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glar\Desktop\Doctorado\Articulos mios\Cyanobacterial growth\"/>
    </mc:Choice>
  </mc:AlternateContent>
  <xr:revisionPtr revIDLastSave="0" documentId="13_ncr:1_{A2B8A8D6-4C36-4CE8-A852-C91F847D169D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Nostoc 10" sheetId="1" r:id="rId1"/>
    <sheet name="Gráfica N10" sheetId="2" r:id="rId2"/>
    <sheet name="Anabaena 26" sheetId="3" r:id="rId3"/>
    <sheet name="Gráfica A26" sheetId="6" r:id="rId4"/>
    <sheet name="BG REGO" sheetId="5" r:id="rId5"/>
    <sheet name="Hoja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38" i="3" l="1"/>
  <c r="U338" i="3"/>
  <c r="T338" i="3"/>
  <c r="S338" i="3"/>
  <c r="R338" i="3"/>
  <c r="Q338" i="3"/>
  <c r="O338" i="3"/>
  <c r="N338" i="3"/>
  <c r="M338" i="3"/>
  <c r="L338" i="3"/>
  <c r="K338" i="3"/>
  <c r="J338" i="3"/>
  <c r="H338" i="3"/>
  <c r="G338" i="3"/>
  <c r="F338" i="3"/>
  <c r="E338" i="3"/>
  <c r="D338" i="3"/>
  <c r="C338" i="3"/>
  <c r="V337" i="3"/>
  <c r="U337" i="3"/>
  <c r="T337" i="3"/>
  <c r="S337" i="3"/>
  <c r="R337" i="3"/>
  <c r="Q337" i="3"/>
  <c r="O337" i="3"/>
  <c r="N337" i="3"/>
  <c r="M337" i="3"/>
  <c r="L337" i="3"/>
  <c r="K337" i="3"/>
  <c r="J337" i="3"/>
  <c r="H337" i="3"/>
  <c r="G337" i="3"/>
  <c r="F337" i="3"/>
  <c r="E337" i="3"/>
  <c r="D337" i="3"/>
  <c r="C337" i="3"/>
  <c r="AC336" i="3"/>
  <c r="AB336" i="3"/>
  <c r="AA336" i="3"/>
  <c r="Z336" i="3"/>
  <c r="Y336" i="3"/>
  <c r="X336" i="3"/>
  <c r="V336" i="3"/>
  <c r="U336" i="3"/>
  <c r="T336" i="3"/>
  <c r="S336" i="3"/>
  <c r="R336" i="3"/>
  <c r="Q336" i="3"/>
  <c r="O336" i="3"/>
  <c r="N336" i="3"/>
  <c r="M336" i="3"/>
  <c r="L336" i="3"/>
  <c r="K336" i="3"/>
  <c r="J336" i="3"/>
  <c r="H336" i="3"/>
  <c r="G336" i="3"/>
  <c r="F336" i="3"/>
  <c r="E336" i="3"/>
  <c r="D336" i="3"/>
  <c r="C336" i="3"/>
  <c r="AC335" i="3"/>
  <c r="AB335" i="3"/>
  <c r="AA335" i="3"/>
  <c r="Z335" i="3"/>
  <c r="Y335" i="3"/>
  <c r="X335" i="3"/>
  <c r="V335" i="3"/>
  <c r="U335" i="3"/>
  <c r="T335" i="3"/>
  <c r="S335" i="3"/>
  <c r="R335" i="3"/>
  <c r="Q335" i="3"/>
  <c r="O335" i="3"/>
  <c r="N335" i="3"/>
  <c r="M335" i="3"/>
  <c r="L335" i="3"/>
  <c r="K335" i="3"/>
  <c r="J335" i="3"/>
  <c r="H335" i="3"/>
  <c r="G335" i="3"/>
  <c r="F335" i="3"/>
  <c r="E335" i="3"/>
  <c r="D335" i="3"/>
  <c r="C335" i="3"/>
  <c r="V338" i="1"/>
  <c r="U338" i="1"/>
  <c r="T338" i="1"/>
  <c r="S338" i="1"/>
  <c r="R338" i="1"/>
  <c r="Q338" i="1"/>
  <c r="O338" i="1"/>
  <c r="N338" i="1"/>
  <c r="M338" i="1"/>
  <c r="L338" i="1"/>
  <c r="K338" i="1"/>
  <c r="J338" i="1"/>
  <c r="H338" i="1"/>
  <c r="G338" i="1"/>
  <c r="F338" i="1"/>
  <c r="E338" i="1"/>
  <c r="D338" i="1"/>
  <c r="C338" i="1"/>
  <c r="V337" i="1"/>
  <c r="U337" i="1"/>
  <c r="T337" i="1"/>
  <c r="S337" i="1"/>
  <c r="R337" i="1"/>
  <c r="Q337" i="1"/>
  <c r="O337" i="1"/>
  <c r="N337" i="1"/>
  <c r="M337" i="1"/>
  <c r="L337" i="1"/>
  <c r="K337" i="1"/>
  <c r="J337" i="1"/>
  <c r="H337" i="1"/>
  <c r="G337" i="1"/>
  <c r="F337" i="1"/>
  <c r="E337" i="1"/>
  <c r="D337" i="1"/>
  <c r="C337" i="1"/>
  <c r="AC336" i="1"/>
  <c r="AB336" i="1"/>
  <c r="AA336" i="1"/>
  <c r="Z336" i="1"/>
  <c r="Y336" i="1"/>
  <c r="X336" i="1"/>
  <c r="V336" i="1"/>
  <c r="U336" i="1"/>
  <c r="T336" i="1"/>
  <c r="S336" i="1"/>
  <c r="R336" i="1"/>
  <c r="Q336" i="1"/>
  <c r="O336" i="1"/>
  <c r="N336" i="1"/>
  <c r="M336" i="1"/>
  <c r="L336" i="1"/>
  <c r="K336" i="1"/>
  <c r="J336" i="1"/>
  <c r="H336" i="1"/>
  <c r="G336" i="1"/>
  <c r="F336" i="1"/>
  <c r="E336" i="1"/>
  <c r="D336" i="1"/>
  <c r="C336" i="1"/>
  <c r="AC335" i="1"/>
  <c r="AB335" i="1"/>
  <c r="AA335" i="1"/>
  <c r="Z335" i="1"/>
  <c r="Y335" i="1"/>
  <c r="X335" i="1"/>
  <c r="V335" i="1"/>
  <c r="U335" i="1"/>
  <c r="T335" i="1"/>
  <c r="S335" i="1"/>
  <c r="R335" i="1"/>
  <c r="Q335" i="1"/>
  <c r="O335" i="1"/>
  <c r="N335" i="1"/>
  <c r="M335" i="1"/>
  <c r="L335" i="1"/>
  <c r="K335" i="1"/>
  <c r="J335" i="1"/>
  <c r="H335" i="1"/>
  <c r="G335" i="1"/>
  <c r="F335" i="1"/>
  <c r="E335" i="1"/>
  <c r="D335" i="1"/>
  <c r="C335" i="1"/>
  <c r="V321" i="3"/>
  <c r="U321" i="3"/>
  <c r="T321" i="3"/>
  <c r="S321" i="3"/>
  <c r="R321" i="3"/>
  <c r="Q321" i="3"/>
  <c r="O321" i="3"/>
  <c r="N321" i="3"/>
  <c r="M321" i="3"/>
  <c r="L321" i="3"/>
  <c r="K321" i="3"/>
  <c r="J321" i="3"/>
  <c r="H321" i="3"/>
  <c r="G321" i="3"/>
  <c r="F321" i="3"/>
  <c r="E321" i="3"/>
  <c r="D321" i="3"/>
  <c r="C321" i="3"/>
  <c r="V320" i="3"/>
  <c r="U320" i="3"/>
  <c r="T320" i="3"/>
  <c r="S320" i="3"/>
  <c r="R320" i="3"/>
  <c r="Q320" i="3"/>
  <c r="O320" i="3"/>
  <c r="N320" i="3"/>
  <c r="M320" i="3"/>
  <c r="L320" i="3"/>
  <c r="K320" i="3"/>
  <c r="J320" i="3"/>
  <c r="H320" i="3"/>
  <c r="G320" i="3"/>
  <c r="F320" i="3"/>
  <c r="E320" i="3"/>
  <c r="D320" i="3"/>
  <c r="C320" i="3"/>
  <c r="AC319" i="3"/>
  <c r="AB319" i="3"/>
  <c r="AA319" i="3"/>
  <c r="Z319" i="3"/>
  <c r="Y319" i="3"/>
  <c r="X319" i="3"/>
  <c r="V319" i="3"/>
  <c r="U319" i="3"/>
  <c r="T319" i="3"/>
  <c r="S319" i="3"/>
  <c r="R319" i="3"/>
  <c r="Q319" i="3"/>
  <c r="O319" i="3"/>
  <c r="N319" i="3"/>
  <c r="M319" i="3"/>
  <c r="L319" i="3"/>
  <c r="K319" i="3"/>
  <c r="J319" i="3"/>
  <c r="H319" i="3"/>
  <c r="G319" i="3"/>
  <c r="F319" i="3"/>
  <c r="E319" i="3"/>
  <c r="D319" i="3"/>
  <c r="C319" i="3"/>
  <c r="AC318" i="3"/>
  <c r="AB318" i="3"/>
  <c r="AA318" i="3"/>
  <c r="Z318" i="3"/>
  <c r="Y318" i="3"/>
  <c r="X318" i="3"/>
  <c r="V318" i="3"/>
  <c r="U318" i="3"/>
  <c r="T318" i="3"/>
  <c r="S318" i="3"/>
  <c r="R318" i="3"/>
  <c r="Q318" i="3"/>
  <c r="O318" i="3"/>
  <c r="N318" i="3"/>
  <c r="M318" i="3"/>
  <c r="L318" i="3"/>
  <c r="K318" i="3"/>
  <c r="J318" i="3"/>
  <c r="H318" i="3"/>
  <c r="G318" i="3"/>
  <c r="F318" i="3"/>
  <c r="E318" i="3"/>
  <c r="D318" i="3"/>
  <c r="C318" i="3"/>
  <c r="V321" i="1"/>
  <c r="U321" i="1"/>
  <c r="T321" i="1"/>
  <c r="S321" i="1"/>
  <c r="R321" i="1"/>
  <c r="Q321" i="1"/>
  <c r="O321" i="1"/>
  <c r="N321" i="1"/>
  <c r="M321" i="1"/>
  <c r="L321" i="1"/>
  <c r="K321" i="1"/>
  <c r="J321" i="1"/>
  <c r="H321" i="1"/>
  <c r="G321" i="1"/>
  <c r="F321" i="1"/>
  <c r="E321" i="1"/>
  <c r="D321" i="1"/>
  <c r="C321" i="1"/>
  <c r="V320" i="1"/>
  <c r="U320" i="1"/>
  <c r="T320" i="1"/>
  <c r="S320" i="1"/>
  <c r="R320" i="1"/>
  <c r="Q320" i="1"/>
  <c r="O320" i="1"/>
  <c r="N320" i="1"/>
  <c r="M320" i="1"/>
  <c r="L320" i="1"/>
  <c r="K320" i="1"/>
  <c r="J320" i="1"/>
  <c r="H320" i="1"/>
  <c r="G320" i="1"/>
  <c r="F320" i="1"/>
  <c r="E320" i="1"/>
  <c r="D320" i="1"/>
  <c r="C320" i="1"/>
  <c r="AC319" i="1"/>
  <c r="AB319" i="1"/>
  <c r="AA319" i="1"/>
  <c r="Z319" i="1"/>
  <c r="Y319" i="1"/>
  <c r="X319" i="1"/>
  <c r="V319" i="1"/>
  <c r="U319" i="1"/>
  <c r="T319" i="1"/>
  <c r="S319" i="1"/>
  <c r="R319" i="1"/>
  <c r="Q319" i="1"/>
  <c r="O319" i="1"/>
  <c r="N319" i="1"/>
  <c r="M319" i="1"/>
  <c r="L319" i="1"/>
  <c r="K319" i="1"/>
  <c r="J319" i="1"/>
  <c r="H319" i="1"/>
  <c r="G319" i="1"/>
  <c r="F319" i="1"/>
  <c r="E319" i="1"/>
  <c r="D319" i="1"/>
  <c r="C319" i="1"/>
  <c r="AC318" i="1"/>
  <c r="AB318" i="1"/>
  <c r="AA318" i="1"/>
  <c r="Z318" i="1"/>
  <c r="Y318" i="1"/>
  <c r="X318" i="1"/>
  <c r="V318" i="1"/>
  <c r="U318" i="1"/>
  <c r="T318" i="1"/>
  <c r="S318" i="1"/>
  <c r="R318" i="1"/>
  <c r="Q318" i="1"/>
  <c r="O318" i="1"/>
  <c r="N318" i="1"/>
  <c r="M318" i="1"/>
  <c r="L318" i="1"/>
  <c r="K318" i="1"/>
  <c r="J318" i="1"/>
  <c r="H318" i="1"/>
  <c r="G318" i="1"/>
  <c r="F318" i="1"/>
  <c r="E318" i="1"/>
  <c r="D318" i="1"/>
  <c r="C318" i="1"/>
  <c r="K301" i="3"/>
  <c r="V304" i="3"/>
  <c r="U304" i="3"/>
  <c r="T304" i="3"/>
  <c r="S304" i="3"/>
  <c r="R304" i="3"/>
  <c r="Q304" i="3"/>
  <c r="O304" i="3"/>
  <c r="N304" i="3"/>
  <c r="M304" i="3"/>
  <c r="L304" i="3"/>
  <c r="K304" i="3"/>
  <c r="J304" i="3"/>
  <c r="H304" i="3"/>
  <c r="G304" i="3"/>
  <c r="F304" i="3"/>
  <c r="E304" i="3"/>
  <c r="D304" i="3"/>
  <c r="C304" i="3"/>
  <c r="V303" i="3"/>
  <c r="U303" i="3"/>
  <c r="T303" i="3"/>
  <c r="S303" i="3"/>
  <c r="R303" i="3"/>
  <c r="Q303" i="3"/>
  <c r="O303" i="3"/>
  <c r="N303" i="3"/>
  <c r="M303" i="3"/>
  <c r="L303" i="3"/>
  <c r="K303" i="3"/>
  <c r="J303" i="3"/>
  <c r="H303" i="3"/>
  <c r="G303" i="3"/>
  <c r="F303" i="3"/>
  <c r="E303" i="3"/>
  <c r="D303" i="3"/>
  <c r="C303" i="3"/>
  <c r="AC302" i="3"/>
  <c r="AB302" i="3"/>
  <c r="AA302" i="3"/>
  <c r="Z302" i="3"/>
  <c r="Y302" i="3"/>
  <c r="X302" i="3"/>
  <c r="V302" i="3"/>
  <c r="U302" i="3"/>
  <c r="T302" i="3"/>
  <c r="S302" i="3"/>
  <c r="R302" i="3"/>
  <c r="Q302" i="3"/>
  <c r="O302" i="3"/>
  <c r="N302" i="3"/>
  <c r="M302" i="3"/>
  <c r="L302" i="3"/>
  <c r="K302" i="3"/>
  <c r="J302" i="3"/>
  <c r="H302" i="3"/>
  <c r="G302" i="3"/>
  <c r="F302" i="3"/>
  <c r="E302" i="3"/>
  <c r="D302" i="3"/>
  <c r="C302" i="3"/>
  <c r="AC301" i="3"/>
  <c r="AB301" i="3"/>
  <c r="AA301" i="3"/>
  <c r="Z301" i="3"/>
  <c r="Y301" i="3"/>
  <c r="X301" i="3"/>
  <c r="V301" i="3"/>
  <c r="U301" i="3"/>
  <c r="T301" i="3"/>
  <c r="S301" i="3"/>
  <c r="R301" i="3"/>
  <c r="Q301" i="3"/>
  <c r="O301" i="3"/>
  <c r="N301" i="3"/>
  <c r="M301" i="3"/>
  <c r="L301" i="3"/>
  <c r="J301" i="3"/>
  <c r="H301" i="3"/>
  <c r="G301" i="3"/>
  <c r="F301" i="3"/>
  <c r="E301" i="3"/>
  <c r="D301" i="3"/>
  <c r="C301" i="3"/>
  <c r="V304" i="1"/>
  <c r="U304" i="1"/>
  <c r="T304" i="1"/>
  <c r="S304" i="1"/>
  <c r="R304" i="1"/>
  <c r="Q304" i="1"/>
  <c r="O304" i="1"/>
  <c r="N304" i="1"/>
  <c r="M304" i="1"/>
  <c r="L304" i="1"/>
  <c r="K304" i="1"/>
  <c r="J304" i="1"/>
  <c r="H304" i="1"/>
  <c r="G304" i="1"/>
  <c r="F304" i="1"/>
  <c r="E304" i="1"/>
  <c r="D304" i="1"/>
  <c r="C304" i="1"/>
  <c r="V303" i="1"/>
  <c r="U303" i="1"/>
  <c r="T303" i="1"/>
  <c r="S303" i="1"/>
  <c r="R303" i="1"/>
  <c r="Q303" i="1"/>
  <c r="O303" i="1"/>
  <c r="N303" i="1"/>
  <c r="M303" i="1"/>
  <c r="L303" i="1"/>
  <c r="K303" i="1"/>
  <c r="J303" i="1"/>
  <c r="H303" i="1"/>
  <c r="G303" i="1"/>
  <c r="F303" i="1"/>
  <c r="E303" i="1"/>
  <c r="D303" i="1"/>
  <c r="C303" i="1"/>
  <c r="AC302" i="1"/>
  <c r="AB302" i="1"/>
  <c r="AA302" i="1"/>
  <c r="Z302" i="1"/>
  <c r="Y302" i="1"/>
  <c r="X302" i="1"/>
  <c r="V302" i="1"/>
  <c r="U302" i="1"/>
  <c r="T302" i="1"/>
  <c r="S302" i="1"/>
  <c r="R302" i="1"/>
  <c r="Q302" i="1"/>
  <c r="O302" i="1"/>
  <c r="N302" i="1"/>
  <c r="M302" i="1"/>
  <c r="L302" i="1"/>
  <c r="K302" i="1"/>
  <c r="J302" i="1"/>
  <c r="H302" i="1"/>
  <c r="G302" i="1"/>
  <c r="F302" i="1"/>
  <c r="E302" i="1"/>
  <c r="D302" i="1"/>
  <c r="C302" i="1"/>
  <c r="AC301" i="1"/>
  <c r="AB301" i="1"/>
  <c r="AA301" i="1"/>
  <c r="Z301" i="1"/>
  <c r="Y301" i="1"/>
  <c r="X301" i="1"/>
  <c r="V301" i="1"/>
  <c r="U301" i="1"/>
  <c r="T301" i="1"/>
  <c r="S301" i="1"/>
  <c r="R301" i="1"/>
  <c r="Q301" i="1"/>
  <c r="O301" i="1"/>
  <c r="N301" i="1"/>
  <c r="M301" i="1"/>
  <c r="L301" i="1"/>
  <c r="K301" i="1"/>
  <c r="J301" i="1"/>
  <c r="H301" i="1"/>
  <c r="G301" i="1"/>
  <c r="F301" i="1"/>
  <c r="E301" i="1"/>
  <c r="D301" i="1"/>
  <c r="C301" i="1"/>
  <c r="V287" i="3"/>
  <c r="U287" i="3"/>
  <c r="T287" i="3"/>
  <c r="S287" i="3"/>
  <c r="R287" i="3"/>
  <c r="Q287" i="3"/>
  <c r="O287" i="3"/>
  <c r="N287" i="3"/>
  <c r="M287" i="3"/>
  <c r="L287" i="3"/>
  <c r="K287" i="3"/>
  <c r="J287" i="3"/>
  <c r="H287" i="3"/>
  <c r="G287" i="3"/>
  <c r="F287" i="3"/>
  <c r="E287" i="3"/>
  <c r="D287" i="3"/>
  <c r="C287" i="3"/>
  <c r="V286" i="3"/>
  <c r="U286" i="3"/>
  <c r="T286" i="3"/>
  <c r="S286" i="3"/>
  <c r="R286" i="3"/>
  <c r="Q286" i="3"/>
  <c r="O286" i="3"/>
  <c r="N286" i="3"/>
  <c r="M286" i="3"/>
  <c r="L286" i="3"/>
  <c r="K286" i="3"/>
  <c r="J286" i="3"/>
  <c r="H286" i="3"/>
  <c r="G286" i="3"/>
  <c r="F286" i="3"/>
  <c r="E286" i="3"/>
  <c r="D286" i="3"/>
  <c r="C286" i="3"/>
  <c r="AC285" i="3"/>
  <c r="AB285" i="3"/>
  <c r="AA285" i="3"/>
  <c r="Z285" i="3"/>
  <c r="Y285" i="3"/>
  <c r="X285" i="3"/>
  <c r="V285" i="3"/>
  <c r="U285" i="3"/>
  <c r="T285" i="3"/>
  <c r="S285" i="3"/>
  <c r="R285" i="3"/>
  <c r="Q285" i="3"/>
  <c r="O285" i="3"/>
  <c r="N285" i="3"/>
  <c r="M285" i="3"/>
  <c r="L285" i="3"/>
  <c r="K285" i="3"/>
  <c r="J285" i="3"/>
  <c r="H285" i="3"/>
  <c r="G285" i="3"/>
  <c r="F285" i="3"/>
  <c r="E285" i="3"/>
  <c r="D285" i="3"/>
  <c r="C285" i="3"/>
  <c r="AC284" i="3"/>
  <c r="AB284" i="3"/>
  <c r="AA284" i="3"/>
  <c r="Z284" i="3"/>
  <c r="Y284" i="3"/>
  <c r="X284" i="3"/>
  <c r="V284" i="3"/>
  <c r="U284" i="3"/>
  <c r="T284" i="3"/>
  <c r="S284" i="3"/>
  <c r="R284" i="3"/>
  <c r="Q284" i="3"/>
  <c r="O284" i="3"/>
  <c r="N284" i="3"/>
  <c r="M284" i="3"/>
  <c r="L284" i="3"/>
  <c r="K284" i="3"/>
  <c r="J284" i="3"/>
  <c r="H284" i="3"/>
  <c r="G284" i="3"/>
  <c r="F284" i="3"/>
  <c r="E284" i="3"/>
  <c r="D284" i="3"/>
  <c r="C284" i="3"/>
  <c r="AB267" i="1"/>
  <c r="V287" i="1"/>
  <c r="U287" i="1"/>
  <c r="T287" i="1"/>
  <c r="S287" i="1"/>
  <c r="R287" i="1"/>
  <c r="Q287" i="1"/>
  <c r="O287" i="1"/>
  <c r="N287" i="1"/>
  <c r="M287" i="1"/>
  <c r="L287" i="1"/>
  <c r="K287" i="1"/>
  <c r="J287" i="1"/>
  <c r="H287" i="1"/>
  <c r="G287" i="1"/>
  <c r="F287" i="1"/>
  <c r="E287" i="1"/>
  <c r="D287" i="1"/>
  <c r="C287" i="1"/>
  <c r="V286" i="1"/>
  <c r="U286" i="1"/>
  <c r="T286" i="1"/>
  <c r="S286" i="1"/>
  <c r="R286" i="1"/>
  <c r="Q286" i="1"/>
  <c r="O286" i="1"/>
  <c r="N286" i="1"/>
  <c r="M286" i="1"/>
  <c r="L286" i="1"/>
  <c r="K286" i="1"/>
  <c r="J286" i="1"/>
  <c r="H286" i="1"/>
  <c r="G286" i="1"/>
  <c r="F286" i="1"/>
  <c r="E286" i="1"/>
  <c r="D286" i="1"/>
  <c r="C286" i="1"/>
  <c r="AC285" i="1"/>
  <c r="AB285" i="1"/>
  <c r="AA285" i="1"/>
  <c r="Z285" i="1"/>
  <c r="Y285" i="1"/>
  <c r="X285" i="1"/>
  <c r="V285" i="1"/>
  <c r="U285" i="1"/>
  <c r="T285" i="1"/>
  <c r="S285" i="1"/>
  <c r="R285" i="1"/>
  <c r="Q285" i="1"/>
  <c r="O285" i="1"/>
  <c r="N285" i="1"/>
  <c r="M285" i="1"/>
  <c r="L285" i="1"/>
  <c r="K285" i="1"/>
  <c r="J285" i="1"/>
  <c r="H285" i="1"/>
  <c r="G285" i="1"/>
  <c r="F285" i="1"/>
  <c r="E285" i="1"/>
  <c r="D285" i="1"/>
  <c r="C285" i="1"/>
  <c r="AC284" i="1"/>
  <c r="AB284" i="1"/>
  <c r="AA284" i="1"/>
  <c r="Z284" i="1"/>
  <c r="Y284" i="1"/>
  <c r="X284" i="1"/>
  <c r="V284" i="1"/>
  <c r="U284" i="1"/>
  <c r="T284" i="1"/>
  <c r="S284" i="1"/>
  <c r="R284" i="1"/>
  <c r="Q284" i="1"/>
  <c r="O284" i="1"/>
  <c r="N284" i="1"/>
  <c r="M284" i="1"/>
  <c r="L284" i="1"/>
  <c r="K284" i="1"/>
  <c r="J284" i="1"/>
  <c r="H284" i="1"/>
  <c r="G284" i="1"/>
  <c r="F284" i="1"/>
  <c r="E284" i="1"/>
  <c r="D284" i="1"/>
  <c r="C284" i="1"/>
  <c r="E269" i="1"/>
  <c r="E270" i="1"/>
  <c r="D269" i="1"/>
  <c r="V270" i="1"/>
  <c r="U270" i="1"/>
  <c r="T270" i="1"/>
  <c r="S270" i="1"/>
  <c r="R270" i="1"/>
  <c r="Q270" i="1"/>
  <c r="O270" i="1"/>
  <c r="N270" i="1"/>
  <c r="M270" i="1"/>
  <c r="L270" i="1"/>
  <c r="K270" i="1"/>
  <c r="J270" i="1"/>
  <c r="H270" i="1"/>
  <c r="G270" i="1"/>
  <c r="F270" i="1"/>
  <c r="D270" i="1"/>
  <c r="C270" i="1"/>
  <c r="V269" i="1"/>
  <c r="U269" i="1"/>
  <c r="T269" i="1"/>
  <c r="S269" i="1"/>
  <c r="R269" i="1"/>
  <c r="Q269" i="1"/>
  <c r="O269" i="1"/>
  <c r="N269" i="1"/>
  <c r="M269" i="1"/>
  <c r="L269" i="1"/>
  <c r="K269" i="1"/>
  <c r="J269" i="1"/>
  <c r="H269" i="1"/>
  <c r="G269" i="1"/>
  <c r="F269" i="1"/>
  <c r="C269" i="1"/>
  <c r="AC268" i="1"/>
  <c r="AB268" i="1"/>
  <c r="AA268" i="1"/>
  <c r="Z268" i="1"/>
  <c r="Y268" i="1"/>
  <c r="X268" i="1"/>
  <c r="V268" i="1"/>
  <c r="U268" i="1"/>
  <c r="T268" i="1"/>
  <c r="S268" i="1"/>
  <c r="R268" i="1"/>
  <c r="Q268" i="1"/>
  <c r="O268" i="1"/>
  <c r="N268" i="1"/>
  <c r="M268" i="1"/>
  <c r="L268" i="1"/>
  <c r="K268" i="1"/>
  <c r="J268" i="1"/>
  <c r="H268" i="1"/>
  <c r="G268" i="1"/>
  <c r="F268" i="1"/>
  <c r="E268" i="1"/>
  <c r="D268" i="1"/>
  <c r="C268" i="1"/>
  <c r="AC267" i="1"/>
  <c r="AA267" i="1"/>
  <c r="Z267" i="1"/>
  <c r="Y267" i="1"/>
  <c r="X267" i="1"/>
  <c r="V267" i="1"/>
  <c r="U267" i="1"/>
  <c r="T267" i="1"/>
  <c r="S267" i="1"/>
  <c r="R267" i="1"/>
  <c r="Q267" i="1"/>
  <c r="O267" i="1"/>
  <c r="N267" i="1"/>
  <c r="M267" i="1"/>
  <c r="L267" i="1"/>
  <c r="K267" i="1"/>
  <c r="J267" i="1"/>
  <c r="H267" i="1"/>
  <c r="G267" i="1"/>
  <c r="F267" i="1"/>
  <c r="E267" i="1"/>
  <c r="D267" i="1"/>
  <c r="C267" i="1"/>
  <c r="D167" i="1"/>
  <c r="C165" i="1"/>
  <c r="C269" i="3"/>
  <c r="C268" i="3"/>
  <c r="C267" i="3"/>
  <c r="V270" i="3"/>
  <c r="U270" i="3"/>
  <c r="T270" i="3"/>
  <c r="S270" i="3"/>
  <c r="R270" i="3"/>
  <c r="Q270" i="3"/>
  <c r="O270" i="3"/>
  <c r="N270" i="3"/>
  <c r="M270" i="3"/>
  <c r="L270" i="3"/>
  <c r="K270" i="3"/>
  <c r="J270" i="3"/>
  <c r="H270" i="3"/>
  <c r="G270" i="3"/>
  <c r="F270" i="3"/>
  <c r="E270" i="3"/>
  <c r="D270" i="3"/>
  <c r="C270" i="3"/>
  <c r="V269" i="3"/>
  <c r="U269" i="3"/>
  <c r="T269" i="3"/>
  <c r="S269" i="3"/>
  <c r="R269" i="3"/>
  <c r="Q269" i="3"/>
  <c r="O269" i="3"/>
  <c r="N269" i="3"/>
  <c r="M269" i="3"/>
  <c r="L269" i="3"/>
  <c r="K269" i="3"/>
  <c r="J269" i="3"/>
  <c r="H269" i="3"/>
  <c r="G269" i="3"/>
  <c r="F269" i="3"/>
  <c r="E269" i="3"/>
  <c r="D269" i="3"/>
  <c r="AC268" i="3"/>
  <c r="AB268" i="3"/>
  <c r="AA268" i="3"/>
  <c r="Z268" i="3"/>
  <c r="Y268" i="3"/>
  <c r="X268" i="3"/>
  <c r="V268" i="3"/>
  <c r="U268" i="3"/>
  <c r="T268" i="3"/>
  <c r="S268" i="3"/>
  <c r="R268" i="3"/>
  <c r="Q268" i="3"/>
  <c r="O268" i="3"/>
  <c r="N268" i="3"/>
  <c r="M268" i="3"/>
  <c r="L268" i="3"/>
  <c r="K268" i="3"/>
  <c r="J268" i="3"/>
  <c r="H268" i="3"/>
  <c r="G268" i="3"/>
  <c r="F268" i="3"/>
  <c r="E268" i="3"/>
  <c r="D268" i="3"/>
  <c r="AC267" i="3"/>
  <c r="AB267" i="3"/>
  <c r="AA267" i="3"/>
  <c r="Z267" i="3"/>
  <c r="Y267" i="3"/>
  <c r="X267" i="3"/>
  <c r="V267" i="3"/>
  <c r="U267" i="3"/>
  <c r="T267" i="3"/>
  <c r="S267" i="3"/>
  <c r="R267" i="3"/>
  <c r="Q267" i="3"/>
  <c r="O267" i="3"/>
  <c r="N267" i="3"/>
  <c r="M267" i="3"/>
  <c r="L267" i="3"/>
  <c r="K267" i="3"/>
  <c r="J267" i="3"/>
  <c r="H267" i="3"/>
  <c r="G267" i="3"/>
  <c r="F267" i="3"/>
  <c r="E267" i="3"/>
  <c r="D267" i="3"/>
  <c r="C250" i="3"/>
  <c r="C253" i="1"/>
  <c r="C252" i="1"/>
  <c r="C251" i="1"/>
  <c r="C250" i="1"/>
  <c r="V253" i="1"/>
  <c r="U253" i="1"/>
  <c r="T253" i="1"/>
  <c r="S253" i="1"/>
  <c r="R253" i="1"/>
  <c r="Q253" i="1"/>
  <c r="O253" i="1"/>
  <c r="N253" i="1"/>
  <c r="M253" i="1"/>
  <c r="L253" i="1"/>
  <c r="K253" i="1"/>
  <c r="J253" i="1"/>
  <c r="H253" i="1"/>
  <c r="G253" i="1"/>
  <c r="F253" i="1"/>
  <c r="E253" i="1"/>
  <c r="D253" i="1"/>
  <c r="V252" i="1"/>
  <c r="U252" i="1"/>
  <c r="T252" i="1"/>
  <c r="S252" i="1"/>
  <c r="R252" i="1"/>
  <c r="Q252" i="1"/>
  <c r="O252" i="1"/>
  <c r="N252" i="1"/>
  <c r="M252" i="1"/>
  <c r="L252" i="1"/>
  <c r="K252" i="1"/>
  <c r="J252" i="1"/>
  <c r="H252" i="1"/>
  <c r="G252" i="1"/>
  <c r="F252" i="1"/>
  <c r="E252" i="1"/>
  <c r="D252" i="1"/>
  <c r="AC251" i="1"/>
  <c r="AB251" i="1"/>
  <c r="AA251" i="1"/>
  <c r="Z251" i="1"/>
  <c r="Y251" i="1"/>
  <c r="X251" i="1"/>
  <c r="V251" i="1"/>
  <c r="U251" i="1"/>
  <c r="T251" i="1"/>
  <c r="S251" i="1"/>
  <c r="R251" i="1"/>
  <c r="Q251" i="1"/>
  <c r="O251" i="1"/>
  <c r="N251" i="1"/>
  <c r="M251" i="1"/>
  <c r="L251" i="1"/>
  <c r="K251" i="1"/>
  <c r="J251" i="1"/>
  <c r="H251" i="1"/>
  <c r="G251" i="1"/>
  <c r="F251" i="1"/>
  <c r="E251" i="1"/>
  <c r="D251" i="1"/>
  <c r="AC250" i="1"/>
  <c r="AB250" i="1"/>
  <c r="AA250" i="1"/>
  <c r="Z250" i="1"/>
  <c r="Y250" i="1"/>
  <c r="X250" i="1"/>
  <c r="V250" i="1"/>
  <c r="U250" i="1"/>
  <c r="T250" i="1"/>
  <c r="S250" i="1"/>
  <c r="R250" i="1"/>
  <c r="Q250" i="1"/>
  <c r="O250" i="1"/>
  <c r="N250" i="1"/>
  <c r="M250" i="1"/>
  <c r="L250" i="1"/>
  <c r="K250" i="1"/>
  <c r="J250" i="1"/>
  <c r="H250" i="1"/>
  <c r="G250" i="1"/>
  <c r="F250" i="1"/>
  <c r="E250" i="1"/>
  <c r="D250" i="1"/>
  <c r="C235" i="1"/>
  <c r="C234" i="1"/>
  <c r="C233" i="1"/>
  <c r="V236" i="1"/>
  <c r="U236" i="1"/>
  <c r="T236" i="1"/>
  <c r="S236" i="1"/>
  <c r="R236" i="1"/>
  <c r="Q236" i="1"/>
  <c r="O236" i="1"/>
  <c r="N236" i="1"/>
  <c r="M236" i="1"/>
  <c r="L236" i="1"/>
  <c r="K236" i="1"/>
  <c r="J236" i="1"/>
  <c r="H236" i="1"/>
  <c r="G236" i="1"/>
  <c r="F236" i="1"/>
  <c r="E236" i="1"/>
  <c r="D236" i="1"/>
  <c r="C236" i="1"/>
  <c r="V235" i="1"/>
  <c r="U235" i="1"/>
  <c r="T235" i="1"/>
  <c r="S235" i="1"/>
  <c r="R235" i="1"/>
  <c r="Q235" i="1"/>
  <c r="O235" i="1"/>
  <c r="N235" i="1"/>
  <c r="M235" i="1"/>
  <c r="L235" i="1"/>
  <c r="K235" i="1"/>
  <c r="J235" i="1"/>
  <c r="H235" i="1"/>
  <c r="G235" i="1"/>
  <c r="F235" i="1"/>
  <c r="E235" i="1"/>
  <c r="D235" i="1"/>
  <c r="AC234" i="1"/>
  <c r="AB234" i="1"/>
  <c r="AA234" i="1"/>
  <c r="Z234" i="1"/>
  <c r="Y234" i="1"/>
  <c r="X234" i="1"/>
  <c r="V234" i="1"/>
  <c r="U234" i="1"/>
  <c r="T234" i="1"/>
  <c r="S234" i="1"/>
  <c r="R234" i="1"/>
  <c r="Q234" i="1"/>
  <c r="O234" i="1"/>
  <c r="N234" i="1"/>
  <c r="M234" i="1"/>
  <c r="L234" i="1"/>
  <c r="K234" i="1"/>
  <c r="J234" i="1"/>
  <c r="H234" i="1"/>
  <c r="G234" i="1"/>
  <c r="F234" i="1"/>
  <c r="E234" i="1"/>
  <c r="D234" i="1"/>
  <c r="AC233" i="1"/>
  <c r="AB233" i="1"/>
  <c r="AA233" i="1"/>
  <c r="Z233" i="1"/>
  <c r="Y233" i="1"/>
  <c r="X233" i="1"/>
  <c r="V233" i="1"/>
  <c r="U233" i="1"/>
  <c r="T233" i="1"/>
  <c r="S233" i="1"/>
  <c r="R233" i="1"/>
  <c r="Q233" i="1"/>
  <c r="O233" i="1"/>
  <c r="N233" i="1"/>
  <c r="M233" i="1"/>
  <c r="L233" i="1"/>
  <c r="K233" i="1"/>
  <c r="J233" i="1"/>
  <c r="H233" i="1"/>
  <c r="G233" i="1"/>
  <c r="F233" i="1"/>
  <c r="E233" i="1"/>
  <c r="D233" i="1"/>
  <c r="C219" i="1"/>
  <c r="C218" i="1"/>
  <c r="C217" i="1"/>
  <c r="C216" i="1"/>
  <c r="V253" i="3"/>
  <c r="U253" i="3"/>
  <c r="T253" i="3"/>
  <c r="S253" i="3"/>
  <c r="R253" i="3"/>
  <c r="Q253" i="3"/>
  <c r="O253" i="3"/>
  <c r="N253" i="3"/>
  <c r="M253" i="3"/>
  <c r="L253" i="3"/>
  <c r="K253" i="3"/>
  <c r="J253" i="3"/>
  <c r="H253" i="3"/>
  <c r="G253" i="3"/>
  <c r="F253" i="3"/>
  <c r="E253" i="3"/>
  <c r="D253" i="3"/>
  <c r="C253" i="3"/>
  <c r="V252" i="3"/>
  <c r="U252" i="3"/>
  <c r="T252" i="3"/>
  <c r="S252" i="3"/>
  <c r="R252" i="3"/>
  <c r="Q252" i="3"/>
  <c r="O252" i="3"/>
  <c r="N252" i="3"/>
  <c r="M252" i="3"/>
  <c r="L252" i="3"/>
  <c r="K252" i="3"/>
  <c r="J252" i="3"/>
  <c r="H252" i="3"/>
  <c r="G252" i="3"/>
  <c r="F252" i="3"/>
  <c r="E252" i="3"/>
  <c r="D252" i="3"/>
  <c r="C252" i="3"/>
  <c r="AC251" i="3"/>
  <c r="AB251" i="3"/>
  <c r="AA251" i="3"/>
  <c r="Z251" i="3"/>
  <c r="Y251" i="3"/>
  <c r="X251" i="3"/>
  <c r="V251" i="3"/>
  <c r="U251" i="3"/>
  <c r="T251" i="3"/>
  <c r="S251" i="3"/>
  <c r="R251" i="3"/>
  <c r="Q251" i="3"/>
  <c r="O251" i="3"/>
  <c r="N251" i="3"/>
  <c r="M251" i="3"/>
  <c r="L251" i="3"/>
  <c r="K251" i="3"/>
  <c r="J251" i="3"/>
  <c r="H251" i="3"/>
  <c r="G251" i="3"/>
  <c r="F251" i="3"/>
  <c r="E251" i="3"/>
  <c r="D251" i="3"/>
  <c r="C251" i="3"/>
  <c r="AC250" i="3"/>
  <c r="AB250" i="3"/>
  <c r="AA250" i="3"/>
  <c r="Z250" i="3"/>
  <c r="Y250" i="3"/>
  <c r="X250" i="3"/>
  <c r="V250" i="3"/>
  <c r="U250" i="3"/>
  <c r="T250" i="3"/>
  <c r="S250" i="3"/>
  <c r="R250" i="3"/>
  <c r="Q250" i="3"/>
  <c r="O250" i="3"/>
  <c r="N250" i="3"/>
  <c r="M250" i="3"/>
  <c r="L250" i="3"/>
  <c r="K250" i="3"/>
  <c r="J250" i="3"/>
  <c r="H250" i="3"/>
  <c r="G250" i="3"/>
  <c r="F250" i="3"/>
  <c r="E250" i="3"/>
  <c r="D250" i="3"/>
  <c r="L233" i="3"/>
  <c r="S234" i="3"/>
  <c r="S233" i="3"/>
  <c r="C233" i="3"/>
  <c r="V236" i="3"/>
  <c r="U236" i="3"/>
  <c r="T236" i="3"/>
  <c r="S236" i="3"/>
  <c r="R236" i="3"/>
  <c r="Q236" i="3"/>
  <c r="O236" i="3"/>
  <c r="N236" i="3"/>
  <c r="M236" i="3"/>
  <c r="L236" i="3"/>
  <c r="K236" i="3"/>
  <c r="J236" i="3"/>
  <c r="H236" i="3"/>
  <c r="G236" i="3"/>
  <c r="F236" i="3"/>
  <c r="E236" i="3"/>
  <c r="D236" i="3"/>
  <c r="C236" i="3"/>
  <c r="V235" i="3"/>
  <c r="U235" i="3"/>
  <c r="T235" i="3"/>
  <c r="S235" i="3"/>
  <c r="R235" i="3"/>
  <c r="Q235" i="3"/>
  <c r="O235" i="3"/>
  <c r="N235" i="3"/>
  <c r="M235" i="3"/>
  <c r="L235" i="3"/>
  <c r="K235" i="3"/>
  <c r="J235" i="3"/>
  <c r="H235" i="3"/>
  <c r="G235" i="3"/>
  <c r="F235" i="3"/>
  <c r="E235" i="3"/>
  <c r="D235" i="3"/>
  <c r="C235" i="3"/>
  <c r="AC234" i="3"/>
  <c r="AB234" i="3"/>
  <c r="AA234" i="3"/>
  <c r="Z234" i="3"/>
  <c r="Y234" i="3"/>
  <c r="X234" i="3"/>
  <c r="V234" i="3"/>
  <c r="U234" i="3"/>
  <c r="T234" i="3"/>
  <c r="R234" i="3"/>
  <c r="Q234" i="3"/>
  <c r="O234" i="3"/>
  <c r="N234" i="3"/>
  <c r="M234" i="3"/>
  <c r="L234" i="3"/>
  <c r="K234" i="3"/>
  <c r="J234" i="3"/>
  <c r="H234" i="3"/>
  <c r="G234" i="3"/>
  <c r="F234" i="3"/>
  <c r="E234" i="3"/>
  <c r="D234" i="3"/>
  <c r="C234" i="3"/>
  <c r="AC233" i="3"/>
  <c r="AB233" i="3"/>
  <c r="AA233" i="3"/>
  <c r="Z233" i="3"/>
  <c r="Y233" i="3"/>
  <c r="X233" i="3"/>
  <c r="V233" i="3"/>
  <c r="U233" i="3"/>
  <c r="T233" i="3"/>
  <c r="R233" i="3"/>
  <c r="Q233" i="3"/>
  <c r="O233" i="3"/>
  <c r="N233" i="3"/>
  <c r="M233" i="3"/>
  <c r="K233" i="3"/>
  <c r="J233" i="3"/>
  <c r="H233" i="3"/>
  <c r="G233" i="3"/>
  <c r="F233" i="3"/>
  <c r="E233" i="3"/>
  <c r="D233" i="3"/>
  <c r="V219" i="3"/>
  <c r="U219" i="3"/>
  <c r="T219" i="3"/>
  <c r="S219" i="3"/>
  <c r="R219" i="3"/>
  <c r="Q219" i="3"/>
  <c r="M219" i="3"/>
  <c r="N219" i="3"/>
  <c r="O219" i="3"/>
  <c r="L219" i="3"/>
  <c r="K219" i="3"/>
  <c r="J219" i="3"/>
  <c r="H219" i="3"/>
  <c r="G219" i="3"/>
  <c r="F219" i="3"/>
  <c r="E219" i="3"/>
  <c r="D219" i="3"/>
  <c r="C219" i="3"/>
  <c r="AC217" i="3"/>
  <c r="AB217" i="3"/>
  <c r="T217" i="3"/>
  <c r="U217" i="3"/>
  <c r="V217" i="3"/>
  <c r="X217" i="3"/>
  <c r="Y217" i="3"/>
  <c r="Z217" i="3"/>
  <c r="AA217" i="3"/>
  <c r="S217" i="3"/>
  <c r="R217" i="3"/>
  <c r="Q217" i="3"/>
  <c r="N217" i="3"/>
  <c r="O217" i="3"/>
  <c r="M217" i="3"/>
  <c r="L217" i="3"/>
  <c r="K217" i="3"/>
  <c r="G217" i="3"/>
  <c r="H217" i="3"/>
  <c r="J217" i="3"/>
  <c r="F217" i="3"/>
  <c r="E217" i="3"/>
  <c r="D217" i="3"/>
  <c r="C217" i="3"/>
  <c r="V218" i="3"/>
  <c r="U218" i="3"/>
  <c r="T218" i="3"/>
  <c r="S218" i="3"/>
  <c r="R218" i="3"/>
  <c r="Q218" i="3"/>
  <c r="M218" i="3"/>
  <c r="N218" i="3"/>
  <c r="O218" i="3"/>
  <c r="L218" i="3"/>
  <c r="K218" i="3"/>
  <c r="J218" i="3"/>
  <c r="H218" i="3"/>
  <c r="G218" i="3"/>
  <c r="F218" i="3"/>
  <c r="E218" i="3"/>
  <c r="D218" i="3"/>
  <c r="C218" i="3"/>
  <c r="AC216" i="3"/>
  <c r="AB216" i="3"/>
  <c r="T216" i="3"/>
  <c r="U216" i="3"/>
  <c r="V216" i="3"/>
  <c r="X216" i="3"/>
  <c r="Y216" i="3"/>
  <c r="Z216" i="3"/>
  <c r="AA216" i="3"/>
  <c r="S216" i="3"/>
  <c r="R216" i="3"/>
  <c r="Q216" i="3"/>
  <c r="N216" i="3"/>
  <c r="O216" i="3"/>
  <c r="M216" i="3"/>
  <c r="L216" i="3"/>
  <c r="K216" i="3"/>
  <c r="J216" i="3"/>
  <c r="H216" i="3"/>
  <c r="G216" i="3"/>
  <c r="F216" i="3"/>
  <c r="E216" i="3"/>
  <c r="D216" i="3"/>
  <c r="C216" i="3"/>
  <c r="V219" i="1"/>
  <c r="V218" i="1"/>
  <c r="V217" i="1"/>
  <c r="V216" i="1"/>
  <c r="Q219" i="1"/>
  <c r="Q218" i="1"/>
  <c r="Q217" i="1"/>
  <c r="Q216" i="1"/>
  <c r="R217" i="1"/>
  <c r="R216" i="1"/>
  <c r="L219" i="1"/>
  <c r="L218" i="1"/>
  <c r="L217" i="1"/>
  <c r="L216" i="1"/>
  <c r="K219" i="1"/>
  <c r="K218" i="1"/>
  <c r="K217" i="1"/>
  <c r="K216" i="1"/>
  <c r="H219" i="1"/>
  <c r="H218" i="1"/>
  <c r="E219" i="1"/>
  <c r="E218" i="1"/>
  <c r="E217" i="1"/>
  <c r="E216" i="1"/>
  <c r="D219" i="1"/>
  <c r="D218" i="1"/>
  <c r="D217" i="1"/>
  <c r="D216" i="1"/>
  <c r="F219" i="1"/>
  <c r="G219" i="1"/>
  <c r="J219" i="1"/>
  <c r="M219" i="1"/>
  <c r="N219" i="1"/>
  <c r="O219" i="1"/>
  <c r="R219" i="1"/>
  <c r="S219" i="1"/>
  <c r="T219" i="1"/>
  <c r="U219" i="1"/>
  <c r="F217" i="1"/>
  <c r="G217" i="1"/>
  <c r="H217" i="1"/>
  <c r="J217" i="1"/>
  <c r="M217" i="1"/>
  <c r="N217" i="1"/>
  <c r="O217" i="1"/>
  <c r="S217" i="1"/>
  <c r="T217" i="1"/>
  <c r="U217" i="1"/>
  <c r="X217" i="1"/>
  <c r="Y217" i="1"/>
  <c r="Z217" i="1"/>
  <c r="AA217" i="1"/>
  <c r="AB217" i="1"/>
  <c r="AC217" i="1"/>
  <c r="F218" i="1"/>
  <c r="G218" i="1"/>
  <c r="J218" i="1"/>
  <c r="M218" i="1"/>
  <c r="N218" i="1"/>
  <c r="O218" i="1"/>
  <c r="R218" i="1"/>
  <c r="S218" i="1"/>
  <c r="T218" i="1"/>
  <c r="U218" i="1"/>
  <c r="F216" i="1"/>
  <c r="G216" i="1"/>
  <c r="H216" i="1"/>
  <c r="J216" i="1"/>
  <c r="M216" i="1"/>
  <c r="N216" i="1"/>
  <c r="O216" i="1"/>
  <c r="S216" i="1"/>
  <c r="T216" i="1"/>
  <c r="U216" i="1"/>
  <c r="X216" i="1"/>
  <c r="Y216" i="1"/>
  <c r="Z216" i="1"/>
  <c r="AA216" i="1"/>
  <c r="AB216" i="1"/>
  <c r="AC216" i="1"/>
  <c r="V202" i="3"/>
  <c r="U202" i="3"/>
  <c r="T202" i="3"/>
  <c r="S202" i="3"/>
  <c r="R202" i="3"/>
  <c r="Q202" i="3"/>
  <c r="O202" i="3"/>
  <c r="N202" i="3"/>
  <c r="M202" i="3"/>
  <c r="L202" i="3"/>
  <c r="K202" i="3"/>
  <c r="J202" i="3"/>
  <c r="H202" i="3"/>
  <c r="G202" i="3"/>
  <c r="F202" i="3"/>
  <c r="E202" i="3"/>
  <c r="D202" i="3"/>
  <c r="C202" i="3"/>
  <c r="V201" i="3"/>
  <c r="U201" i="3"/>
  <c r="T201" i="3"/>
  <c r="S201" i="3"/>
  <c r="R201" i="3"/>
  <c r="Q201" i="3"/>
  <c r="O201" i="3"/>
  <c r="N201" i="3"/>
  <c r="M201" i="3"/>
  <c r="L201" i="3"/>
  <c r="K201" i="3"/>
  <c r="J201" i="3"/>
  <c r="H201" i="3"/>
  <c r="G201" i="3"/>
  <c r="F201" i="3"/>
  <c r="E201" i="3"/>
  <c r="D201" i="3"/>
  <c r="C201" i="3"/>
  <c r="AC200" i="3"/>
  <c r="AB200" i="3"/>
  <c r="AA200" i="3"/>
  <c r="Z200" i="3"/>
  <c r="Y200" i="3"/>
  <c r="X200" i="3"/>
  <c r="V200" i="3"/>
  <c r="U200" i="3"/>
  <c r="T200" i="3"/>
  <c r="S200" i="3"/>
  <c r="R200" i="3"/>
  <c r="Q200" i="3"/>
  <c r="O200" i="3"/>
  <c r="N200" i="3"/>
  <c r="M200" i="3"/>
  <c r="L200" i="3"/>
  <c r="K200" i="3"/>
  <c r="J200" i="3"/>
  <c r="H200" i="3"/>
  <c r="G200" i="3"/>
  <c r="F200" i="3"/>
  <c r="E200" i="3"/>
  <c r="D200" i="3"/>
  <c r="C200" i="3"/>
  <c r="AC199" i="3"/>
  <c r="AB199" i="3"/>
  <c r="AA199" i="3"/>
  <c r="Z199" i="3"/>
  <c r="Y199" i="3"/>
  <c r="X199" i="3"/>
  <c r="V199" i="3"/>
  <c r="U199" i="3"/>
  <c r="T199" i="3"/>
  <c r="S199" i="3"/>
  <c r="R199" i="3"/>
  <c r="Q199" i="3"/>
  <c r="O199" i="3"/>
  <c r="N199" i="3"/>
  <c r="M199" i="3"/>
  <c r="L199" i="3"/>
  <c r="K199" i="3"/>
  <c r="J199" i="3"/>
  <c r="H199" i="3"/>
  <c r="G199" i="3"/>
  <c r="F199" i="3"/>
  <c r="E199" i="3"/>
  <c r="D199" i="3"/>
  <c r="C199" i="3"/>
  <c r="V202" i="1"/>
  <c r="U202" i="1"/>
  <c r="T202" i="1"/>
  <c r="S202" i="1"/>
  <c r="R202" i="1"/>
  <c r="Q202" i="1"/>
  <c r="O202" i="1"/>
  <c r="N202" i="1"/>
  <c r="M202" i="1"/>
  <c r="L202" i="1"/>
  <c r="K202" i="1"/>
  <c r="J202" i="1"/>
  <c r="H202" i="1"/>
  <c r="G202" i="1"/>
  <c r="F202" i="1"/>
  <c r="E202" i="1"/>
  <c r="D202" i="1"/>
  <c r="C202" i="1"/>
  <c r="V201" i="1"/>
  <c r="U201" i="1"/>
  <c r="T201" i="1"/>
  <c r="S201" i="1"/>
  <c r="R201" i="1"/>
  <c r="Q201" i="1"/>
  <c r="O201" i="1"/>
  <c r="N201" i="1"/>
  <c r="M201" i="1"/>
  <c r="L201" i="1"/>
  <c r="K201" i="1"/>
  <c r="J201" i="1"/>
  <c r="H201" i="1"/>
  <c r="G201" i="1"/>
  <c r="F201" i="1"/>
  <c r="E201" i="1"/>
  <c r="D201" i="1"/>
  <c r="C201" i="1"/>
  <c r="AC200" i="1"/>
  <c r="AB200" i="1"/>
  <c r="AA200" i="1"/>
  <c r="Z200" i="1"/>
  <c r="Y200" i="1"/>
  <c r="X200" i="1"/>
  <c r="V200" i="1"/>
  <c r="U200" i="1"/>
  <c r="T200" i="1"/>
  <c r="S200" i="1"/>
  <c r="R200" i="1"/>
  <c r="Q200" i="1"/>
  <c r="O200" i="1"/>
  <c r="N200" i="1"/>
  <c r="M200" i="1"/>
  <c r="L200" i="1"/>
  <c r="K200" i="1"/>
  <c r="J200" i="1"/>
  <c r="H200" i="1"/>
  <c r="G200" i="1"/>
  <c r="F200" i="1"/>
  <c r="E200" i="1"/>
  <c r="D200" i="1"/>
  <c r="C200" i="1"/>
  <c r="AC199" i="1"/>
  <c r="AB199" i="1"/>
  <c r="AA199" i="1"/>
  <c r="Z199" i="1"/>
  <c r="Y199" i="1"/>
  <c r="X199" i="1"/>
  <c r="V199" i="1"/>
  <c r="U199" i="1"/>
  <c r="T199" i="1"/>
  <c r="S199" i="1"/>
  <c r="R199" i="1"/>
  <c r="Q199" i="1"/>
  <c r="O199" i="1"/>
  <c r="N199" i="1"/>
  <c r="M199" i="1"/>
  <c r="L199" i="1"/>
  <c r="K199" i="1"/>
  <c r="J199" i="1"/>
  <c r="H199" i="1"/>
  <c r="G199" i="1"/>
  <c r="F199" i="1"/>
  <c r="E199" i="1"/>
  <c r="D199" i="1"/>
  <c r="C199" i="1"/>
  <c r="V185" i="3" l="1"/>
  <c r="U185" i="3"/>
  <c r="T185" i="3"/>
  <c r="S185" i="3"/>
  <c r="R185" i="3"/>
  <c r="Q185" i="3"/>
  <c r="O185" i="3"/>
  <c r="N185" i="3"/>
  <c r="M185" i="3"/>
  <c r="L185" i="3"/>
  <c r="K185" i="3"/>
  <c r="J185" i="3"/>
  <c r="H185" i="3"/>
  <c r="G185" i="3"/>
  <c r="F185" i="3"/>
  <c r="E185" i="3"/>
  <c r="D185" i="3"/>
  <c r="C185" i="3"/>
  <c r="V184" i="3"/>
  <c r="U184" i="3"/>
  <c r="T184" i="3"/>
  <c r="S184" i="3"/>
  <c r="R184" i="3"/>
  <c r="Q184" i="3"/>
  <c r="O184" i="3"/>
  <c r="N184" i="3"/>
  <c r="M184" i="3"/>
  <c r="L184" i="3"/>
  <c r="K184" i="3"/>
  <c r="J184" i="3"/>
  <c r="H184" i="3"/>
  <c r="G184" i="3"/>
  <c r="F184" i="3"/>
  <c r="E184" i="3"/>
  <c r="D184" i="3"/>
  <c r="C184" i="3"/>
  <c r="AC183" i="3"/>
  <c r="AB183" i="3"/>
  <c r="AA183" i="3"/>
  <c r="Z183" i="3"/>
  <c r="Y183" i="3"/>
  <c r="X183" i="3"/>
  <c r="V183" i="3"/>
  <c r="U183" i="3"/>
  <c r="T183" i="3"/>
  <c r="S183" i="3"/>
  <c r="R183" i="3"/>
  <c r="Q183" i="3"/>
  <c r="O183" i="3"/>
  <c r="N183" i="3"/>
  <c r="M183" i="3"/>
  <c r="L183" i="3"/>
  <c r="K183" i="3"/>
  <c r="J183" i="3"/>
  <c r="H183" i="3"/>
  <c r="G183" i="3"/>
  <c r="F183" i="3"/>
  <c r="E183" i="3"/>
  <c r="D183" i="3"/>
  <c r="C183" i="3"/>
  <c r="AC182" i="3"/>
  <c r="AB182" i="3"/>
  <c r="AA182" i="3"/>
  <c r="Z182" i="3"/>
  <c r="Y182" i="3"/>
  <c r="X182" i="3"/>
  <c r="V182" i="3"/>
  <c r="U182" i="3"/>
  <c r="T182" i="3"/>
  <c r="S182" i="3"/>
  <c r="R182" i="3"/>
  <c r="Q182" i="3"/>
  <c r="O182" i="3"/>
  <c r="N182" i="3"/>
  <c r="M182" i="3"/>
  <c r="L182" i="3"/>
  <c r="K182" i="3"/>
  <c r="J182" i="3"/>
  <c r="H182" i="3"/>
  <c r="G182" i="3"/>
  <c r="F182" i="3"/>
  <c r="E182" i="3"/>
  <c r="D182" i="3"/>
  <c r="C182" i="3"/>
  <c r="V185" i="1"/>
  <c r="U185" i="1"/>
  <c r="T185" i="1"/>
  <c r="S185" i="1"/>
  <c r="R185" i="1"/>
  <c r="Q185" i="1"/>
  <c r="O185" i="1"/>
  <c r="N185" i="1"/>
  <c r="M185" i="1"/>
  <c r="L185" i="1"/>
  <c r="K185" i="1"/>
  <c r="J185" i="1"/>
  <c r="H185" i="1"/>
  <c r="G185" i="1"/>
  <c r="F185" i="1"/>
  <c r="E185" i="1"/>
  <c r="D185" i="1"/>
  <c r="C185" i="1"/>
  <c r="V184" i="1"/>
  <c r="U184" i="1"/>
  <c r="T184" i="1"/>
  <c r="S184" i="1"/>
  <c r="R184" i="1"/>
  <c r="Q184" i="1"/>
  <c r="O184" i="1"/>
  <c r="N184" i="1"/>
  <c r="M184" i="1"/>
  <c r="L184" i="1"/>
  <c r="K184" i="1"/>
  <c r="J184" i="1"/>
  <c r="H184" i="1"/>
  <c r="G184" i="1"/>
  <c r="F184" i="1"/>
  <c r="E184" i="1"/>
  <c r="D184" i="1"/>
  <c r="C184" i="1"/>
  <c r="AC183" i="1"/>
  <c r="AB183" i="1"/>
  <c r="AA183" i="1"/>
  <c r="Z183" i="1"/>
  <c r="Y183" i="1"/>
  <c r="X183" i="1"/>
  <c r="V183" i="1"/>
  <c r="U183" i="1"/>
  <c r="T183" i="1"/>
  <c r="S183" i="1"/>
  <c r="R183" i="1"/>
  <c r="Q183" i="1"/>
  <c r="O183" i="1"/>
  <c r="N183" i="1"/>
  <c r="M183" i="1"/>
  <c r="L183" i="1"/>
  <c r="K183" i="1"/>
  <c r="J183" i="1"/>
  <c r="H183" i="1"/>
  <c r="G183" i="1"/>
  <c r="F183" i="1"/>
  <c r="E183" i="1"/>
  <c r="D183" i="1"/>
  <c r="C183" i="1"/>
  <c r="AC182" i="1"/>
  <c r="AB182" i="1"/>
  <c r="AA182" i="1"/>
  <c r="Z182" i="1"/>
  <c r="Y182" i="1"/>
  <c r="X182" i="1"/>
  <c r="V182" i="1"/>
  <c r="U182" i="1"/>
  <c r="T182" i="1"/>
  <c r="S182" i="1"/>
  <c r="R182" i="1"/>
  <c r="Q182" i="1"/>
  <c r="O182" i="1"/>
  <c r="N182" i="1"/>
  <c r="M182" i="1"/>
  <c r="L182" i="1"/>
  <c r="K182" i="1"/>
  <c r="J182" i="1"/>
  <c r="H182" i="1"/>
  <c r="G182" i="1"/>
  <c r="F182" i="1"/>
  <c r="E182" i="1"/>
  <c r="D182" i="1"/>
  <c r="C182" i="1"/>
  <c r="E31" i="7"/>
  <c r="E30" i="7"/>
  <c r="D15" i="7"/>
  <c r="D14" i="7"/>
  <c r="D13" i="7"/>
  <c r="D12" i="7"/>
  <c r="E166" i="3" l="1"/>
  <c r="E165" i="3"/>
  <c r="D168" i="1"/>
  <c r="D165" i="1"/>
  <c r="V168" i="3"/>
  <c r="U168" i="3"/>
  <c r="T168" i="3"/>
  <c r="S168" i="3"/>
  <c r="R168" i="3"/>
  <c r="Q168" i="3"/>
  <c r="O168" i="3"/>
  <c r="N168" i="3"/>
  <c r="M168" i="3"/>
  <c r="L168" i="3"/>
  <c r="K168" i="3"/>
  <c r="J168" i="3"/>
  <c r="H168" i="3"/>
  <c r="G168" i="3"/>
  <c r="F168" i="3"/>
  <c r="E168" i="3"/>
  <c r="D168" i="3"/>
  <c r="C168" i="3"/>
  <c r="V167" i="3"/>
  <c r="U167" i="3"/>
  <c r="T167" i="3"/>
  <c r="S167" i="3"/>
  <c r="R167" i="3"/>
  <c r="Q167" i="3"/>
  <c r="O167" i="3"/>
  <c r="N167" i="3"/>
  <c r="M167" i="3"/>
  <c r="L167" i="3"/>
  <c r="K167" i="3"/>
  <c r="J167" i="3"/>
  <c r="H167" i="3"/>
  <c r="G167" i="3"/>
  <c r="F167" i="3"/>
  <c r="E167" i="3"/>
  <c r="D167" i="3"/>
  <c r="C167" i="3"/>
  <c r="AC166" i="3"/>
  <c r="AB166" i="3"/>
  <c r="AA166" i="3"/>
  <c r="Z166" i="3"/>
  <c r="Y166" i="3"/>
  <c r="X166" i="3"/>
  <c r="V166" i="3"/>
  <c r="U166" i="3"/>
  <c r="T166" i="3"/>
  <c r="S166" i="3"/>
  <c r="R166" i="3"/>
  <c r="Q166" i="3"/>
  <c r="O166" i="3"/>
  <c r="N166" i="3"/>
  <c r="M166" i="3"/>
  <c r="L166" i="3"/>
  <c r="K166" i="3"/>
  <c r="J166" i="3"/>
  <c r="H166" i="3"/>
  <c r="G166" i="3"/>
  <c r="F166" i="3"/>
  <c r="D166" i="3"/>
  <c r="C166" i="3"/>
  <c r="AC165" i="3"/>
  <c r="AB165" i="3"/>
  <c r="AA165" i="3"/>
  <c r="Z165" i="3"/>
  <c r="Y165" i="3"/>
  <c r="X165" i="3"/>
  <c r="V165" i="3"/>
  <c r="U165" i="3"/>
  <c r="T165" i="3"/>
  <c r="S165" i="3"/>
  <c r="R165" i="3"/>
  <c r="Q165" i="3"/>
  <c r="O165" i="3"/>
  <c r="N165" i="3"/>
  <c r="M165" i="3"/>
  <c r="L165" i="3"/>
  <c r="K165" i="3"/>
  <c r="J165" i="3"/>
  <c r="H165" i="3"/>
  <c r="G165" i="3"/>
  <c r="F165" i="3"/>
  <c r="D165" i="3"/>
  <c r="C165" i="3"/>
  <c r="V168" i="1"/>
  <c r="U168" i="1"/>
  <c r="T168" i="1"/>
  <c r="S168" i="1"/>
  <c r="R168" i="1"/>
  <c r="Q168" i="1"/>
  <c r="O168" i="1"/>
  <c r="N168" i="1"/>
  <c r="M168" i="1"/>
  <c r="L168" i="1"/>
  <c r="K168" i="1"/>
  <c r="J168" i="1"/>
  <c r="H168" i="1"/>
  <c r="G168" i="1"/>
  <c r="F168" i="1"/>
  <c r="E168" i="1"/>
  <c r="C168" i="1"/>
  <c r="V167" i="1"/>
  <c r="U167" i="1"/>
  <c r="T167" i="1"/>
  <c r="S167" i="1"/>
  <c r="R167" i="1"/>
  <c r="Q167" i="1"/>
  <c r="O167" i="1"/>
  <c r="N167" i="1"/>
  <c r="M167" i="1"/>
  <c r="L167" i="1"/>
  <c r="K167" i="1"/>
  <c r="J167" i="1"/>
  <c r="H167" i="1"/>
  <c r="G167" i="1"/>
  <c r="F167" i="1"/>
  <c r="E167" i="1"/>
  <c r="C167" i="1"/>
  <c r="AC166" i="1"/>
  <c r="AB166" i="1"/>
  <c r="AA166" i="1"/>
  <c r="Z166" i="1"/>
  <c r="Y166" i="1"/>
  <c r="X166" i="1"/>
  <c r="V166" i="1"/>
  <c r="U166" i="1"/>
  <c r="T166" i="1"/>
  <c r="S166" i="1"/>
  <c r="R166" i="1"/>
  <c r="Q166" i="1"/>
  <c r="O166" i="1"/>
  <c r="N166" i="1"/>
  <c r="M166" i="1"/>
  <c r="L166" i="1"/>
  <c r="K166" i="1"/>
  <c r="J166" i="1"/>
  <c r="H166" i="1"/>
  <c r="G166" i="1"/>
  <c r="F166" i="1"/>
  <c r="E166" i="1"/>
  <c r="D166" i="1"/>
  <c r="C166" i="1"/>
  <c r="AC165" i="1"/>
  <c r="AB165" i="1"/>
  <c r="AA165" i="1"/>
  <c r="Z165" i="1"/>
  <c r="Y165" i="1"/>
  <c r="X165" i="1"/>
  <c r="V165" i="1"/>
  <c r="U165" i="1"/>
  <c r="T165" i="1"/>
  <c r="S165" i="1"/>
  <c r="R165" i="1"/>
  <c r="Q165" i="1"/>
  <c r="O165" i="1"/>
  <c r="N165" i="1"/>
  <c r="M165" i="1"/>
  <c r="L165" i="1"/>
  <c r="K165" i="1"/>
  <c r="J165" i="1"/>
  <c r="H165" i="1"/>
  <c r="G165" i="1"/>
  <c r="F165" i="1"/>
  <c r="E165" i="1"/>
  <c r="D151" i="1" l="1"/>
  <c r="D150" i="1"/>
  <c r="D149" i="1"/>
  <c r="D148" i="1"/>
  <c r="E149" i="3" l="1"/>
  <c r="E148" i="3"/>
  <c r="C149" i="3"/>
  <c r="C148" i="3"/>
  <c r="V151" i="3" l="1"/>
  <c r="U151" i="3"/>
  <c r="T151" i="3"/>
  <c r="S151" i="3"/>
  <c r="R151" i="3"/>
  <c r="Q151" i="3"/>
  <c r="O151" i="3"/>
  <c r="N151" i="3"/>
  <c r="M151" i="3"/>
  <c r="L151" i="3"/>
  <c r="K151" i="3"/>
  <c r="J151" i="3"/>
  <c r="H151" i="3"/>
  <c r="G151" i="3"/>
  <c r="F151" i="3"/>
  <c r="E151" i="3"/>
  <c r="D151" i="3"/>
  <c r="C151" i="3"/>
  <c r="V150" i="3"/>
  <c r="U150" i="3"/>
  <c r="T150" i="3"/>
  <c r="S150" i="3"/>
  <c r="R150" i="3"/>
  <c r="Q150" i="3"/>
  <c r="O150" i="3"/>
  <c r="N150" i="3"/>
  <c r="M150" i="3"/>
  <c r="L150" i="3"/>
  <c r="K150" i="3"/>
  <c r="J150" i="3"/>
  <c r="H150" i="3"/>
  <c r="G150" i="3"/>
  <c r="F150" i="3"/>
  <c r="E150" i="3"/>
  <c r="D150" i="3"/>
  <c r="C150" i="3"/>
  <c r="AC149" i="3"/>
  <c r="AB149" i="3"/>
  <c r="AA149" i="3"/>
  <c r="Z149" i="3"/>
  <c r="Y149" i="3"/>
  <c r="X149" i="3"/>
  <c r="V149" i="3"/>
  <c r="U149" i="3"/>
  <c r="T149" i="3"/>
  <c r="S149" i="3"/>
  <c r="R149" i="3"/>
  <c r="Q149" i="3"/>
  <c r="O149" i="3"/>
  <c r="N149" i="3"/>
  <c r="M149" i="3"/>
  <c r="L149" i="3"/>
  <c r="K149" i="3"/>
  <c r="J149" i="3"/>
  <c r="H149" i="3"/>
  <c r="G149" i="3"/>
  <c r="F149" i="3"/>
  <c r="D149" i="3"/>
  <c r="AC148" i="3"/>
  <c r="AB148" i="3"/>
  <c r="AA148" i="3"/>
  <c r="Z148" i="3"/>
  <c r="Y148" i="3"/>
  <c r="X148" i="3"/>
  <c r="V148" i="3"/>
  <c r="U148" i="3"/>
  <c r="T148" i="3"/>
  <c r="S148" i="3"/>
  <c r="R148" i="3"/>
  <c r="Q148" i="3"/>
  <c r="O148" i="3"/>
  <c r="N148" i="3"/>
  <c r="M148" i="3"/>
  <c r="L148" i="3"/>
  <c r="K148" i="3"/>
  <c r="J148" i="3"/>
  <c r="H148" i="3"/>
  <c r="G148" i="3"/>
  <c r="F148" i="3"/>
  <c r="D148" i="3"/>
  <c r="V151" i="1"/>
  <c r="U151" i="1"/>
  <c r="T151" i="1"/>
  <c r="S151" i="1"/>
  <c r="R151" i="1"/>
  <c r="Q151" i="1"/>
  <c r="O151" i="1"/>
  <c r="N151" i="1"/>
  <c r="M151" i="1"/>
  <c r="L151" i="1"/>
  <c r="K151" i="1"/>
  <c r="J151" i="1"/>
  <c r="H151" i="1"/>
  <c r="G151" i="1"/>
  <c r="F151" i="1"/>
  <c r="E151" i="1"/>
  <c r="C151" i="1"/>
  <c r="V150" i="1"/>
  <c r="U150" i="1"/>
  <c r="T150" i="1"/>
  <c r="S150" i="1"/>
  <c r="R150" i="1"/>
  <c r="Q150" i="1"/>
  <c r="O150" i="1"/>
  <c r="N150" i="1"/>
  <c r="M150" i="1"/>
  <c r="L150" i="1"/>
  <c r="K150" i="1"/>
  <c r="J150" i="1"/>
  <c r="H150" i="1"/>
  <c r="G150" i="1"/>
  <c r="F150" i="1"/>
  <c r="E150" i="1"/>
  <c r="C150" i="1"/>
  <c r="AC149" i="1"/>
  <c r="AB149" i="1"/>
  <c r="AA149" i="1"/>
  <c r="Z149" i="1"/>
  <c r="Y149" i="1"/>
  <c r="X149" i="1"/>
  <c r="V149" i="1"/>
  <c r="U149" i="1"/>
  <c r="T149" i="1"/>
  <c r="S149" i="1"/>
  <c r="R149" i="1"/>
  <c r="Q149" i="1"/>
  <c r="O149" i="1"/>
  <c r="N149" i="1"/>
  <c r="M149" i="1"/>
  <c r="L149" i="1"/>
  <c r="K149" i="1"/>
  <c r="J149" i="1"/>
  <c r="H149" i="1"/>
  <c r="G149" i="1"/>
  <c r="F149" i="1"/>
  <c r="E149" i="1"/>
  <c r="C149" i="1"/>
  <c r="AC148" i="1"/>
  <c r="AB148" i="1"/>
  <c r="AA148" i="1"/>
  <c r="Z148" i="1"/>
  <c r="Y148" i="1"/>
  <c r="X148" i="1"/>
  <c r="V148" i="1"/>
  <c r="U148" i="1"/>
  <c r="T148" i="1"/>
  <c r="S148" i="1"/>
  <c r="R148" i="1"/>
  <c r="Q148" i="1"/>
  <c r="O148" i="1"/>
  <c r="N148" i="1"/>
  <c r="M148" i="1"/>
  <c r="L148" i="1"/>
  <c r="K148" i="1"/>
  <c r="J148" i="1"/>
  <c r="H148" i="1"/>
  <c r="G148" i="1"/>
  <c r="F148" i="1"/>
  <c r="E148" i="1"/>
  <c r="C148" i="1"/>
  <c r="T33" i="7" l="1"/>
  <c r="T32" i="7"/>
  <c r="O31" i="7"/>
  <c r="O30" i="7"/>
  <c r="N33" i="7"/>
  <c r="N32" i="7"/>
  <c r="N30" i="7"/>
  <c r="N31" i="7"/>
  <c r="C31" i="7"/>
  <c r="C30" i="7"/>
  <c r="J13" i="7"/>
  <c r="J12" i="7"/>
  <c r="J15" i="7"/>
  <c r="J14" i="7"/>
  <c r="V33" i="7"/>
  <c r="U33" i="7"/>
  <c r="S33" i="7"/>
  <c r="R33" i="7"/>
  <c r="Q33" i="7"/>
  <c r="O33" i="7"/>
  <c r="M33" i="7"/>
  <c r="L33" i="7"/>
  <c r="K33" i="7"/>
  <c r="J33" i="7"/>
  <c r="H33" i="7"/>
  <c r="G33" i="7"/>
  <c r="F33" i="7"/>
  <c r="E33" i="7"/>
  <c r="D33" i="7"/>
  <c r="C33" i="7"/>
  <c r="V32" i="7"/>
  <c r="U32" i="7"/>
  <c r="S32" i="7"/>
  <c r="R32" i="7"/>
  <c r="Q32" i="7"/>
  <c r="O32" i="7"/>
  <c r="M32" i="7"/>
  <c r="L32" i="7"/>
  <c r="K32" i="7"/>
  <c r="J32" i="7"/>
  <c r="H32" i="7"/>
  <c r="G32" i="7"/>
  <c r="F32" i="7"/>
  <c r="E32" i="7"/>
  <c r="D32" i="7"/>
  <c r="C32" i="7"/>
  <c r="AC31" i="7"/>
  <c r="AB31" i="7"/>
  <c r="AA31" i="7"/>
  <c r="Z31" i="7"/>
  <c r="Y31" i="7"/>
  <c r="X31" i="7"/>
  <c r="V31" i="7"/>
  <c r="U31" i="7"/>
  <c r="T31" i="7"/>
  <c r="S31" i="7"/>
  <c r="R31" i="7"/>
  <c r="Q31" i="7"/>
  <c r="M31" i="7"/>
  <c r="L31" i="7"/>
  <c r="K31" i="7"/>
  <c r="J31" i="7"/>
  <c r="H31" i="7"/>
  <c r="G31" i="7"/>
  <c r="F31" i="7"/>
  <c r="D31" i="7"/>
  <c r="AC30" i="7"/>
  <c r="AB30" i="7"/>
  <c r="AA30" i="7"/>
  <c r="Z30" i="7"/>
  <c r="Y30" i="7"/>
  <c r="X30" i="7"/>
  <c r="V30" i="7"/>
  <c r="U30" i="7"/>
  <c r="T30" i="7"/>
  <c r="S30" i="7"/>
  <c r="R30" i="7"/>
  <c r="Q30" i="7"/>
  <c r="M30" i="7"/>
  <c r="L30" i="7"/>
  <c r="K30" i="7"/>
  <c r="J30" i="7"/>
  <c r="H30" i="7"/>
  <c r="G30" i="7"/>
  <c r="F30" i="7"/>
  <c r="D30" i="7"/>
  <c r="J114" i="1"/>
  <c r="T134" i="3"/>
  <c r="T133" i="3"/>
  <c r="O132" i="3"/>
  <c r="O131" i="3"/>
  <c r="N134" i="3"/>
  <c r="N133" i="3"/>
  <c r="E132" i="3"/>
  <c r="E131" i="3"/>
  <c r="J134" i="1"/>
  <c r="J133" i="1"/>
  <c r="J132" i="1"/>
  <c r="J131" i="1"/>
  <c r="D134" i="1"/>
  <c r="D133" i="1"/>
  <c r="C132" i="1"/>
  <c r="C131" i="1"/>
  <c r="V134" i="3"/>
  <c r="U134" i="3"/>
  <c r="S134" i="3"/>
  <c r="R134" i="3"/>
  <c r="Q134" i="3"/>
  <c r="O134" i="3"/>
  <c r="M134" i="3"/>
  <c r="L134" i="3"/>
  <c r="K134" i="3"/>
  <c r="J134" i="3"/>
  <c r="H134" i="3"/>
  <c r="G134" i="3"/>
  <c r="F134" i="3"/>
  <c r="E134" i="3"/>
  <c r="D134" i="3"/>
  <c r="C134" i="3"/>
  <c r="V133" i="3"/>
  <c r="U133" i="3"/>
  <c r="S133" i="3"/>
  <c r="R133" i="3"/>
  <c r="Q133" i="3"/>
  <c r="O133" i="3"/>
  <c r="M133" i="3"/>
  <c r="L133" i="3"/>
  <c r="K133" i="3"/>
  <c r="J133" i="3"/>
  <c r="H133" i="3"/>
  <c r="G133" i="3"/>
  <c r="F133" i="3"/>
  <c r="E133" i="3"/>
  <c r="D133" i="3"/>
  <c r="C133" i="3"/>
  <c r="AC132" i="3"/>
  <c r="AB132" i="3"/>
  <c r="AA132" i="3"/>
  <c r="Z132" i="3"/>
  <c r="Y132" i="3"/>
  <c r="X132" i="3"/>
  <c r="V132" i="3"/>
  <c r="U132" i="3"/>
  <c r="T132" i="3"/>
  <c r="S132" i="3"/>
  <c r="R132" i="3"/>
  <c r="Q132" i="3"/>
  <c r="N132" i="3"/>
  <c r="M132" i="3"/>
  <c r="L132" i="3"/>
  <c r="K132" i="3"/>
  <c r="J132" i="3"/>
  <c r="H132" i="3"/>
  <c r="G132" i="3"/>
  <c r="F132" i="3"/>
  <c r="D132" i="3"/>
  <c r="C132" i="3"/>
  <c r="AC131" i="3"/>
  <c r="AB131" i="3"/>
  <c r="AA131" i="3"/>
  <c r="Z131" i="3"/>
  <c r="Y131" i="3"/>
  <c r="X131" i="3"/>
  <c r="V131" i="3"/>
  <c r="U131" i="3"/>
  <c r="T131" i="3"/>
  <c r="S131" i="3"/>
  <c r="R131" i="3"/>
  <c r="Q131" i="3"/>
  <c r="N131" i="3"/>
  <c r="M131" i="3"/>
  <c r="L131" i="3"/>
  <c r="K131" i="3"/>
  <c r="J131" i="3"/>
  <c r="H131" i="3"/>
  <c r="G131" i="3"/>
  <c r="F131" i="3"/>
  <c r="D131" i="3"/>
  <c r="C131" i="3"/>
  <c r="V134" i="1"/>
  <c r="U134" i="1"/>
  <c r="T134" i="1"/>
  <c r="S134" i="1"/>
  <c r="R134" i="1"/>
  <c r="Q134" i="1"/>
  <c r="O134" i="1"/>
  <c r="N134" i="1"/>
  <c r="M134" i="1"/>
  <c r="L134" i="1"/>
  <c r="K134" i="1"/>
  <c r="H134" i="1"/>
  <c r="G134" i="1"/>
  <c r="F134" i="1"/>
  <c r="E134" i="1"/>
  <c r="C134" i="1"/>
  <c r="V133" i="1"/>
  <c r="U133" i="1"/>
  <c r="T133" i="1"/>
  <c r="S133" i="1"/>
  <c r="R133" i="1"/>
  <c r="Q133" i="1"/>
  <c r="O133" i="1"/>
  <c r="N133" i="1"/>
  <c r="M133" i="1"/>
  <c r="L133" i="1"/>
  <c r="K133" i="1"/>
  <c r="H133" i="1"/>
  <c r="G133" i="1"/>
  <c r="F133" i="1"/>
  <c r="E133" i="1"/>
  <c r="C133" i="1"/>
  <c r="AC132" i="1"/>
  <c r="AB132" i="1"/>
  <c r="AA132" i="1"/>
  <c r="Z132" i="1"/>
  <c r="Y132" i="1"/>
  <c r="X132" i="1"/>
  <c r="V132" i="1"/>
  <c r="U132" i="1"/>
  <c r="T132" i="1"/>
  <c r="S132" i="1"/>
  <c r="R132" i="1"/>
  <c r="Q132" i="1"/>
  <c r="O132" i="1"/>
  <c r="N132" i="1"/>
  <c r="M132" i="1"/>
  <c r="L132" i="1"/>
  <c r="K132" i="1"/>
  <c r="H132" i="1"/>
  <c r="G132" i="1"/>
  <c r="F132" i="1"/>
  <c r="E132" i="1"/>
  <c r="D132" i="1"/>
  <c r="AC131" i="1"/>
  <c r="AB131" i="1"/>
  <c r="AA131" i="1"/>
  <c r="Z131" i="1"/>
  <c r="Y131" i="1"/>
  <c r="X131" i="1"/>
  <c r="V131" i="1"/>
  <c r="U131" i="1"/>
  <c r="T131" i="1"/>
  <c r="S131" i="1"/>
  <c r="R131" i="1"/>
  <c r="Q131" i="1"/>
  <c r="O131" i="1"/>
  <c r="N131" i="1"/>
  <c r="M131" i="1"/>
  <c r="L131" i="1"/>
  <c r="K131" i="1"/>
  <c r="H131" i="1"/>
  <c r="G131" i="1"/>
  <c r="F131" i="1"/>
  <c r="E131" i="1"/>
  <c r="D131" i="1"/>
  <c r="T117" i="3"/>
  <c r="T116" i="3"/>
  <c r="T100" i="3"/>
  <c r="T99" i="3"/>
  <c r="T83" i="3"/>
  <c r="T82" i="3"/>
  <c r="T66" i="3"/>
  <c r="T65" i="3"/>
  <c r="T49" i="3"/>
  <c r="T48" i="3"/>
  <c r="T32" i="3"/>
  <c r="T31" i="3"/>
  <c r="O115" i="3"/>
  <c r="O114" i="3"/>
  <c r="O98" i="3"/>
  <c r="O97" i="3"/>
  <c r="O81" i="3"/>
  <c r="O80" i="3"/>
  <c r="O64" i="3"/>
  <c r="O63" i="3"/>
  <c r="O47" i="3"/>
  <c r="O46" i="3"/>
  <c r="N117" i="3"/>
  <c r="N116" i="3"/>
  <c r="N100" i="3"/>
  <c r="N99" i="3"/>
  <c r="N83" i="3"/>
  <c r="N82" i="3"/>
  <c r="N66" i="3"/>
  <c r="N65" i="3"/>
  <c r="N49" i="3"/>
  <c r="N48" i="3"/>
  <c r="N32" i="3"/>
  <c r="N31" i="3"/>
  <c r="N115" i="3"/>
  <c r="N114" i="3"/>
  <c r="N98" i="3"/>
  <c r="N97" i="3"/>
  <c r="N81" i="3"/>
  <c r="N80" i="3"/>
  <c r="N64" i="3"/>
  <c r="N63" i="3"/>
  <c r="N47" i="3"/>
  <c r="N46" i="3"/>
  <c r="N30" i="3"/>
  <c r="N29" i="3"/>
  <c r="E115" i="3"/>
  <c r="E114" i="3"/>
  <c r="E98" i="3"/>
  <c r="E97" i="3"/>
  <c r="E81" i="3"/>
  <c r="E80" i="3"/>
  <c r="E64" i="3"/>
  <c r="E63" i="3"/>
  <c r="E47" i="3"/>
  <c r="E46" i="3"/>
  <c r="E29" i="3"/>
  <c r="E30" i="3"/>
  <c r="L31" i="3"/>
  <c r="L32" i="3"/>
  <c r="L29" i="3"/>
  <c r="L30" i="3"/>
  <c r="J117" i="1"/>
  <c r="J116" i="1"/>
  <c r="J115" i="1"/>
  <c r="J100" i="1"/>
  <c r="J99" i="1"/>
  <c r="J98" i="1"/>
  <c r="J97" i="1"/>
  <c r="J83" i="1"/>
  <c r="J82" i="1"/>
  <c r="J81" i="1"/>
  <c r="J80" i="1"/>
  <c r="J66" i="1"/>
  <c r="J65" i="1"/>
  <c r="J64" i="1"/>
  <c r="J63" i="1"/>
  <c r="J47" i="1"/>
  <c r="J46" i="1"/>
  <c r="J30" i="1"/>
  <c r="J29" i="1"/>
  <c r="J49" i="1"/>
  <c r="J48" i="1"/>
  <c r="J32" i="1"/>
  <c r="J31" i="1"/>
  <c r="D117" i="1"/>
  <c r="D116" i="1"/>
  <c r="D100" i="1"/>
  <c r="D99" i="1"/>
  <c r="D83" i="1"/>
  <c r="D82" i="1"/>
  <c r="D66" i="1"/>
  <c r="D65" i="1"/>
  <c r="D49" i="1"/>
  <c r="D48" i="1"/>
  <c r="C115" i="1" l="1"/>
  <c r="C114" i="1"/>
  <c r="V117" i="1"/>
  <c r="U117" i="1"/>
  <c r="T117" i="1"/>
  <c r="S117" i="1"/>
  <c r="R117" i="1"/>
  <c r="Q117" i="1"/>
  <c r="O117" i="1"/>
  <c r="N117" i="1"/>
  <c r="M117" i="1"/>
  <c r="L117" i="1"/>
  <c r="K117" i="1"/>
  <c r="H117" i="1"/>
  <c r="G117" i="1"/>
  <c r="F117" i="1"/>
  <c r="E117" i="1"/>
  <c r="C117" i="1"/>
  <c r="V116" i="1"/>
  <c r="U116" i="1"/>
  <c r="T116" i="1"/>
  <c r="S116" i="1"/>
  <c r="R116" i="1"/>
  <c r="Q116" i="1"/>
  <c r="O116" i="1"/>
  <c r="N116" i="1"/>
  <c r="M116" i="1"/>
  <c r="L116" i="1"/>
  <c r="K116" i="1"/>
  <c r="H116" i="1"/>
  <c r="G116" i="1"/>
  <c r="F116" i="1"/>
  <c r="E116" i="1"/>
  <c r="C116" i="1"/>
  <c r="AC115" i="1"/>
  <c r="AB115" i="1"/>
  <c r="AA115" i="1"/>
  <c r="Z115" i="1"/>
  <c r="Y115" i="1"/>
  <c r="X115" i="1"/>
  <c r="V115" i="1"/>
  <c r="U115" i="1"/>
  <c r="T115" i="1"/>
  <c r="S115" i="1"/>
  <c r="R115" i="1"/>
  <c r="Q115" i="1"/>
  <c r="O115" i="1"/>
  <c r="N115" i="1"/>
  <c r="M115" i="1"/>
  <c r="L115" i="1"/>
  <c r="K115" i="1"/>
  <c r="H115" i="1"/>
  <c r="G115" i="1"/>
  <c r="F115" i="1"/>
  <c r="E115" i="1"/>
  <c r="D115" i="1"/>
  <c r="AC114" i="1"/>
  <c r="AB114" i="1"/>
  <c r="AA114" i="1"/>
  <c r="Z114" i="1"/>
  <c r="Y114" i="1"/>
  <c r="X114" i="1"/>
  <c r="V114" i="1"/>
  <c r="U114" i="1"/>
  <c r="T114" i="1"/>
  <c r="S114" i="1"/>
  <c r="R114" i="1"/>
  <c r="Q114" i="1"/>
  <c r="O114" i="1"/>
  <c r="N114" i="1"/>
  <c r="M114" i="1"/>
  <c r="L114" i="1"/>
  <c r="K114" i="1"/>
  <c r="H114" i="1"/>
  <c r="G114" i="1"/>
  <c r="F114" i="1"/>
  <c r="E114" i="1"/>
  <c r="D114" i="1"/>
  <c r="V15" i="7"/>
  <c r="U15" i="7"/>
  <c r="T15" i="7"/>
  <c r="S15" i="7"/>
  <c r="R15" i="7"/>
  <c r="Q15" i="7"/>
  <c r="O15" i="7"/>
  <c r="N15" i="7"/>
  <c r="M15" i="7"/>
  <c r="L15" i="7"/>
  <c r="K15" i="7"/>
  <c r="H15" i="7"/>
  <c r="G15" i="7"/>
  <c r="F15" i="7"/>
  <c r="E15" i="7"/>
  <c r="C15" i="7"/>
  <c r="V14" i="7"/>
  <c r="U14" i="7"/>
  <c r="T14" i="7"/>
  <c r="S14" i="7"/>
  <c r="R14" i="7"/>
  <c r="Q14" i="7"/>
  <c r="O14" i="7"/>
  <c r="N14" i="7"/>
  <c r="M14" i="7"/>
  <c r="L14" i="7"/>
  <c r="K14" i="7"/>
  <c r="H14" i="7"/>
  <c r="G14" i="7"/>
  <c r="F14" i="7"/>
  <c r="E14" i="7"/>
  <c r="C14" i="7"/>
  <c r="AC13" i="7"/>
  <c r="AB13" i="7"/>
  <c r="AA13" i="7"/>
  <c r="Z13" i="7"/>
  <c r="Y13" i="7"/>
  <c r="X13" i="7"/>
  <c r="V13" i="7"/>
  <c r="U13" i="7"/>
  <c r="T13" i="7"/>
  <c r="S13" i="7"/>
  <c r="R13" i="7"/>
  <c r="Q13" i="7"/>
  <c r="O13" i="7"/>
  <c r="N13" i="7"/>
  <c r="M13" i="7"/>
  <c r="L13" i="7"/>
  <c r="K13" i="7"/>
  <c r="H13" i="7"/>
  <c r="G13" i="7"/>
  <c r="F13" i="7"/>
  <c r="E13" i="7"/>
  <c r="C13" i="7"/>
  <c r="AC12" i="7"/>
  <c r="AB12" i="7"/>
  <c r="AA12" i="7"/>
  <c r="Z12" i="7"/>
  <c r="Y12" i="7"/>
  <c r="X12" i="7"/>
  <c r="V12" i="7"/>
  <c r="U12" i="7"/>
  <c r="T12" i="7"/>
  <c r="S12" i="7"/>
  <c r="R12" i="7"/>
  <c r="Q12" i="7"/>
  <c r="O12" i="7"/>
  <c r="N12" i="7"/>
  <c r="M12" i="7"/>
  <c r="L12" i="7"/>
  <c r="K12" i="7"/>
  <c r="H12" i="7"/>
  <c r="G12" i="7"/>
  <c r="F12" i="7"/>
  <c r="E12" i="7"/>
  <c r="C12" i="7"/>
  <c r="V117" i="3"/>
  <c r="U117" i="3"/>
  <c r="S117" i="3"/>
  <c r="R117" i="3"/>
  <c r="Q117" i="3"/>
  <c r="O117" i="3"/>
  <c r="M117" i="3"/>
  <c r="L117" i="3"/>
  <c r="K117" i="3"/>
  <c r="J117" i="3"/>
  <c r="H117" i="3"/>
  <c r="G117" i="3"/>
  <c r="F117" i="3"/>
  <c r="E117" i="3"/>
  <c r="D117" i="3"/>
  <c r="C117" i="3"/>
  <c r="V116" i="3"/>
  <c r="U116" i="3"/>
  <c r="S116" i="3"/>
  <c r="R116" i="3"/>
  <c r="Q116" i="3"/>
  <c r="O116" i="3"/>
  <c r="M116" i="3"/>
  <c r="L116" i="3"/>
  <c r="K116" i="3"/>
  <c r="J116" i="3"/>
  <c r="H116" i="3"/>
  <c r="G116" i="3"/>
  <c r="F116" i="3"/>
  <c r="E116" i="3"/>
  <c r="D116" i="3"/>
  <c r="C116" i="3"/>
  <c r="AC115" i="3"/>
  <c r="AB115" i="3"/>
  <c r="AA115" i="3"/>
  <c r="Z115" i="3"/>
  <c r="Y115" i="3"/>
  <c r="X115" i="3"/>
  <c r="V115" i="3"/>
  <c r="U115" i="3"/>
  <c r="T115" i="3"/>
  <c r="S115" i="3"/>
  <c r="R115" i="3"/>
  <c r="Q115" i="3"/>
  <c r="M115" i="3"/>
  <c r="L115" i="3"/>
  <c r="K115" i="3"/>
  <c r="J115" i="3"/>
  <c r="H115" i="3"/>
  <c r="G115" i="3"/>
  <c r="F115" i="3"/>
  <c r="D115" i="3"/>
  <c r="C115" i="3"/>
  <c r="AC114" i="3"/>
  <c r="AB114" i="3"/>
  <c r="AA114" i="3"/>
  <c r="Z114" i="3"/>
  <c r="Y114" i="3"/>
  <c r="X114" i="3"/>
  <c r="V114" i="3"/>
  <c r="U114" i="3"/>
  <c r="T114" i="3"/>
  <c r="S114" i="3"/>
  <c r="R114" i="3"/>
  <c r="Q114" i="3"/>
  <c r="M114" i="3"/>
  <c r="L114" i="3"/>
  <c r="K114" i="3"/>
  <c r="J114" i="3"/>
  <c r="H114" i="3"/>
  <c r="G114" i="3"/>
  <c r="F114" i="3"/>
  <c r="D114" i="3"/>
  <c r="C114" i="3"/>
  <c r="V100" i="1" l="1"/>
  <c r="U100" i="1"/>
  <c r="T100" i="1"/>
  <c r="S100" i="1"/>
  <c r="R100" i="1"/>
  <c r="Q100" i="1"/>
  <c r="O100" i="1"/>
  <c r="N100" i="1"/>
  <c r="M100" i="1"/>
  <c r="L100" i="1"/>
  <c r="K100" i="1"/>
  <c r="H100" i="1"/>
  <c r="G100" i="1"/>
  <c r="F100" i="1"/>
  <c r="E100" i="1"/>
  <c r="C100" i="1"/>
  <c r="V99" i="1"/>
  <c r="U99" i="1"/>
  <c r="T99" i="1"/>
  <c r="S99" i="1"/>
  <c r="R99" i="1"/>
  <c r="Q99" i="1"/>
  <c r="O99" i="1"/>
  <c r="N99" i="1"/>
  <c r="M99" i="1"/>
  <c r="L99" i="1"/>
  <c r="K99" i="1"/>
  <c r="H99" i="1"/>
  <c r="G99" i="1"/>
  <c r="F99" i="1"/>
  <c r="E99" i="1"/>
  <c r="C99" i="1"/>
  <c r="AC98" i="1"/>
  <c r="AB98" i="1"/>
  <c r="AA98" i="1"/>
  <c r="Z98" i="1"/>
  <c r="Y98" i="1"/>
  <c r="X98" i="1"/>
  <c r="V98" i="1"/>
  <c r="U98" i="1"/>
  <c r="T98" i="1"/>
  <c r="S98" i="1"/>
  <c r="R98" i="1"/>
  <c r="Q98" i="1"/>
  <c r="O98" i="1"/>
  <c r="N98" i="1"/>
  <c r="M98" i="1"/>
  <c r="L98" i="1"/>
  <c r="K98" i="1"/>
  <c r="H98" i="1"/>
  <c r="G98" i="1"/>
  <c r="F98" i="1"/>
  <c r="E98" i="1"/>
  <c r="D98" i="1"/>
  <c r="C98" i="1"/>
  <c r="AC97" i="1"/>
  <c r="AB97" i="1"/>
  <c r="AA97" i="1"/>
  <c r="Z97" i="1"/>
  <c r="Y97" i="1"/>
  <c r="X97" i="1"/>
  <c r="V97" i="1"/>
  <c r="U97" i="1"/>
  <c r="T97" i="1"/>
  <c r="S97" i="1"/>
  <c r="R97" i="1"/>
  <c r="Q97" i="1"/>
  <c r="O97" i="1"/>
  <c r="N97" i="1"/>
  <c r="M97" i="1"/>
  <c r="L97" i="1"/>
  <c r="K97" i="1"/>
  <c r="H97" i="1"/>
  <c r="G97" i="1"/>
  <c r="F97" i="1"/>
  <c r="E97" i="1"/>
  <c r="D97" i="1"/>
  <c r="C97" i="1"/>
  <c r="V100" i="3"/>
  <c r="U100" i="3"/>
  <c r="S100" i="3"/>
  <c r="R100" i="3"/>
  <c r="Q100" i="3"/>
  <c r="O100" i="3"/>
  <c r="M100" i="3"/>
  <c r="L100" i="3"/>
  <c r="K100" i="3"/>
  <c r="J100" i="3"/>
  <c r="H100" i="3"/>
  <c r="G100" i="3"/>
  <c r="F100" i="3"/>
  <c r="E100" i="3"/>
  <c r="D100" i="3"/>
  <c r="C100" i="3"/>
  <c r="V99" i="3"/>
  <c r="U99" i="3"/>
  <c r="S99" i="3"/>
  <c r="R99" i="3"/>
  <c r="Q99" i="3"/>
  <c r="O99" i="3"/>
  <c r="M99" i="3"/>
  <c r="L99" i="3"/>
  <c r="K99" i="3"/>
  <c r="J99" i="3"/>
  <c r="H99" i="3"/>
  <c r="G99" i="3"/>
  <c r="F99" i="3"/>
  <c r="E99" i="3"/>
  <c r="D99" i="3"/>
  <c r="C99" i="3"/>
  <c r="AC98" i="3"/>
  <c r="AB98" i="3"/>
  <c r="AA98" i="3"/>
  <c r="Z98" i="3"/>
  <c r="Y98" i="3"/>
  <c r="X98" i="3"/>
  <c r="V98" i="3"/>
  <c r="U98" i="3"/>
  <c r="T98" i="3"/>
  <c r="S98" i="3"/>
  <c r="R98" i="3"/>
  <c r="Q98" i="3"/>
  <c r="M98" i="3"/>
  <c r="L98" i="3"/>
  <c r="K98" i="3"/>
  <c r="J98" i="3"/>
  <c r="H98" i="3"/>
  <c r="G98" i="3"/>
  <c r="F98" i="3"/>
  <c r="D98" i="3"/>
  <c r="C98" i="3"/>
  <c r="AC97" i="3"/>
  <c r="AB97" i="3"/>
  <c r="AA97" i="3"/>
  <c r="Z97" i="3"/>
  <c r="Y97" i="3"/>
  <c r="X97" i="3"/>
  <c r="V97" i="3"/>
  <c r="U97" i="3"/>
  <c r="T97" i="3"/>
  <c r="S97" i="3"/>
  <c r="R97" i="3"/>
  <c r="Q97" i="3"/>
  <c r="M97" i="3"/>
  <c r="L97" i="3"/>
  <c r="K97" i="3"/>
  <c r="J97" i="3"/>
  <c r="H97" i="3"/>
  <c r="G97" i="3"/>
  <c r="F97" i="3"/>
  <c r="D97" i="3"/>
  <c r="C97" i="3"/>
  <c r="AA30" i="3" l="1"/>
  <c r="AA29" i="3"/>
  <c r="AA13" i="3"/>
  <c r="AA12" i="3"/>
  <c r="AA30" i="1"/>
  <c r="AA29" i="1"/>
  <c r="AA13" i="1"/>
  <c r="AA12" i="1"/>
  <c r="V83" i="1" l="1"/>
  <c r="U83" i="1"/>
  <c r="T83" i="1"/>
  <c r="S83" i="1"/>
  <c r="R83" i="1"/>
  <c r="Q83" i="1"/>
  <c r="O83" i="1"/>
  <c r="N83" i="1"/>
  <c r="M83" i="1"/>
  <c r="L83" i="1"/>
  <c r="K83" i="1"/>
  <c r="H83" i="1"/>
  <c r="G83" i="1"/>
  <c r="F83" i="1"/>
  <c r="E83" i="1"/>
  <c r="C83" i="1"/>
  <c r="V82" i="1"/>
  <c r="U82" i="1"/>
  <c r="T82" i="1"/>
  <c r="S82" i="1"/>
  <c r="R82" i="1"/>
  <c r="Q82" i="1"/>
  <c r="O82" i="1"/>
  <c r="N82" i="1"/>
  <c r="M82" i="1"/>
  <c r="L82" i="1"/>
  <c r="K82" i="1"/>
  <c r="H82" i="1"/>
  <c r="G82" i="1"/>
  <c r="F82" i="1"/>
  <c r="E82" i="1"/>
  <c r="C82" i="1"/>
  <c r="AC81" i="1"/>
  <c r="AB81" i="1"/>
  <c r="AA81" i="1"/>
  <c r="Z81" i="1"/>
  <c r="Y81" i="1"/>
  <c r="X81" i="1"/>
  <c r="V81" i="1"/>
  <c r="U81" i="1"/>
  <c r="T81" i="1"/>
  <c r="S81" i="1"/>
  <c r="R81" i="1"/>
  <c r="Q81" i="1"/>
  <c r="O81" i="1"/>
  <c r="N81" i="1"/>
  <c r="M81" i="1"/>
  <c r="L81" i="1"/>
  <c r="K81" i="1"/>
  <c r="H81" i="1"/>
  <c r="G81" i="1"/>
  <c r="F81" i="1"/>
  <c r="E81" i="1"/>
  <c r="D81" i="1"/>
  <c r="C81" i="1"/>
  <c r="AC80" i="1"/>
  <c r="AB80" i="1"/>
  <c r="AA80" i="1"/>
  <c r="Z80" i="1"/>
  <c r="Y80" i="1"/>
  <c r="X80" i="1"/>
  <c r="V80" i="1"/>
  <c r="U80" i="1"/>
  <c r="T80" i="1"/>
  <c r="S80" i="1"/>
  <c r="R80" i="1"/>
  <c r="Q80" i="1"/>
  <c r="O80" i="1"/>
  <c r="N80" i="1"/>
  <c r="M80" i="1"/>
  <c r="L80" i="1"/>
  <c r="K80" i="1"/>
  <c r="H80" i="1"/>
  <c r="G80" i="1"/>
  <c r="F80" i="1"/>
  <c r="E80" i="1"/>
  <c r="D80" i="1"/>
  <c r="C80" i="1"/>
  <c r="V83" i="3"/>
  <c r="U83" i="3"/>
  <c r="S83" i="3"/>
  <c r="R83" i="3"/>
  <c r="Q83" i="3"/>
  <c r="O83" i="3"/>
  <c r="M83" i="3"/>
  <c r="L83" i="3"/>
  <c r="K83" i="3"/>
  <c r="J83" i="3"/>
  <c r="H83" i="3"/>
  <c r="G83" i="3"/>
  <c r="F83" i="3"/>
  <c r="E83" i="3"/>
  <c r="D83" i="3"/>
  <c r="C83" i="3"/>
  <c r="V82" i="3"/>
  <c r="U82" i="3"/>
  <c r="S82" i="3"/>
  <c r="R82" i="3"/>
  <c r="Q82" i="3"/>
  <c r="O82" i="3"/>
  <c r="M82" i="3"/>
  <c r="L82" i="3"/>
  <c r="K82" i="3"/>
  <c r="J82" i="3"/>
  <c r="H82" i="3"/>
  <c r="G82" i="3"/>
  <c r="F82" i="3"/>
  <c r="E82" i="3"/>
  <c r="D82" i="3"/>
  <c r="C82" i="3"/>
  <c r="AC81" i="3"/>
  <c r="AB81" i="3"/>
  <c r="AA81" i="3"/>
  <c r="Z81" i="3"/>
  <c r="Y81" i="3"/>
  <c r="X81" i="3"/>
  <c r="V81" i="3"/>
  <c r="U81" i="3"/>
  <c r="T81" i="3"/>
  <c r="S81" i="3"/>
  <c r="R81" i="3"/>
  <c r="Q81" i="3"/>
  <c r="M81" i="3"/>
  <c r="L81" i="3"/>
  <c r="K81" i="3"/>
  <c r="J81" i="3"/>
  <c r="H81" i="3"/>
  <c r="G81" i="3"/>
  <c r="F81" i="3"/>
  <c r="D81" i="3"/>
  <c r="C81" i="3"/>
  <c r="AC80" i="3"/>
  <c r="AB80" i="3"/>
  <c r="AA80" i="3"/>
  <c r="Z80" i="3"/>
  <c r="Y80" i="3"/>
  <c r="X80" i="3"/>
  <c r="V80" i="3"/>
  <c r="U80" i="3"/>
  <c r="T80" i="3"/>
  <c r="S80" i="3"/>
  <c r="R80" i="3"/>
  <c r="Q80" i="3"/>
  <c r="M80" i="3"/>
  <c r="L80" i="3"/>
  <c r="K80" i="3"/>
  <c r="J80" i="3"/>
  <c r="H80" i="3"/>
  <c r="G80" i="3"/>
  <c r="F80" i="3"/>
  <c r="D80" i="3"/>
  <c r="C80" i="3"/>
  <c r="V66" i="1" l="1"/>
  <c r="U66" i="1"/>
  <c r="T66" i="1"/>
  <c r="S66" i="1"/>
  <c r="R66" i="1"/>
  <c r="Q66" i="1"/>
  <c r="O66" i="1"/>
  <c r="N66" i="1"/>
  <c r="M66" i="1"/>
  <c r="L66" i="1"/>
  <c r="K66" i="1"/>
  <c r="H66" i="1"/>
  <c r="G66" i="1"/>
  <c r="F66" i="1"/>
  <c r="E66" i="1"/>
  <c r="C66" i="1"/>
  <c r="V65" i="1"/>
  <c r="U65" i="1"/>
  <c r="T65" i="1"/>
  <c r="S65" i="1"/>
  <c r="R65" i="1"/>
  <c r="Q65" i="1"/>
  <c r="O65" i="1"/>
  <c r="N65" i="1"/>
  <c r="M65" i="1"/>
  <c r="L65" i="1"/>
  <c r="K65" i="1"/>
  <c r="H65" i="1"/>
  <c r="G65" i="1"/>
  <c r="F65" i="1"/>
  <c r="E65" i="1"/>
  <c r="C65" i="1"/>
  <c r="AC64" i="1"/>
  <c r="AB64" i="1"/>
  <c r="AA64" i="1"/>
  <c r="Z64" i="1"/>
  <c r="Y64" i="1"/>
  <c r="X64" i="1"/>
  <c r="V64" i="1"/>
  <c r="U64" i="1"/>
  <c r="T64" i="1"/>
  <c r="S64" i="1"/>
  <c r="R64" i="1"/>
  <c r="Q64" i="1"/>
  <c r="O64" i="1"/>
  <c r="N64" i="1"/>
  <c r="M64" i="1"/>
  <c r="L64" i="1"/>
  <c r="K64" i="1"/>
  <c r="H64" i="1"/>
  <c r="G64" i="1"/>
  <c r="F64" i="1"/>
  <c r="E64" i="1"/>
  <c r="D64" i="1"/>
  <c r="C64" i="1"/>
  <c r="AC63" i="1"/>
  <c r="AB63" i="1"/>
  <c r="AA63" i="1"/>
  <c r="Z63" i="1"/>
  <c r="Y63" i="1"/>
  <c r="X63" i="1"/>
  <c r="V63" i="1"/>
  <c r="U63" i="1"/>
  <c r="T63" i="1"/>
  <c r="S63" i="1"/>
  <c r="R63" i="1"/>
  <c r="Q63" i="1"/>
  <c r="O63" i="1"/>
  <c r="N63" i="1"/>
  <c r="M63" i="1"/>
  <c r="L63" i="1"/>
  <c r="K63" i="1"/>
  <c r="H63" i="1"/>
  <c r="G63" i="1"/>
  <c r="F63" i="1"/>
  <c r="E63" i="1"/>
  <c r="D63" i="1"/>
  <c r="C63" i="1"/>
  <c r="V66" i="3"/>
  <c r="U66" i="3"/>
  <c r="S66" i="3"/>
  <c r="R66" i="3"/>
  <c r="Q66" i="3"/>
  <c r="O66" i="3"/>
  <c r="M66" i="3"/>
  <c r="L66" i="3"/>
  <c r="K66" i="3"/>
  <c r="J66" i="3"/>
  <c r="H66" i="3"/>
  <c r="G66" i="3"/>
  <c r="F66" i="3"/>
  <c r="E66" i="3"/>
  <c r="D66" i="3"/>
  <c r="C66" i="3"/>
  <c r="V65" i="3"/>
  <c r="U65" i="3"/>
  <c r="S65" i="3"/>
  <c r="R65" i="3"/>
  <c r="Q65" i="3"/>
  <c r="O65" i="3"/>
  <c r="M65" i="3"/>
  <c r="L65" i="3"/>
  <c r="K65" i="3"/>
  <c r="J65" i="3"/>
  <c r="H65" i="3"/>
  <c r="G65" i="3"/>
  <c r="F65" i="3"/>
  <c r="E65" i="3"/>
  <c r="D65" i="3"/>
  <c r="C65" i="3"/>
  <c r="AC64" i="3"/>
  <c r="AB64" i="3"/>
  <c r="AA64" i="3"/>
  <c r="Z64" i="3"/>
  <c r="Y64" i="3"/>
  <c r="X64" i="3"/>
  <c r="V64" i="3"/>
  <c r="U64" i="3"/>
  <c r="T64" i="3"/>
  <c r="S64" i="3"/>
  <c r="R64" i="3"/>
  <c r="Q64" i="3"/>
  <c r="M64" i="3"/>
  <c r="L64" i="3"/>
  <c r="K64" i="3"/>
  <c r="J64" i="3"/>
  <c r="H64" i="3"/>
  <c r="G64" i="3"/>
  <c r="F64" i="3"/>
  <c r="D64" i="3"/>
  <c r="C64" i="3"/>
  <c r="AC63" i="3"/>
  <c r="AB63" i="3"/>
  <c r="AA63" i="3"/>
  <c r="Z63" i="3"/>
  <c r="Y63" i="3"/>
  <c r="X63" i="3"/>
  <c r="V63" i="3"/>
  <c r="U63" i="3"/>
  <c r="T63" i="3"/>
  <c r="S63" i="3"/>
  <c r="R63" i="3"/>
  <c r="Q63" i="3"/>
  <c r="M63" i="3"/>
  <c r="L63" i="3"/>
  <c r="K63" i="3"/>
  <c r="J63" i="3"/>
  <c r="H63" i="3"/>
  <c r="G63" i="3"/>
  <c r="F63" i="3"/>
  <c r="D63" i="3"/>
  <c r="C63" i="3"/>
  <c r="X46" i="3" l="1"/>
  <c r="Y46" i="3"/>
  <c r="Z46" i="3"/>
  <c r="AA46" i="3"/>
  <c r="AB46" i="3"/>
  <c r="AC46" i="3"/>
  <c r="X47" i="3"/>
  <c r="Y47" i="3"/>
  <c r="Z47" i="3"/>
  <c r="AA47" i="3"/>
  <c r="AB47" i="3"/>
  <c r="AC47" i="3"/>
  <c r="F30" i="1"/>
  <c r="G30" i="1"/>
  <c r="H30" i="1"/>
  <c r="E30" i="1"/>
  <c r="D9" i="5" l="1"/>
  <c r="E9" i="5"/>
  <c r="F9" i="5"/>
  <c r="G9" i="5"/>
  <c r="H9" i="5"/>
  <c r="I9" i="5"/>
  <c r="J9" i="5"/>
  <c r="K9" i="5"/>
  <c r="L9" i="5"/>
  <c r="C9" i="5"/>
  <c r="D8" i="5"/>
  <c r="E8" i="5"/>
  <c r="F8" i="5"/>
  <c r="G8" i="5"/>
  <c r="H8" i="5"/>
  <c r="I8" i="5"/>
  <c r="J8" i="5"/>
  <c r="K8" i="5"/>
  <c r="L8" i="5"/>
  <c r="C8" i="5"/>
  <c r="H46" i="3" l="1"/>
  <c r="D13" i="3"/>
  <c r="E13" i="3"/>
  <c r="F13" i="3"/>
  <c r="G13" i="3"/>
  <c r="H13" i="3"/>
  <c r="C13" i="3"/>
  <c r="D12" i="3"/>
  <c r="E12" i="3"/>
  <c r="F12" i="3"/>
  <c r="G12" i="3"/>
  <c r="H12" i="3"/>
  <c r="C12" i="3"/>
  <c r="R32" i="1"/>
  <c r="S32" i="1"/>
  <c r="T32" i="1"/>
  <c r="U32" i="1"/>
  <c r="V32" i="1"/>
  <c r="R31" i="1"/>
  <c r="S31" i="1"/>
  <c r="T31" i="1"/>
  <c r="U31" i="1"/>
  <c r="V31" i="1"/>
  <c r="J12" i="3"/>
  <c r="V49" i="3" l="1"/>
  <c r="U49" i="3"/>
  <c r="S49" i="3"/>
  <c r="R49" i="3"/>
  <c r="Q49" i="3"/>
  <c r="O49" i="3"/>
  <c r="M49" i="3"/>
  <c r="L49" i="3"/>
  <c r="K49" i="3"/>
  <c r="J49" i="3"/>
  <c r="H49" i="3"/>
  <c r="G49" i="3"/>
  <c r="F49" i="3"/>
  <c r="E49" i="3"/>
  <c r="D49" i="3"/>
  <c r="C49" i="3"/>
  <c r="V48" i="3"/>
  <c r="U48" i="3"/>
  <c r="S48" i="3"/>
  <c r="R48" i="3"/>
  <c r="Q48" i="3"/>
  <c r="O48" i="3"/>
  <c r="M48" i="3"/>
  <c r="L48" i="3"/>
  <c r="K48" i="3"/>
  <c r="J48" i="3"/>
  <c r="H48" i="3"/>
  <c r="G48" i="3"/>
  <c r="F48" i="3"/>
  <c r="E48" i="3"/>
  <c r="D48" i="3"/>
  <c r="C48" i="3"/>
  <c r="V47" i="3"/>
  <c r="U47" i="3"/>
  <c r="T47" i="3"/>
  <c r="S47" i="3"/>
  <c r="R47" i="3"/>
  <c r="Q47" i="3"/>
  <c r="M47" i="3"/>
  <c r="L47" i="3"/>
  <c r="K47" i="3"/>
  <c r="J47" i="3"/>
  <c r="H47" i="3"/>
  <c r="G47" i="3"/>
  <c r="F47" i="3"/>
  <c r="D47" i="3"/>
  <c r="C47" i="3"/>
  <c r="V46" i="3"/>
  <c r="U46" i="3"/>
  <c r="T46" i="3"/>
  <c r="S46" i="3"/>
  <c r="R46" i="3"/>
  <c r="Q46" i="3"/>
  <c r="M46" i="3"/>
  <c r="L46" i="3"/>
  <c r="K46" i="3"/>
  <c r="J46" i="3"/>
  <c r="G46" i="3"/>
  <c r="F46" i="3"/>
  <c r="D46" i="3"/>
  <c r="C46" i="3"/>
  <c r="V49" i="1"/>
  <c r="U49" i="1"/>
  <c r="T49" i="1"/>
  <c r="S49" i="1"/>
  <c r="R49" i="1"/>
  <c r="Q49" i="1"/>
  <c r="O49" i="1"/>
  <c r="N49" i="1"/>
  <c r="M49" i="1"/>
  <c r="L49" i="1"/>
  <c r="K49" i="1"/>
  <c r="H49" i="1"/>
  <c r="G49" i="1"/>
  <c r="F49" i="1"/>
  <c r="E49" i="1"/>
  <c r="C49" i="1"/>
  <c r="V48" i="1"/>
  <c r="U48" i="1"/>
  <c r="T48" i="1"/>
  <c r="S48" i="1"/>
  <c r="R48" i="1"/>
  <c r="Q48" i="1"/>
  <c r="O48" i="1"/>
  <c r="N48" i="1"/>
  <c r="M48" i="1"/>
  <c r="L48" i="1"/>
  <c r="K48" i="1"/>
  <c r="H48" i="1"/>
  <c r="G48" i="1"/>
  <c r="F48" i="1"/>
  <c r="E48" i="1"/>
  <c r="C48" i="1"/>
  <c r="AC47" i="1"/>
  <c r="AB47" i="1"/>
  <c r="AA47" i="1"/>
  <c r="Z47" i="1"/>
  <c r="Y47" i="1"/>
  <c r="X47" i="1"/>
  <c r="V47" i="1"/>
  <c r="U47" i="1"/>
  <c r="T47" i="1"/>
  <c r="S47" i="1"/>
  <c r="R47" i="1"/>
  <c r="Q47" i="1"/>
  <c r="O47" i="1"/>
  <c r="N47" i="1"/>
  <c r="M47" i="1"/>
  <c r="L47" i="1"/>
  <c r="K47" i="1"/>
  <c r="H47" i="1"/>
  <c r="G47" i="1"/>
  <c r="F47" i="1"/>
  <c r="E47" i="1"/>
  <c r="D47" i="1"/>
  <c r="C47" i="1"/>
  <c r="AC46" i="1"/>
  <c r="AB46" i="1"/>
  <c r="AA46" i="1"/>
  <c r="Z46" i="1"/>
  <c r="Y46" i="1"/>
  <c r="X46" i="1"/>
  <c r="V46" i="1"/>
  <c r="U46" i="1"/>
  <c r="T46" i="1"/>
  <c r="S46" i="1"/>
  <c r="R46" i="1"/>
  <c r="Q46" i="1"/>
  <c r="O46" i="1"/>
  <c r="N46" i="1"/>
  <c r="M46" i="1"/>
  <c r="L46" i="1"/>
  <c r="K46" i="1"/>
  <c r="H46" i="1"/>
  <c r="G46" i="1"/>
  <c r="F46" i="1"/>
  <c r="E46" i="1"/>
  <c r="D46" i="1"/>
  <c r="C46" i="1"/>
  <c r="E32" i="3" l="1"/>
  <c r="H30" i="3"/>
  <c r="G30" i="3"/>
  <c r="F30" i="3"/>
  <c r="V32" i="3" l="1"/>
  <c r="U32" i="3"/>
  <c r="S32" i="3"/>
  <c r="R32" i="3"/>
  <c r="Q32" i="3"/>
  <c r="O32" i="3"/>
  <c r="M32" i="3"/>
  <c r="K32" i="3"/>
  <c r="J32" i="3"/>
  <c r="H32" i="3"/>
  <c r="G32" i="3"/>
  <c r="F32" i="3"/>
  <c r="D32" i="3"/>
  <c r="C32" i="3"/>
  <c r="V31" i="3"/>
  <c r="U31" i="3"/>
  <c r="S31" i="3"/>
  <c r="R31" i="3"/>
  <c r="Q31" i="3"/>
  <c r="O31" i="3"/>
  <c r="M31" i="3"/>
  <c r="K31" i="3"/>
  <c r="J31" i="3"/>
  <c r="H31" i="3"/>
  <c r="G31" i="3"/>
  <c r="F31" i="3"/>
  <c r="E31" i="3"/>
  <c r="D31" i="3"/>
  <c r="C31" i="3"/>
  <c r="AC30" i="3"/>
  <c r="AB30" i="3"/>
  <c r="Z30" i="3"/>
  <c r="Y30" i="3"/>
  <c r="X30" i="3"/>
  <c r="V30" i="3"/>
  <c r="U30" i="3"/>
  <c r="T30" i="3"/>
  <c r="S30" i="3"/>
  <c r="R30" i="3"/>
  <c r="Q30" i="3"/>
  <c r="O30" i="3"/>
  <c r="M30" i="3"/>
  <c r="K30" i="3"/>
  <c r="J30" i="3"/>
  <c r="D30" i="3"/>
  <c r="C30" i="3"/>
  <c r="AC29" i="3"/>
  <c r="AB29" i="3"/>
  <c r="Z29" i="3"/>
  <c r="Y29" i="3"/>
  <c r="X29" i="3"/>
  <c r="V29" i="3"/>
  <c r="U29" i="3"/>
  <c r="T29" i="3"/>
  <c r="S29" i="3"/>
  <c r="R29" i="3"/>
  <c r="Q29" i="3"/>
  <c r="O29" i="3"/>
  <c r="M29" i="3"/>
  <c r="K29" i="3"/>
  <c r="J29" i="3"/>
  <c r="G29" i="3"/>
  <c r="F29" i="3"/>
  <c r="D29" i="3"/>
  <c r="C29" i="3"/>
  <c r="Q32" i="1"/>
  <c r="O32" i="1"/>
  <c r="N32" i="1"/>
  <c r="M32" i="1"/>
  <c r="L32" i="1"/>
  <c r="K32" i="1"/>
  <c r="H32" i="1"/>
  <c r="G32" i="1"/>
  <c r="F32" i="1"/>
  <c r="E32" i="1"/>
  <c r="D32" i="1"/>
  <c r="C32" i="1"/>
  <c r="Q31" i="1"/>
  <c r="O31" i="1"/>
  <c r="N31" i="1"/>
  <c r="M31" i="1"/>
  <c r="L31" i="1"/>
  <c r="K31" i="1"/>
  <c r="H31" i="1"/>
  <c r="G31" i="1"/>
  <c r="F31" i="1"/>
  <c r="E31" i="1"/>
  <c r="D31" i="1"/>
  <c r="C31" i="1"/>
  <c r="AC30" i="1"/>
  <c r="AB30" i="1"/>
  <c r="Z30" i="1"/>
  <c r="Y30" i="1"/>
  <c r="X30" i="1"/>
  <c r="V30" i="1"/>
  <c r="U30" i="1"/>
  <c r="T30" i="1"/>
  <c r="S30" i="1"/>
  <c r="R30" i="1"/>
  <c r="Q30" i="1"/>
  <c r="O30" i="1"/>
  <c r="N30" i="1"/>
  <c r="M30" i="1"/>
  <c r="L30" i="1"/>
  <c r="K30" i="1"/>
  <c r="D30" i="1"/>
  <c r="C30" i="1"/>
  <c r="AC29" i="1"/>
  <c r="AB29" i="1"/>
  <c r="Z29" i="1"/>
  <c r="Y29" i="1"/>
  <c r="X29" i="1"/>
  <c r="V29" i="1"/>
  <c r="U29" i="1"/>
  <c r="T29" i="1"/>
  <c r="S29" i="1"/>
  <c r="R29" i="1"/>
  <c r="Q29" i="1"/>
  <c r="O29" i="1"/>
  <c r="N29" i="1"/>
  <c r="M29" i="1"/>
  <c r="L29" i="1"/>
  <c r="K29" i="1"/>
  <c r="H29" i="1"/>
  <c r="G29" i="1"/>
  <c r="F29" i="1"/>
  <c r="E29" i="1"/>
  <c r="D29" i="1"/>
  <c r="C29" i="1"/>
  <c r="V15" i="3"/>
  <c r="U15" i="3"/>
  <c r="T15" i="3"/>
  <c r="S15" i="3"/>
  <c r="R15" i="3"/>
  <c r="Q15" i="3"/>
  <c r="O15" i="3"/>
  <c r="N15" i="3"/>
  <c r="M15" i="3"/>
  <c r="L15" i="3"/>
  <c r="K15" i="3"/>
  <c r="J15" i="3"/>
  <c r="H15" i="3"/>
  <c r="G15" i="3"/>
  <c r="F15" i="3"/>
  <c r="E15" i="3"/>
  <c r="D15" i="3"/>
  <c r="C15" i="3"/>
  <c r="V14" i="3"/>
  <c r="U14" i="3"/>
  <c r="T14" i="3"/>
  <c r="S14" i="3"/>
  <c r="R14" i="3"/>
  <c r="Q14" i="3"/>
  <c r="O14" i="3"/>
  <c r="N14" i="3"/>
  <c r="M14" i="3"/>
  <c r="L14" i="3"/>
  <c r="K14" i="3"/>
  <c r="J14" i="3"/>
  <c r="H14" i="3"/>
  <c r="G14" i="3"/>
  <c r="F14" i="3"/>
  <c r="E14" i="3"/>
  <c r="D14" i="3"/>
  <c r="C14" i="3"/>
  <c r="AC13" i="3"/>
  <c r="AB13" i="3"/>
  <c r="Z13" i="3"/>
  <c r="Y13" i="3"/>
  <c r="X13" i="3"/>
  <c r="V13" i="3"/>
  <c r="U13" i="3"/>
  <c r="T13" i="3"/>
  <c r="S13" i="3"/>
  <c r="R13" i="3"/>
  <c r="Q13" i="3"/>
  <c r="O13" i="3"/>
  <c r="N13" i="3"/>
  <c r="M13" i="3"/>
  <c r="L13" i="3"/>
  <c r="K13" i="3"/>
  <c r="J13" i="3"/>
  <c r="AC12" i="3"/>
  <c r="AB12" i="3"/>
  <c r="Z12" i="3"/>
  <c r="Y12" i="3"/>
  <c r="X12" i="3"/>
  <c r="V12" i="3"/>
  <c r="U12" i="3"/>
  <c r="T12" i="3"/>
  <c r="S12" i="3"/>
  <c r="R12" i="3"/>
  <c r="Q12" i="3"/>
  <c r="O12" i="3"/>
  <c r="N12" i="3"/>
  <c r="M12" i="3"/>
  <c r="L12" i="3"/>
  <c r="K12" i="3"/>
  <c r="V15" i="1"/>
  <c r="U15" i="1"/>
  <c r="T15" i="1"/>
  <c r="S15" i="1"/>
  <c r="R15" i="1"/>
  <c r="Q15" i="1"/>
  <c r="O15" i="1"/>
  <c r="N15" i="1"/>
  <c r="M15" i="1"/>
  <c r="L15" i="1"/>
  <c r="K15" i="1"/>
  <c r="J15" i="1"/>
  <c r="H15" i="1"/>
  <c r="G15" i="1"/>
  <c r="F15" i="1"/>
  <c r="E15" i="1"/>
  <c r="D15" i="1"/>
  <c r="C15" i="1"/>
  <c r="V14" i="1"/>
  <c r="U14" i="1"/>
  <c r="T14" i="1"/>
  <c r="S14" i="1"/>
  <c r="R14" i="1"/>
  <c r="Q14" i="1"/>
  <c r="O14" i="1"/>
  <c r="N14" i="1"/>
  <c r="M14" i="1"/>
  <c r="L14" i="1"/>
  <c r="K14" i="1"/>
  <c r="J14" i="1"/>
  <c r="H14" i="1"/>
  <c r="G14" i="1"/>
  <c r="F14" i="1"/>
  <c r="E14" i="1"/>
  <c r="D14" i="1"/>
  <c r="C14" i="1"/>
  <c r="AC13" i="1"/>
  <c r="AB13" i="1"/>
  <c r="Z13" i="1"/>
  <c r="Y13" i="1"/>
  <c r="X13" i="1"/>
  <c r="V13" i="1"/>
  <c r="U13" i="1"/>
  <c r="T13" i="1"/>
  <c r="S13" i="1"/>
  <c r="R13" i="1"/>
  <c r="Q13" i="1"/>
  <c r="O13" i="1"/>
  <c r="N13" i="1"/>
  <c r="M13" i="1"/>
  <c r="L13" i="1"/>
  <c r="K13" i="1"/>
  <c r="J13" i="1"/>
  <c r="H13" i="1"/>
  <c r="G13" i="1"/>
  <c r="F13" i="1"/>
  <c r="E13" i="1"/>
  <c r="D13" i="1"/>
  <c r="C13" i="1"/>
  <c r="AC12" i="1"/>
  <c r="AB12" i="1"/>
  <c r="Z12" i="1"/>
  <c r="Y12" i="1"/>
  <c r="X12" i="1"/>
  <c r="V12" i="1"/>
  <c r="U12" i="1"/>
  <c r="T12" i="1"/>
  <c r="S12" i="1"/>
  <c r="R12" i="1"/>
  <c r="Q12" i="1"/>
  <c r="O12" i="1"/>
  <c r="N12" i="1"/>
  <c r="M12" i="1"/>
  <c r="L12" i="1"/>
  <c r="K12" i="1"/>
  <c r="J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<sst xmlns="http://schemas.openxmlformats.org/spreadsheetml/2006/main" count="1859" uniqueCount="43">
  <si>
    <t>Seca</t>
  </si>
  <si>
    <t>C</t>
  </si>
  <si>
    <t>MGS1</t>
  </si>
  <si>
    <t>MMS2</t>
  </si>
  <si>
    <t>PRT</t>
  </si>
  <si>
    <t>0 min</t>
  </si>
  <si>
    <t>10 min</t>
  </si>
  <si>
    <t>2h</t>
  </si>
  <si>
    <t>72h</t>
  </si>
  <si>
    <t>1 min</t>
  </si>
  <si>
    <t>1h</t>
  </si>
  <si>
    <t>4h</t>
  </si>
  <si>
    <t>mean</t>
  </si>
  <si>
    <t>stdv</t>
  </si>
  <si>
    <t>mean2</t>
  </si>
  <si>
    <t>stdv2</t>
  </si>
  <si>
    <t>d0</t>
  </si>
  <si>
    <t>d3</t>
  </si>
  <si>
    <t>MON (A1)</t>
  </si>
  <si>
    <t>NON (A2)</t>
  </si>
  <si>
    <t>s</t>
  </si>
  <si>
    <t>MBL</t>
  </si>
  <si>
    <t>d7</t>
  </si>
  <si>
    <t>d10</t>
  </si>
  <si>
    <t>NON</t>
  </si>
  <si>
    <t>MON</t>
  </si>
  <si>
    <t>d12</t>
  </si>
  <si>
    <t>d13</t>
  </si>
  <si>
    <t>d14</t>
  </si>
  <si>
    <t>N10</t>
  </si>
  <si>
    <t>A26</t>
  </si>
  <si>
    <t>d15</t>
  </si>
  <si>
    <t>d17</t>
  </si>
  <si>
    <t>d18</t>
  </si>
  <si>
    <t>d21</t>
  </si>
  <si>
    <t>d22</t>
  </si>
  <si>
    <t>d24</t>
  </si>
  <si>
    <t>d29</t>
  </si>
  <si>
    <t>d35</t>
  </si>
  <si>
    <t>d37</t>
  </si>
  <si>
    <t>d39</t>
  </si>
  <si>
    <t>d42</t>
  </si>
  <si>
    <t>d45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</si>
</sst>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6" borderId="0"/>
    <xf numFmtId="0" fontId="3" fillId="5" borderId="0"/>
    <xf numFmtId="0" fontId="3" fillId="7" borderId="0"/>
    <xf numFmtId="0" fontId="3" fillId="8" borderId="0"/>
    <xf numFmtId="0" fontId="3" fillId="9" borderId="0"/>
    <xf numFmtId="0" fontId="3" fillId="10" borderId="0"/>
    <xf numFmtId="0" fontId="3" fillId="11" borderId="0"/>
  </cellStyleXfs>
  <cellXfs count="10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9" xfId="0" applyBorder="1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7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2" xfId="0" applyBorder="1"/>
    <xf numFmtId="0" fontId="0" fillId="4" borderId="0" xfId="0" applyFill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2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1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colors>
    <mruColors>
      <color rgb="FFE78DDA"/>
      <color rgb="FFA365D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10'!$C$30,'Nostoc 10'!$C$32,'Nostoc 10'!$J$30,'Nostoc 10'!$J$32,'Nostoc 10'!$Q$30,'Nostoc 10'!$Q$32,'Nostoc 10'!$X$30)</c:f>
                <c:numCache>
                  <c:formatCode>General</c:formatCode>
                  <c:ptCount val="7"/>
                  <c:pt idx="0">
                    <c:v>1006.6400000000001</c:v>
                  </c:pt>
                  <c:pt idx="1">
                    <c:v>715.11999999999966</c:v>
                  </c:pt>
                  <c:pt idx="2">
                    <c:v>774</c:v>
                  </c:pt>
                  <c:pt idx="3">
                    <c:v>469.5</c:v>
                  </c:pt>
                  <c:pt idx="4">
                    <c:v>1108.08</c:v>
                  </c:pt>
                  <c:pt idx="5">
                    <c:v>1108.08</c:v>
                  </c:pt>
                  <c:pt idx="6">
                    <c:v>67.92</c:v>
                  </c:pt>
                </c:numCache>
              </c:numRef>
            </c:plus>
            <c:minus>
              <c:numRef>
                <c:f>('Nostoc 10'!$C$30,'Nostoc 10'!$C$32,'Nostoc 10'!$J$30,'Nostoc 10'!$J$32,'Nostoc 10'!$Q$30,'Nostoc 10'!$Q$32,'Nostoc 10'!$X$30)</c:f>
                <c:numCache>
                  <c:formatCode>General</c:formatCode>
                  <c:ptCount val="7"/>
                  <c:pt idx="0">
                    <c:v>1006.6400000000001</c:v>
                  </c:pt>
                  <c:pt idx="1">
                    <c:v>715.11999999999966</c:v>
                  </c:pt>
                  <c:pt idx="2">
                    <c:v>774</c:v>
                  </c:pt>
                  <c:pt idx="3">
                    <c:v>469.5</c:v>
                  </c:pt>
                  <c:pt idx="4">
                    <c:v>1108.08</c:v>
                  </c:pt>
                  <c:pt idx="5">
                    <c:v>1108.08</c:v>
                  </c:pt>
                  <c:pt idx="6">
                    <c:v>67.92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10'!$C$29,'Nostoc 10'!$C$31,'Nostoc 10'!$J$29,'Nostoc 10'!$J$31,'Nostoc 10'!$Q$29,'Nostoc 10'!$Q$31,'Nostoc 10'!$X$29)</c:f>
              <c:numCache>
                <c:formatCode>General</c:formatCode>
                <c:ptCount val="7"/>
                <c:pt idx="0">
                  <c:v>17394.8</c:v>
                </c:pt>
                <c:pt idx="1">
                  <c:v>17558.599999999999</c:v>
                </c:pt>
                <c:pt idx="2">
                  <c:v>13977</c:v>
                </c:pt>
                <c:pt idx="3">
                  <c:v>13383.5</c:v>
                </c:pt>
                <c:pt idx="4">
                  <c:v>10904.4</c:v>
                </c:pt>
                <c:pt idx="5">
                  <c:v>10904.4</c:v>
                </c:pt>
                <c:pt idx="6">
                  <c:v>383.6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2-4E4A-827A-1BDF4EEC7FAF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10'!$C$47,'Nostoc 10'!$C$49,'Nostoc 10'!$J$47,'Nostoc 10'!$J$49,'Nostoc 10'!$Q$47,'Nostoc 10'!$Q$49,'Nostoc 10'!$X$47)</c:f>
                <c:numCache>
                  <c:formatCode>General</c:formatCode>
                  <c:ptCount val="7"/>
                  <c:pt idx="0">
                    <c:v>853.92000000000007</c:v>
                  </c:pt>
                  <c:pt idx="1">
                    <c:v>449.5200000000001</c:v>
                  </c:pt>
                  <c:pt idx="2">
                    <c:v>494.5</c:v>
                  </c:pt>
                  <c:pt idx="3">
                    <c:v>647.75</c:v>
                  </c:pt>
                  <c:pt idx="4">
                    <c:v>1223.1200000000001</c:v>
                  </c:pt>
                  <c:pt idx="5">
                    <c:v>197.11999999999998</c:v>
                  </c:pt>
                  <c:pt idx="6">
                    <c:v>27.04</c:v>
                  </c:pt>
                </c:numCache>
              </c:numRef>
            </c:plus>
            <c:minus>
              <c:numRef>
                <c:f>('Nostoc 10'!$C$47,'Nostoc 10'!$C$49,'Nostoc 10'!$J$47,'Nostoc 10'!$J$49,'Nostoc 10'!$Q$47,'Nostoc 10'!$Q$49,'Nostoc 10'!$X$47)</c:f>
                <c:numCache>
                  <c:formatCode>General</c:formatCode>
                  <c:ptCount val="7"/>
                  <c:pt idx="0">
                    <c:v>853.92000000000007</c:v>
                  </c:pt>
                  <c:pt idx="1">
                    <c:v>449.5200000000001</c:v>
                  </c:pt>
                  <c:pt idx="2">
                    <c:v>494.5</c:v>
                  </c:pt>
                  <c:pt idx="3">
                    <c:v>647.75</c:v>
                  </c:pt>
                  <c:pt idx="4">
                    <c:v>1223.1200000000001</c:v>
                  </c:pt>
                  <c:pt idx="5">
                    <c:v>197.11999999999998</c:v>
                  </c:pt>
                  <c:pt idx="6">
                    <c:v>27.04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10'!$C$46,'Nostoc 10'!$C$48,'Nostoc 10'!$J$46,'Nostoc 10'!$J$48,'Nostoc 10'!$Q$46,'Nostoc 10'!$Q$48,'Nostoc 10'!$X$46)</c:f>
              <c:numCache>
                <c:formatCode>General</c:formatCode>
                <c:ptCount val="7"/>
                <c:pt idx="0">
                  <c:v>4570.3999999999996</c:v>
                </c:pt>
                <c:pt idx="1">
                  <c:v>4772.3999999999996</c:v>
                </c:pt>
                <c:pt idx="2">
                  <c:v>2838</c:v>
                </c:pt>
                <c:pt idx="3">
                  <c:v>3000.5</c:v>
                </c:pt>
                <c:pt idx="4">
                  <c:v>3260.4</c:v>
                </c:pt>
                <c:pt idx="5">
                  <c:v>2490.6</c:v>
                </c:pt>
                <c:pt idx="6">
                  <c:v>225.2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2-4E4A-827A-1BDF4EEC7FAF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10'!$C$81,'Nostoc 10'!$C$83,'Nostoc 10'!$J$81,'Nostoc 10'!$J$83,'Nostoc 10'!$Q$81,'Nostoc 10'!$Q$83,'Nostoc 10'!$X$81)</c:f>
                <c:numCache>
                  <c:formatCode>General</c:formatCode>
                  <c:ptCount val="7"/>
                  <c:pt idx="0">
                    <c:v>355.43999999999994</c:v>
                  </c:pt>
                  <c:pt idx="1">
                    <c:v>725.04</c:v>
                  </c:pt>
                  <c:pt idx="2">
                    <c:v>388.75</c:v>
                  </c:pt>
                  <c:pt idx="3">
                    <c:v>108.875</c:v>
                  </c:pt>
                  <c:pt idx="4">
                    <c:v>41.92</c:v>
                  </c:pt>
                  <c:pt idx="5">
                    <c:v>8.3199999999999985</c:v>
                  </c:pt>
                  <c:pt idx="6">
                    <c:v>4.080000000000001</c:v>
                  </c:pt>
                </c:numCache>
              </c:numRef>
            </c:plus>
            <c:minus>
              <c:numRef>
                <c:f>('Nostoc 10'!$C$81,'Nostoc 10'!$C$83,'Nostoc 10'!$J$81,'Nostoc 10'!$J$83,'Nostoc 10'!$Q$81,'Nostoc 10'!$Q$83,'Nostoc 10'!$X$81)</c:f>
                <c:numCache>
                  <c:formatCode>General</c:formatCode>
                  <c:ptCount val="7"/>
                  <c:pt idx="0">
                    <c:v>355.43999999999994</c:v>
                  </c:pt>
                  <c:pt idx="1">
                    <c:v>725.04</c:v>
                  </c:pt>
                  <c:pt idx="2">
                    <c:v>388.75</c:v>
                  </c:pt>
                  <c:pt idx="3">
                    <c:v>108.875</c:v>
                  </c:pt>
                  <c:pt idx="4">
                    <c:v>41.92</c:v>
                  </c:pt>
                  <c:pt idx="5">
                    <c:v>8.3199999999999985</c:v>
                  </c:pt>
                  <c:pt idx="6">
                    <c:v>4.080000000000001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10'!$C$80,'Nostoc 10'!$C$82,'Nostoc 10'!$J$80,'Nostoc 10'!$J$82,'Nostoc 10'!$Q$80,'Nostoc 10'!$Q$82,'Nostoc 10'!$X$80)</c:f>
              <c:numCache>
                <c:formatCode>General</c:formatCode>
                <c:ptCount val="7"/>
                <c:pt idx="0">
                  <c:v>2246.8000000000002</c:v>
                </c:pt>
                <c:pt idx="1">
                  <c:v>1823.2</c:v>
                </c:pt>
                <c:pt idx="2">
                  <c:v>2198.5</c:v>
                </c:pt>
                <c:pt idx="3">
                  <c:v>498.25</c:v>
                </c:pt>
                <c:pt idx="4">
                  <c:v>301.39999999999998</c:v>
                </c:pt>
                <c:pt idx="5">
                  <c:v>238.4</c:v>
                </c:pt>
                <c:pt idx="6">
                  <c:v>142.4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2-4E4A-827A-1BDF4EEC7FAF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10'!$C$98,'Nostoc 10'!$C$100,'Nostoc 10'!$J$98,'Nostoc 10'!$J$100,'Nostoc 10'!$Q$98,'Nostoc 10'!$Q$100,'Nostoc 10'!$X$98)</c:f>
                <c:numCache>
                  <c:formatCode>General</c:formatCode>
                  <c:ptCount val="7"/>
                  <c:pt idx="0">
                    <c:v>570.48000000000013</c:v>
                  </c:pt>
                  <c:pt idx="1">
                    <c:v>1450.72</c:v>
                  </c:pt>
                  <c:pt idx="2">
                    <c:v>939.5</c:v>
                  </c:pt>
                  <c:pt idx="3">
                    <c:v>592.125</c:v>
                  </c:pt>
                  <c:pt idx="4">
                    <c:v>175.35999999999999</c:v>
                  </c:pt>
                  <c:pt idx="5">
                    <c:v>36.24</c:v>
                  </c:pt>
                  <c:pt idx="6">
                    <c:v>2.6400000000000032</c:v>
                  </c:pt>
                </c:numCache>
              </c:numRef>
            </c:plus>
            <c:minus>
              <c:numRef>
                <c:f>('Nostoc 10'!$C$98,'Nostoc 10'!$C$100,'Nostoc 10'!$J$98,'Nostoc 10'!$J$100,'Nostoc 10'!$Q$98,'Nostoc 10'!$Q$100,'Nostoc 10'!$X$98)</c:f>
                <c:numCache>
                  <c:formatCode>General</c:formatCode>
                  <c:ptCount val="7"/>
                  <c:pt idx="0">
                    <c:v>570.48000000000013</c:v>
                  </c:pt>
                  <c:pt idx="1">
                    <c:v>1450.72</c:v>
                  </c:pt>
                  <c:pt idx="2">
                    <c:v>939.5</c:v>
                  </c:pt>
                  <c:pt idx="3">
                    <c:v>592.125</c:v>
                  </c:pt>
                  <c:pt idx="4">
                    <c:v>175.35999999999999</c:v>
                  </c:pt>
                  <c:pt idx="5">
                    <c:v>36.24</c:v>
                  </c:pt>
                  <c:pt idx="6">
                    <c:v>2.6400000000000032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10'!$C$97,'Nostoc 10'!$C$99,'Nostoc 10'!$J$97,'Nostoc 10'!$J$99,'Nostoc 10'!$Q$97,'Nostoc 10'!$Q$99,'Nostoc 10'!$X$97)</c:f>
              <c:numCache>
                <c:formatCode>General</c:formatCode>
                <c:ptCount val="7"/>
                <c:pt idx="0">
                  <c:v>4869.2</c:v>
                </c:pt>
                <c:pt idx="1">
                  <c:v>4225.6000000000004</c:v>
                </c:pt>
                <c:pt idx="2">
                  <c:v>5721</c:v>
                </c:pt>
                <c:pt idx="3">
                  <c:v>1566.75</c:v>
                </c:pt>
                <c:pt idx="4">
                  <c:v>489.8</c:v>
                </c:pt>
                <c:pt idx="5">
                  <c:v>229.4</c:v>
                </c:pt>
                <c:pt idx="6">
                  <c:v>135.4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2-4E4A-827A-1BDF4EEC7FAF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10'!$C$115,'Nostoc 10'!$C$117,'Nostoc 10'!$J$115,'Nostoc 10'!$J$117,'Nostoc 10'!$Q$115,'Nostoc 10'!$Q$117,'Nostoc 10'!$X$115)</c:f>
                <c:numCache>
                  <c:formatCode>General</c:formatCode>
                  <c:ptCount val="7"/>
                  <c:pt idx="0">
                    <c:v>649.76000000000022</c:v>
                  </c:pt>
                  <c:pt idx="1">
                    <c:v>1142.08</c:v>
                  </c:pt>
                  <c:pt idx="2">
                    <c:v>722</c:v>
                  </c:pt>
                  <c:pt idx="3">
                    <c:v>775.75</c:v>
                  </c:pt>
                  <c:pt idx="4">
                    <c:v>464.96000000000004</c:v>
                  </c:pt>
                  <c:pt idx="5">
                    <c:v>98</c:v>
                  </c:pt>
                  <c:pt idx="6">
                    <c:v>2.4</c:v>
                  </c:pt>
                </c:numCache>
              </c:numRef>
            </c:plus>
            <c:minus>
              <c:numRef>
                <c:f>('Nostoc 10'!$C$115,'Nostoc 10'!$C$117,'Nostoc 10'!$J$115,'Nostoc 10'!$J$117,'Nostoc 10'!$Q$115,'Nostoc 10'!$Q$117,'Nostoc 10'!$X$115)</c:f>
                <c:numCache>
                  <c:formatCode>General</c:formatCode>
                  <c:ptCount val="7"/>
                  <c:pt idx="0">
                    <c:v>649.76000000000022</c:v>
                  </c:pt>
                  <c:pt idx="1">
                    <c:v>1142.08</c:v>
                  </c:pt>
                  <c:pt idx="2">
                    <c:v>722</c:v>
                  </c:pt>
                  <c:pt idx="3">
                    <c:v>775.75</c:v>
                  </c:pt>
                  <c:pt idx="4">
                    <c:v>464.96000000000004</c:v>
                  </c:pt>
                  <c:pt idx="5">
                    <c:v>98</c:v>
                  </c:pt>
                  <c:pt idx="6">
                    <c:v>2.4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10'!$C$114,'Nostoc 10'!$C$116,'Nostoc 10'!$J$114,'Nostoc 10'!$J$116,'Nostoc 10'!$Q$114,'Nostoc 10'!$Q$116,'Nostoc 10'!$X$114)</c:f>
              <c:numCache>
                <c:formatCode>General</c:formatCode>
                <c:ptCount val="7"/>
                <c:pt idx="0">
                  <c:v>6493.4</c:v>
                </c:pt>
                <c:pt idx="1">
                  <c:v>5344.6</c:v>
                </c:pt>
                <c:pt idx="2">
                  <c:v>6949</c:v>
                </c:pt>
                <c:pt idx="3">
                  <c:v>2878.5</c:v>
                </c:pt>
                <c:pt idx="4">
                  <c:v>863.2</c:v>
                </c:pt>
                <c:pt idx="5">
                  <c:v>252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2-4E4A-827A-1BDF4EEC7FAF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10'!$C$132,'Nostoc 10'!$C$134,'Nostoc 10'!$J$132,'Nostoc 10'!$J$134,'Nostoc 10'!$Q$132,'Nostoc 10'!$Q$134,'Nostoc 10'!$X$132)</c:f>
                <c:numCache>
                  <c:formatCode>General</c:formatCode>
                  <c:ptCount val="7"/>
                  <c:pt idx="0">
                    <c:v>863.2</c:v>
                  </c:pt>
                  <c:pt idx="1">
                    <c:v>881.43999999999994</c:v>
                  </c:pt>
                  <c:pt idx="2">
                    <c:v>876.25</c:v>
                  </c:pt>
                  <c:pt idx="3">
                    <c:v>666.75</c:v>
                  </c:pt>
                  <c:pt idx="4">
                    <c:v>876.4</c:v>
                  </c:pt>
                  <c:pt idx="5">
                    <c:v>225.6</c:v>
                  </c:pt>
                  <c:pt idx="6">
                    <c:v>1.8400000000000034</c:v>
                  </c:pt>
                </c:numCache>
              </c:numRef>
            </c:plus>
            <c:minus>
              <c:numRef>
                <c:f>('Nostoc 10'!$C$132,'Nostoc 10'!$C$134,'Nostoc 10'!$J$132,'Nostoc 10'!$J$134,'Nostoc 10'!$Q$132,'Nostoc 10'!$Q$134,'Nostoc 10'!$X$132)</c:f>
                <c:numCache>
                  <c:formatCode>General</c:formatCode>
                  <c:ptCount val="7"/>
                  <c:pt idx="0">
                    <c:v>863.2</c:v>
                  </c:pt>
                  <c:pt idx="1">
                    <c:v>881.43999999999994</c:v>
                  </c:pt>
                  <c:pt idx="2">
                    <c:v>876.25</c:v>
                  </c:pt>
                  <c:pt idx="3">
                    <c:v>666.75</c:v>
                  </c:pt>
                  <c:pt idx="4">
                    <c:v>876.4</c:v>
                  </c:pt>
                  <c:pt idx="5">
                    <c:v>225.6</c:v>
                  </c:pt>
                  <c:pt idx="6">
                    <c:v>1.8400000000000034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10'!$C$131,'Nostoc 10'!$C$133,'Nostoc 10'!$J$131,'Nostoc 10'!$J$133,'Nostoc 10'!$Q$131,'Nostoc 10'!$Q$133,'Nostoc 10'!$X$131)</c:f>
              <c:numCache>
                <c:formatCode>General</c:formatCode>
                <c:ptCount val="7"/>
                <c:pt idx="0">
                  <c:v>6092</c:v>
                </c:pt>
                <c:pt idx="1">
                  <c:v>5675.8</c:v>
                </c:pt>
                <c:pt idx="2">
                  <c:v>4413.75</c:v>
                </c:pt>
                <c:pt idx="3">
                  <c:v>4268.5</c:v>
                </c:pt>
                <c:pt idx="4">
                  <c:v>1441</c:v>
                </c:pt>
                <c:pt idx="5">
                  <c:v>325</c:v>
                </c:pt>
                <c:pt idx="6">
                  <c:v>134.4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F2-4E4A-827A-1BDF4EEC7FAF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10'!$C$149,'Nostoc 10'!$C$151,'Nostoc 10'!$J$149,'Nostoc 10'!$J$151,'Nostoc 10'!$Q$149,'Nostoc 10'!$Q$151,'Nostoc 10'!$X$149)</c:f>
                <c:numCache>
                  <c:formatCode>General</c:formatCode>
                  <c:ptCount val="7"/>
                  <c:pt idx="0">
                    <c:v>455.91999999999996</c:v>
                  </c:pt>
                  <c:pt idx="1">
                    <c:v>191.11999999999998</c:v>
                  </c:pt>
                  <c:pt idx="2">
                    <c:v>126.25</c:v>
                  </c:pt>
                  <c:pt idx="3">
                    <c:v>439</c:v>
                  </c:pt>
                  <c:pt idx="4">
                    <c:v>2110.88</c:v>
                  </c:pt>
                  <c:pt idx="5">
                    <c:v>2067.6799999999998</c:v>
                  </c:pt>
                  <c:pt idx="6">
                    <c:v>2.5599999999999965</c:v>
                  </c:pt>
                </c:numCache>
              </c:numRef>
            </c:plus>
            <c:minus>
              <c:numRef>
                <c:f>('Nostoc 10'!$C$149,'Nostoc 10'!$C$151,'Nostoc 10'!$J$149,'Nostoc 10'!$J$151,'Nostoc 10'!$Q$149,'Nostoc 10'!$Q$151,'Nostoc 10'!$X$149)</c:f>
                <c:numCache>
                  <c:formatCode>General</c:formatCode>
                  <c:ptCount val="7"/>
                  <c:pt idx="0">
                    <c:v>455.91999999999996</c:v>
                  </c:pt>
                  <c:pt idx="1">
                    <c:v>191.11999999999998</c:v>
                  </c:pt>
                  <c:pt idx="2">
                    <c:v>126.25</c:v>
                  </c:pt>
                  <c:pt idx="3">
                    <c:v>439</c:v>
                  </c:pt>
                  <c:pt idx="4">
                    <c:v>2110.88</c:v>
                  </c:pt>
                  <c:pt idx="5">
                    <c:v>2067.6799999999998</c:v>
                  </c:pt>
                  <c:pt idx="6">
                    <c:v>2.5599999999999965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10'!$C$148,'Nostoc 10'!$C$150,'Nostoc 10'!$J$148,'Nostoc 10'!$J$150,'Nostoc 10'!$Q$148,'Nostoc 10'!$Q$150,'Nostoc 10'!$X$148)</c:f>
              <c:numCache>
                <c:formatCode>General</c:formatCode>
                <c:ptCount val="7"/>
                <c:pt idx="0">
                  <c:v>3707.6</c:v>
                </c:pt>
                <c:pt idx="1">
                  <c:v>3631.6</c:v>
                </c:pt>
                <c:pt idx="2">
                  <c:v>2482.25</c:v>
                </c:pt>
                <c:pt idx="3">
                  <c:v>3513.5</c:v>
                </c:pt>
                <c:pt idx="4">
                  <c:v>4813.3999999999996</c:v>
                </c:pt>
                <c:pt idx="5">
                  <c:v>1450.8</c:v>
                </c:pt>
                <c:pt idx="6">
                  <c:v>137.6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F2-4E4A-827A-1BDF4EEC7FAF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10'!$C$166,'Nostoc 10'!$C$168,'Nostoc 10'!$J$166,'Nostoc 10'!$J$168,'Nostoc 10'!$Q$166,'Nostoc 10'!$Q$168,'Nostoc 10'!$X$166)</c:f>
                <c:numCache>
                  <c:formatCode>General</c:formatCode>
                  <c:ptCount val="7"/>
                  <c:pt idx="0">
                    <c:v>447.84</c:v>
                  </c:pt>
                  <c:pt idx="1">
                    <c:v>316</c:v>
                  </c:pt>
                  <c:pt idx="2">
                    <c:v>512.75</c:v>
                  </c:pt>
                  <c:pt idx="3">
                    <c:v>352.75</c:v>
                  </c:pt>
                  <c:pt idx="4">
                    <c:v>1593.1200000000001</c:v>
                  </c:pt>
                  <c:pt idx="5">
                    <c:v>2078.4</c:v>
                  </c:pt>
                  <c:pt idx="6">
                    <c:v>2.5599999999999965</c:v>
                  </c:pt>
                </c:numCache>
              </c:numRef>
            </c:plus>
            <c:minus>
              <c:numRef>
                <c:f>('Nostoc 10'!$C$166,'Nostoc 10'!$C$168,'Nostoc 10'!$J$166,'Nostoc 10'!$J$168,'Nostoc 10'!$Q$166,'Nostoc 10'!$Q$168,'Nostoc 10'!$X$166)</c:f>
                <c:numCache>
                  <c:formatCode>General</c:formatCode>
                  <c:ptCount val="7"/>
                  <c:pt idx="0">
                    <c:v>447.84</c:v>
                  </c:pt>
                  <c:pt idx="1">
                    <c:v>316</c:v>
                  </c:pt>
                  <c:pt idx="2">
                    <c:v>512.75</c:v>
                  </c:pt>
                  <c:pt idx="3">
                    <c:v>352.75</c:v>
                  </c:pt>
                  <c:pt idx="4">
                    <c:v>1593.1200000000001</c:v>
                  </c:pt>
                  <c:pt idx="5">
                    <c:v>2078.4</c:v>
                  </c:pt>
                  <c:pt idx="6">
                    <c:v>2.5599999999999965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10'!$C$165,'Nostoc 10'!$C$167,'Nostoc 10'!$J$165,'Nostoc 10'!$J$167,'Nostoc 10'!$Q$165,'Nostoc 10'!$Q$167,'Nostoc 10'!$X$165)</c:f>
              <c:numCache>
                <c:formatCode>General</c:formatCode>
                <c:ptCount val="7"/>
                <c:pt idx="0">
                  <c:v>3688.2</c:v>
                </c:pt>
                <c:pt idx="1">
                  <c:v>3358</c:v>
                </c:pt>
                <c:pt idx="2">
                  <c:v>2273.75</c:v>
                </c:pt>
                <c:pt idx="3">
                  <c:v>2125.75</c:v>
                </c:pt>
                <c:pt idx="4">
                  <c:v>3153.6</c:v>
                </c:pt>
                <c:pt idx="5">
                  <c:v>1448</c:v>
                </c:pt>
                <c:pt idx="6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F2-4E4A-827A-1BDF4EEC7FAF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10'!$C$183,'Nostoc 10'!$C$185,'Nostoc 10'!$J$183,'Nostoc 10'!$J$185,'Nostoc 10'!$Q$183,'Nostoc 10'!$Q$185,'Nostoc 10'!$X$183)</c:f>
                <c:numCache>
                  <c:formatCode>General</c:formatCode>
                  <c:ptCount val="7"/>
                  <c:pt idx="0">
                    <c:v>350.07999999999993</c:v>
                  </c:pt>
                  <c:pt idx="1">
                    <c:v>323.03999999999996</c:v>
                  </c:pt>
                  <c:pt idx="2">
                    <c:v>670</c:v>
                  </c:pt>
                  <c:pt idx="3">
                    <c:v>378.75</c:v>
                  </c:pt>
                  <c:pt idx="4">
                    <c:v>1376.3200000000002</c:v>
                  </c:pt>
                  <c:pt idx="5">
                    <c:v>2002.9600000000003</c:v>
                  </c:pt>
                  <c:pt idx="6">
                    <c:v>2.1599999999999966</c:v>
                  </c:pt>
                </c:numCache>
              </c:numRef>
            </c:plus>
            <c:minus>
              <c:numRef>
                <c:f>('Nostoc 10'!$C$183,'Nostoc 10'!$C$185,'Nostoc 10'!$J$183,'Nostoc 10'!$J$185,'Nostoc 10'!$Q$183,'Nostoc 10'!$Q$185,'Nostoc 10'!$X$183)</c:f>
                <c:numCache>
                  <c:formatCode>General</c:formatCode>
                  <c:ptCount val="7"/>
                  <c:pt idx="0">
                    <c:v>350.07999999999993</c:v>
                  </c:pt>
                  <c:pt idx="1">
                    <c:v>323.03999999999996</c:v>
                  </c:pt>
                  <c:pt idx="2">
                    <c:v>670</c:v>
                  </c:pt>
                  <c:pt idx="3">
                    <c:v>378.75</c:v>
                  </c:pt>
                  <c:pt idx="4">
                    <c:v>1376.3200000000002</c:v>
                  </c:pt>
                  <c:pt idx="5">
                    <c:v>2002.9600000000003</c:v>
                  </c:pt>
                  <c:pt idx="6">
                    <c:v>2.1599999999999966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10'!$C$182,'Nostoc 10'!$C$184,'Nostoc 10'!$J$182,'Nostoc 10'!$J$184,'Nostoc 10'!$Q$182,'Nostoc 10'!$Q$184,'Nostoc 10'!$X$182)</c:f>
              <c:numCache>
                <c:formatCode>General</c:formatCode>
                <c:ptCount val="7"/>
                <c:pt idx="0">
                  <c:v>4124.3999999999996</c:v>
                </c:pt>
                <c:pt idx="1">
                  <c:v>3779.2</c:v>
                </c:pt>
                <c:pt idx="2">
                  <c:v>2535.5</c:v>
                </c:pt>
                <c:pt idx="3">
                  <c:v>2394.25</c:v>
                </c:pt>
                <c:pt idx="4">
                  <c:v>3122.4</c:v>
                </c:pt>
                <c:pt idx="5">
                  <c:v>1400.6</c:v>
                </c:pt>
                <c:pt idx="6">
                  <c:v>137.6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F2-4E4A-827A-1BDF4EEC7FAF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10'!$C$200,'Nostoc 10'!$C$202,'Nostoc 10'!$J$200,'Nostoc 10'!$J$202,'Nostoc 10'!$Q$200,'Nostoc 10'!$Q$202,'Nostoc 10'!$X$200)</c:f>
                <c:numCache>
                  <c:formatCode>General</c:formatCode>
                  <c:ptCount val="7"/>
                  <c:pt idx="0">
                    <c:v>380</c:v>
                  </c:pt>
                  <c:pt idx="1">
                    <c:v>368.07999999999993</c:v>
                  </c:pt>
                  <c:pt idx="2">
                    <c:v>1053</c:v>
                  </c:pt>
                  <c:pt idx="3">
                    <c:v>324.5</c:v>
                  </c:pt>
                  <c:pt idx="4">
                    <c:v>2722.32</c:v>
                  </c:pt>
                  <c:pt idx="5">
                    <c:v>1209.3600000000001</c:v>
                  </c:pt>
                  <c:pt idx="6">
                    <c:v>1.6</c:v>
                  </c:pt>
                </c:numCache>
              </c:numRef>
            </c:plus>
            <c:minus>
              <c:numRef>
                <c:f>('Nostoc 10'!$C$200,'Nostoc 10'!$C$202,'Nostoc 10'!$J$200,'Nostoc 10'!$J$202,'Nostoc 10'!$Q$200,'Nostoc 10'!$Q$202,'Nostoc 10'!$X$200)</c:f>
                <c:numCache>
                  <c:formatCode>General</c:formatCode>
                  <c:ptCount val="7"/>
                  <c:pt idx="0">
                    <c:v>380</c:v>
                  </c:pt>
                  <c:pt idx="1">
                    <c:v>368.07999999999993</c:v>
                  </c:pt>
                  <c:pt idx="2">
                    <c:v>1053</c:v>
                  </c:pt>
                  <c:pt idx="3">
                    <c:v>324.5</c:v>
                  </c:pt>
                  <c:pt idx="4">
                    <c:v>2722.32</c:v>
                  </c:pt>
                  <c:pt idx="5">
                    <c:v>1209.3600000000001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10'!$C$199,'Nostoc 10'!$C$201,'Nostoc 10'!$J$199,'Nostoc 10'!$J$201,'Nostoc 10'!$Q$199,'Nostoc 10'!$Q$201,'Nostoc 10'!$X$199)</c:f>
              <c:numCache>
                <c:formatCode>General</c:formatCode>
                <c:ptCount val="7"/>
                <c:pt idx="0">
                  <c:v>5124</c:v>
                </c:pt>
                <c:pt idx="1">
                  <c:v>4732.3999999999996</c:v>
                </c:pt>
                <c:pt idx="2">
                  <c:v>3247</c:v>
                </c:pt>
                <c:pt idx="3">
                  <c:v>2760</c:v>
                </c:pt>
                <c:pt idx="4">
                  <c:v>4068.6</c:v>
                </c:pt>
                <c:pt idx="5">
                  <c:v>904.6</c:v>
                </c:pt>
                <c:pt idx="6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F2-4E4A-827A-1BDF4EEC7FAF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10'!$C$217,'Nostoc 10'!$C$219,'Nostoc 10'!$J$217,'Nostoc 10'!$J$219,'Nostoc 10'!$Q$217,'Nostoc 10'!$Q$219,'Nostoc 10'!$X$217)</c:f>
                <c:numCache>
                  <c:formatCode>General</c:formatCode>
                  <c:ptCount val="7"/>
                  <c:pt idx="0">
                    <c:v>542.63999999999976</c:v>
                  </c:pt>
                  <c:pt idx="1">
                    <c:v>465.8399999999998</c:v>
                  </c:pt>
                  <c:pt idx="2">
                    <c:v>1102.3200000000002</c:v>
                  </c:pt>
                  <c:pt idx="3">
                    <c:v>744.56000000000006</c:v>
                  </c:pt>
                  <c:pt idx="4">
                    <c:v>2241.84</c:v>
                  </c:pt>
                  <c:pt idx="5">
                    <c:v>2</c:v>
                  </c:pt>
                  <c:pt idx="6">
                    <c:v>1.6</c:v>
                  </c:pt>
                </c:numCache>
              </c:numRef>
            </c:plus>
            <c:minus>
              <c:numRef>
                <c:f>('Nostoc 10'!$C$217,'Nostoc 10'!$C$219,'Nostoc 10'!$J$217,'Nostoc 10'!$J$219,'Nostoc 10'!$Q$217,'Nostoc 10'!$Q$219,'Nostoc 10'!$X$217)</c:f>
                <c:numCache>
                  <c:formatCode>General</c:formatCode>
                  <c:ptCount val="7"/>
                  <c:pt idx="0">
                    <c:v>542.63999999999976</c:v>
                  </c:pt>
                  <c:pt idx="1">
                    <c:v>465.8399999999998</c:v>
                  </c:pt>
                  <c:pt idx="2">
                    <c:v>1102.3200000000002</c:v>
                  </c:pt>
                  <c:pt idx="3">
                    <c:v>744.56000000000006</c:v>
                  </c:pt>
                  <c:pt idx="4">
                    <c:v>2241.84</c:v>
                  </c:pt>
                  <c:pt idx="5">
                    <c:v>2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10'!$C$216,'Nostoc 10'!$C$218,'Nostoc 10'!$J$216,'Nostoc 10'!$J$218,'Nostoc 10'!$Q$216,'Nostoc 10'!$Q$218,'Nostoc 10'!$X$216)</c:f>
              <c:numCache>
                <c:formatCode>General</c:formatCode>
                <c:ptCount val="7"/>
                <c:pt idx="0">
                  <c:v>5425.4</c:v>
                </c:pt>
                <c:pt idx="1">
                  <c:v>4899.3999999999996</c:v>
                </c:pt>
                <c:pt idx="2">
                  <c:v>3768.4</c:v>
                </c:pt>
                <c:pt idx="3">
                  <c:v>3393.8</c:v>
                </c:pt>
                <c:pt idx="4">
                  <c:v>3709.2</c:v>
                </c:pt>
                <c:pt idx="5">
                  <c:v>146.5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3-4ABE-AE81-B80FB62E43A1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10'!$C$234,'Nostoc 10'!$C$236,'Nostoc 10'!$J$234,'Nostoc 10'!$J$236,'Nostoc 10'!$Q$234,'Nostoc 10'!$Q$236,'Nostoc 10'!$X$234)</c:f>
                <c:numCache>
                  <c:formatCode>General</c:formatCode>
                  <c:ptCount val="7"/>
                  <c:pt idx="0">
                    <c:v>692</c:v>
                  </c:pt>
                  <c:pt idx="1">
                    <c:v>772.23999999999978</c:v>
                  </c:pt>
                  <c:pt idx="2">
                    <c:v>1233.3600000000001</c:v>
                  </c:pt>
                  <c:pt idx="3">
                    <c:v>695.52</c:v>
                  </c:pt>
                  <c:pt idx="4">
                    <c:v>1642</c:v>
                  </c:pt>
                  <c:pt idx="5">
                    <c:v>1.875</c:v>
                  </c:pt>
                  <c:pt idx="6">
                    <c:v>1.8400000000000034</c:v>
                  </c:pt>
                </c:numCache>
              </c:numRef>
            </c:plus>
            <c:minus>
              <c:numRef>
                <c:f>('Nostoc 10'!$C$234,'Nostoc 10'!$C$236,'Nostoc 10'!$J$234,'Nostoc 10'!$J$236,'Nostoc 10'!$Q$234,'Nostoc 10'!$Q$236,'Nostoc 10'!$X$234)</c:f>
                <c:numCache>
                  <c:formatCode>General</c:formatCode>
                  <c:ptCount val="7"/>
                  <c:pt idx="0">
                    <c:v>692</c:v>
                  </c:pt>
                  <c:pt idx="1">
                    <c:v>772.23999999999978</c:v>
                  </c:pt>
                  <c:pt idx="2">
                    <c:v>1233.3600000000001</c:v>
                  </c:pt>
                  <c:pt idx="3">
                    <c:v>695.52</c:v>
                  </c:pt>
                  <c:pt idx="4">
                    <c:v>1642</c:v>
                  </c:pt>
                  <c:pt idx="5">
                    <c:v>1.875</c:v>
                  </c:pt>
                  <c:pt idx="6">
                    <c:v>1.8400000000000034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10'!$C$233,'Nostoc 10'!$C$235,'Nostoc 10'!$J$233,'Nostoc 10'!$J$235,'Nostoc 10'!$Q$233,'Nostoc 10'!$Q$235,'Nostoc 10'!$X$233)</c:f>
              <c:numCache>
                <c:formatCode>General</c:formatCode>
                <c:ptCount val="7"/>
                <c:pt idx="0">
                  <c:v>6496</c:v>
                </c:pt>
                <c:pt idx="1">
                  <c:v>5297.4</c:v>
                </c:pt>
                <c:pt idx="2">
                  <c:v>4375.2</c:v>
                </c:pt>
                <c:pt idx="3">
                  <c:v>3753.4</c:v>
                </c:pt>
                <c:pt idx="4">
                  <c:v>2880</c:v>
                </c:pt>
                <c:pt idx="5">
                  <c:v>139.75</c:v>
                </c:pt>
                <c:pt idx="6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3-4ABE-AE81-B80FB62E43A1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10'!$C$251,'Nostoc 10'!$C$253,'Nostoc 10'!$J$251,'Nostoc 10'!$J$253,'Nostoc 10'!$Q$251,'Nostoc 10'!$Q$253,'Nostoc 10'!$X$251)</c:f>
                <c:numCache>
                  <c:formatCode>General</c:formatCode>
                  <c:ptCount val="7"/>
                  <c:pt idx="0">
                    <c:v>451.12000000000006</c:v>
                  </c:pt>
                  <c:pt idx="1">
                    <c:v>432</c:v>
                  </c:pt>
                  <c:pt idx="2">
                    <c:v>1628.08</c:v>
                  </c:pt>
                  <c:pt idx="3">
                    <c:v>545.20000000000005</c:v>
                  </c:pt>
                  <c:pt idx="4">
                    <c:v>1112.6399999999999</c:v>
                  </c:pt>
                  <c:pt idx="5">
                    <c:v>1.5</c:v>
                  </c:pt>
                  <c:pt idx="6">
                    <c:v>2.6400000000000032</c:v>
                  </c:pt>
                </c:numCache>
              </c:numRef>
            </c:plus>
            <c:minus>
              <c:numRef>
                <c:f>('Nostoc 10'!$C$251,'Nostoc 10'!$C$253,'Nostoc 10'!$J$251,'Nostoc 10'!$J$253,'Nostoc 10'!$Q$251,'Nostoc 10'!$Q$253,'Nostoc 10'!$X$251)</c:f>
                <c:numCache>
                  <c:formatCode>General</c:formatCode>
                  <c:ptCount val="7"/>
                  <c:pt idx="0">
                    <c:v>451.12000000000006</c:v>
                  </c:pt>
                  <c:pt idx="1">
                    <c:v>432</c:v>
                  </c:pt>
                  <c:pt idx="2">
                    <c:v>1628.08</c:v>
                  </c:pt>
                  <c:pt idx="3">
                    <c:v>545.20000000000005</c:v>
                  </c:pt>
                  <c:pt idx="4">
                    <c:v>1112.6399999999999</c:v>
                  </c:pt>
                  <c:pt idx="5">
                    <c:v>1.5</c:v>
                  </c:pt>
                  <c:pt idx="6">
                    <c:v>2.6400000000000032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10'!$C$250,'Nostoc 10'!$C$252,'Nostoc 10'!$J$250,'Nostoc 10'!$J$252,'Nostoc 10'!$Q$250,'Nostoc 10'!$Q$252,'Nostoc 10'!$X$250)</c:f>
              <c:numCache>
                <c:formatCode>General</c:formatCode>
                <c:ptCount val="7"/>
                <c:pt idx="0">
                  <c:v>9131.4</c:v>
                </c:pt>
                <c:pt idx="1">
                  <c:v>8261</c:v>
                </c:pt>
                <c:pt idx="2">
                  <c:v>5582.6</c:v>
                </c:pt>
                <c:pt idx="3">
                  <c:v>4431</c:v>
                </c:pt>
                <c:pt idx="4">
                  <c:v>3921.2</c:v>
                </c:pt>
                <c:pt idx="5">
                  <c:v>126.5</c:v>
                </c:pt>
                <c:pt idx="6">
                  <c:v>137.4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E-4879-A841-EA47A288F2A1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10'!$C$268,'Nostoc 10'!$C$270,'Nostoc 10'!$J$268,'Nostoc 10'!$J$270,'Nostoc 10'!$Q$268,'Nostoc 10'!$Q$270,'Nostoc 10'!$X$268)</c:f>
                <c:numCache>
                  <c:formatCode>General</c:formatCode>
                  <c:ptCount val="7"/>
                  <c:pt idx="0">
                    <c:v>690.15999999999985</c:v>
                  </c:pt>
                  <c:pt idx="1">
                    <c:v>554.79999999999995</c:v>
                  </c:pt>
                  <c:pt idx="2">
                    <c:v>1973.36</c:v>
                  </c:pt>
                  <c:pt idx="3">
                    <c:v>1217.2800000000002</c:v>
                  </c:pt>
                  <c:pt idx="4">
                    <c:v>1381.84</c:v>
                  </c:pt>
                  <c:pt idx="5">
                    <c:v>2.75</c:v>
                  </c:pt>
                  <c:pt idx="6">
                    <c:v>2.2400000000000033</c:v>
                  </c:pt>
                </c:numCache>
              </c:numRef>
            </c:plus>
            <c:minus>
              <c:numRef>
                <c:f>('Nostoc 10'!$C$268,'Nostoc 10'!$C$270,'Nostoc 10'!$J$268,'Nostoc 10'!$J$270,'Nostoc 10'!$Q$268,'Nostoc 10'!$Q$270,'Nostoc 10'!$X$268)</c:f>
                <c:numCache>
                  <c:formatCode>General</c:formatCode>
                  <c:ptCount val="7"/>
                  <c:pt idx="0">
                    <c:v>690.15999999999985</c:v>
                  </c:pt>
                  <c:pt idx="1">
                    <c:v>554.79999999999995</c:v>
                  </c:pt>
                  <c:pt idx="2">
                    <c:v>1973.36</c:v>
                  </c:pt>
                  <c:pt idx="3">
                    <c:v>1217.2800000000002</c:v>
                  </c:pt>
                  <c:pt idx="4">
                    <c:v>1381.84</c:v>
                  </c:pt>
                  <c:pt idx="5">
                    <c:v>2.75</c:v>
                  </c:pt>
                  <c:pt idx="6">
                    <c:v>2.2400000000000033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10'!$C$267,'Nostoc 10'!$C$269,'Nostoc 10'!$J$267,'Nostoc 10'!$J$269,'Nostoc 10'!$Q$267,'Nostoc 10'!$Q$269,'Nostoc 10'!$X$267)</c:f>
              <c:numCache>
                <c:formatCode>General</c:formatCode>
                <c:ptCount val="7"/>
                <c:pt idx="0">
                  <c:v>11798.8</c:v>
                </c:pt>
                <c:pt idx="1">
                  <c:v>10757</c:v>
                </c:pt>
                <c:pt idx="2">
                  <c:v>8156.8</c:v>
                </c:pt>
                <c:pt idx="3">
                  <c:v>7176.8</c:v>
                </c:pt>
                <c:pt idx="4">
                  <c:v>5949.2</c:v>
                </c:pt>
                <c:pt idx="5">
                  <c:v>134.25</c:v>
                </c:pt>
                <c:pt idx="6">
                  <c:v>130.4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E-4951-A166-424ED8940BB0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10'!$C$285,'Nostoc 10'!$C$287,'Nostoc 10'!$J$285,'Nostoc 10'!$J$287,'Nostoc 10'!$Q$285,'Nostoc 10'!$Q$287,'Nostoc 10'!$X$285)</c:f>
                <c:numCache>
                  <c:formatCode>General</c:formatCode>
                  <c:ptCount val="7"/>
                  <c:pt idx="0">
                    <c:v>747.3599999999999</c:v>
                  </c:pt>
                  <c:pt idx="1">
                    <c:v>634.24000000000012</c:v>
                  </c:pt>
                  <c:pt idx="2">
                    <c:v>1939.52</c:v>
                  </c:pt>
                  <c:pt idx="3">
                    <c:v>1306.56</c:v>
                  </c:pt>
                  <c:pt idx="4">
                    <c:v>2212</c:v>
                  </c:pt>
                  <c:pt idx="5">
                    <c:v>6.375</c:v>
                  </c:pt>
                  <c:pt idx="6">
                    <c:v>3.8399999999999976</c:v>
                  </c:pt>
                </c:numCache>
              </c:numRef>
            </c:plus>
            <c:minus>
              <c:numRef>
                <c:f>('Nostoc 10'!$C$285,'Nostoc 10'!$C$287,'Nostoc 10'!$J$285,'Nostoc 10'!$J$287,'Nostoc 10'!$Q$285,'Nostoc 10'!$Q$287,'Nostoc 10'!$X$285)</c:f>
                <c:numCache>
                  <c:formatCode>General</c:formatCode>
                  <c:ptCount val="7"/>
                  <c:pt idx="0">
                    <c:v>747.3599999999999</c:v>
                  </c:pt>
                  <c:pt idx="1">
                    <c:v>634.24000000000012</c:v>
                  </c:pt>
                  <c:pt idx="2">
                    <c:v>1939.52</c:v>
                  </c:pt>
                  <c:pt idx="3">
                    <c:v>1306.56</c:v>
                  </c:pt>
                  <c:pt idx="4">
                    <c:v>2212</c:v>
                  </c:pt>
                  <c:pt idx="5">
                    <c:v>6.375</c:v>
                  </c:pt>
                  <c:pt idx="6">
                    <c:v>3.8399999999999976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10'!$C$284,'Nostoc 10'!$C$286,'Nostoc 10'!$J$284,'Nostoc 10'!$J$286,'Nostoc 10'!$Q$284,'Nostoc 10'!$Q$286,'Nostoc 10'!$X$284)</c:f>
              <c:numCache>
                <c:formatCode>General</c:formatCode>
                <c:ptCount val="7"/>
                <c:pt idx="0">
                  <c:v>11960.8</c:v>
                </c:pt>
                <c:pt idx="1">
                  <c:v>11166.2</c:v>
                </c:pt>
                <c:pt idx="2">
                  <c:v>8335.4</c:v>
                </c:pt>
                <c:pt idx="3">
                  <c:v>7341.8</c:v>
                </c:pt>
                <c:pt idx="4">
                  <c:v>7240</c:v>
                </c:pt>
                <c:pt idx="5">
                  <c:v>114.25</c:v>
                </c:pt>
                <c:pt idx="6">
                  <c:v>132.19999999999999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8-422B-ADDF-6D3979212075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10'!$C$302,'Nostoc 10'!$C$304,'Nostoc 10'!$J$302,'Nostoc 10'!$J$304,'Nostoc 10'!$Q$302,'Nostoc 10'!$Q$304,'Nostoc 10'!$X$302)</c:f>
                <c:numCache>
                  <c:formatCode>General</c:formatCode>
                  <c:ptCount val="7"/>
                  <c:pt idx="0">
                    <c:v>606.15999999999985</c:v>
                  </c:pt>
                  <c:pt idx="1">
                    <c:v>806.4799999999999</c:v>
                  </c:pt>
                  <c:pt idx="2">
                    <c:v>2020.72</c:v>
                  </c:pt>
                  <c:pt idx="3">
                    <c:v>1439.6799999999996</c:v>
                  </c:pt>
                  <c:pt idx="4">
                    <c:v>3983.9200000000005</c:v>
                  </c:pt>
                  <c:pt idx="5">
                    <c:v>2.75</c:v>
                  </c:pt>
                  <c:pt idx="6">
                    <c:v>4.3199999999999985</c:v>
                  </c:pt>
                </c:numCache>
              </c:numRef>
            </c:plus>
            <c:minus>
              <c:numRef>
                <c:f>('Nostoc 10'!$C$302,'Nostoc 10'!$C$304,'Nostoc 10'!$J$302,'Nostoc 10'!$J$304,'Nostoc 10'!$Q$302,'Nostoc 10'!$Q$304,'Nostoc 10'!$X$302)</c:f>
                <c:numCache>
                  <c:formatCode>General</c:formatCode>
                  <c:ptCount val="7"/>
                  <c:pt idx="0">
                    <c:v>606.15999999999985</c:v>
                  </c:pt>
                  <c:pt idx="1">
                    <c:v>806.4799999999999</c:v>
                  </c:pt>
                  <c:pt idx="2">
                    <c:v>2020.72</c:v>
                  </c:pt>
                  <c:pt idx="3">
                    <c:v>1439.6799999999996</c:v>
                  </c:pt>
                  <c:pt idx="4">
                    <c:v>3983.9200000000005</c:v>
                  </c:pt>
                  <c:pt idx="5">
                    <c:v>2.75</c:v>
                  </c:pt>
                  <c:pt idx="6">
                    <c:v>4.3199999999999985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10'!$C$301,'Nostoc 10'!$C$303,'Nostoc 10'!$J$301,'Nostoc 10'!$J$303,'Nostoc 10'!$Q$301,'Nostoc 10'!$Q$303,'Nostoc 10'!$X$301)</c:f>
              <c:numCache>
                <c:formatCode>General</c:formatCode>
                <c:ptCount val="7"/>
                <c:pt idx="0">
                  <c:v>13208.2</c:v>
                </c:pt>
                <c:pt idx="1">
                  <c:v>12563.4</c:v>
                </c:pt>
                <c:pt idx="2">
                  <c:v>8982.4</c:v>
                </c:pt>
                <c:pt idx="3">
                  <c:v>8313.7999999999993</c:v>
                </c:pt>
                <c:pt idx="4">
                  <c:v>9311.2000000000007</c:v>
                </c:pt>
                <c:pt idx="5">
                  <c:v>131.75</c:v>
                </c:pt>
                <c:pt idx="6">
                  <c:v>131.6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5-4370-945A-544387DB2CCF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10'!$C$319,'Nostoc 10'!$C$321,'Nostoc 10'!$J$319,'Nostoc 10'!$J$321,'Nostoc 10'!$Q$319,'Nostoc 10'!$Q$321,'Nostoc 10'!$X$319)</c:f>
                <c:numCache>
                  <c:formatCode>General</c:formatCode>
                  <c:ptCount val="7"/>
                  <c:pt idx="0">
                    <c:v>1398.1599999999999</c:v>
                  </c:pt>
                  <c:pt idx="1">
                    <c:v>2746.4799999999996</c:v>
                  </c:pt>
                  <c:pt idx="2">
                    <c:v>2357.12</c:v>
                  </c:pt>
                  <c:pt idx="3">
                    <c:v>1605.7600000000002</c:v>
                  </c:pt>
                  <c:pt idx="4">
                    <c:v>1583.84</c:v>
                  </c:pt>
                  <c:pt idx="5">
                    <c:v>3.75</c:v>
                  </c:pt>
                  <c:pt idx="6">
                    <c:v>6.8</c:v>
                  </c:pt>
                </c:numCache>
              </c:numRef>
            </c:plus>
            <c:minus>
              <c:numRef>
                <c:f>('Nostoc 10'!$C$319,'Nostoc 10'!$C$321,'Nostoc 10'!$J$319,'Nostoc 10'!$J$321,'Nostoc 10'!$Q$319,'Nostoc 10'!$Q$321,'Nostoc 10'!$X$319)</c:f>
                <c:numCache>
                  <c:formatCode>General</c:formatCode>
                  <c:ptCount val="7"/>
                  <c:pt idx="0">
                    <c:v>1398.1599999999999</c:v>
                  </c:pt>
                  <c:pt idx="1">
                    <c:v>2746.4799999999996</c:v>
                  </c:pt>
                  <c:pt idx="2">
                    <c:v>2357.12</c:v>
                  </c:pt>
                  <c:pt idx="3">
                    <c:v>1605.7600000000002</c:v>
                  </c:pt>
                  <c:pt idx="4">
                    <c:v>1583.84</c:v>
                  </c:pt>
                  <c:pt idx="5">
                    <c:v>3.75</c:v>
                  </c:pt>
                  <c:pt idx="6">
                    <c:v>6.8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10'!$C$318,'Nostoc 10'!$C$320,'Nostoc 10'!$J$318,'Nostoc 10'!$J$320,'Nostoc 10'!$Q$318,'Nostoc 10'!$Q$320,'Nostoc 10'!$X$318)</c:f>
              <c:numCache>
                <c:formatCode>General</c:formatCode>
                <c:ptCount val="7"/>
                <c:pt idx="0">
                  <c:v>15864.8</c:v>
                </c:pt>
                <c:pt idx="1">
                  <c:v>12533.2</c:v>
                </c:pt>
                <c:pt idx="2">
                  <c:v>9772.6</c:v>
                </c:pt>
                <c:pt idx="3">
                  <c:v>9254.6</c:v>
                </c:pt>
                <c:pt idx="4">
                  <c:v>7543.2</c:v>
                </c:pt>
                <c:pt idx="5">
                  <c:v>139.75</c:v>
                </c:pt>
                <c:pt idx="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8-495F-B672-4B37010352C4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10'!$C$336,'Nostoc 10'!$C$338,'Nostoc 10'!$J$336,'Nostoc 10'!$J$338,'Nostoc 10'!$Q$336,'Nostoc 10'!$Q$338,'Nostoc 10'!$X$336)</c:f>
                <c:numCache>
                  <c:formatCode>General</c:formatCode>
                  <c:ptCount val="7"/>
                  <c:pt idx="0">
                    <c:v>1728.2400000000002</c:v>
                  </c:pt>
                  <c:pt idx="1">
                    <c:v>3275.6799999999994</c:v>
                  </c:pt>
                  <c:pt idx="2">
                    <c:v>2092.88</c:v>
                  </c:pt>
                  <c:pt idx="3">
                    <c:v>1700.2399999999998</c:v>
                  </c:pt>
                  <c:pt idx="4">
                    <c:v>2065.12</c:v>
                  </c:pt>
                  <c:pt idx="5">
                    <c:v>4.125</c:v>
                  </c:pt>
                  <c:pt idx="6">
                    <c:v>7.2</c:v>
                  </c:pt>
                </c:numCache>
              </c:numRef>
            </c:plus>
            <c:minus>
              <c:numRef>
                <c:f>('Nostoc 10'!$C$336,'Nostoc 10'!$C$338,'Nostoc 10'!$J$336,'Nostoc 10'!$J$338,'Nostoc 10'!$Q$336,'Nostoc 10'!$Q$338,'Nostoc 10'!$X$336)</c:f>
                <c:numCache>
                  <c:formatCode>General</c:formatCode>
                  <c:ptCount val="7"/>
                  <c:pt idx="0">
                    <c:v>1728.2400000000002</c:v>
                  </c:pt>
                  <c:pt idx="1">
                    <c:v>3275.6799999999994</c:v>
                  </c:pt>
                  <c:pt idx="2">
                    <c:v>2092.88</c:v>
                  </c:pt>
                  <c:pt idx="3">
                    <c:v>1700.2399999999998</c:v>
                  </c:pt>
                  <c:pt idx="4">
                    <c:v>2065.12</c:v>
                  </c:pt>
                  <c:pt idx="5">
                    <c:v>4.125</c:v>
                  </c:pt>
                  <c:pt idx="6">
                    <c:v>7.2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10'!$C$335,'Nostoc 10'!$C$337,'Nostoc 10'!$J$335,'Nostoc 10'!$J$337,'Nostoc 10'!$Q$335,'Nostoc 10'!$Q$337,'Nostoc 10'!$X$335)</c:f>
              <c:numCache>
                <c:formatCode>General</c:formatCode>
                <c:ptCount val="7"/>
                <c:pt idx="0">
                  <c:v>16878.2</c:v>
                </c:pt>
                <c:pt idx="1">
                  <c:v>12719.2</c:v>
                </c:pt>
                <c:pt idx="2">
                  <c:v>9177.4</c:v>
                </c:pt>
                <c:pt idx="3">
                  <c:v>8971.4</c:v>
                </c:pt>
                <c:pt idx="4">
                  <c:v>7259.6</c:v>
                </c:pt>
                <c:pt idx="5">
                  <c:v>138.75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8-495F-B672-4B370103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0883232"/>
        <c:axId val="-29088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10'!$C$13,'Nostoc 10'!$C$15,'Nostoc 10'!$J$13,'Nostoc 10'!$J$15,'Nostoc 10'!$Q$13,'Nostoc 10'!$Q$15,'Nostoc 10'!$X$13)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104.24000000000001</c:v>
                        </c:pt>
                        <c:pt idx="1">
                          <c:v>70.240000000000009</c:v>
                        </c:pt>
                        <c:pt idx="2">
                          <c:v>188.4</c:v>
                        </c:pt>
                        <c:pt idx="3">
                          <c:v>217.92000000000002</c:v>
                        </c:pt>
                        <c:pt idx="4">
                          <c:v>152.64000000000001</c:v>
                        </c:pt>
                        <c:pt idx="5">
                          <c:v>147.92000000000002</c:v>
                        </c:pt>
                        <c:pt idx="6">
                          <c:v>40.720000000000006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10'!$C$13,'Nostoc 10'!$C$15,'Nostoc 10'!$J$13,'Nostoc 10'!$J$15,'Nostoc 10'!$Q$13,'Nostoc 10'!$Q$15,'Nostoc 10'!$X$13)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104.24000000000001</c:v>
                        </c:pt>
                        <c:pt idx="1">
                          <c:v>70.240000000000009</c:v>
                        </c:pt>
                        <c:pt idx="2">
                          <c:v>188.4</c:v>
                        </c:pt>
                        <c:pt idx="3">
                          <c:v>217.92000000000002</c:v>
                        </c:pt>
                        <c:pt idx="4">
                          <c:v>152.64000000000001</c:v>
                        </c:pt>
                        <c:pt idx="5">
                          <c:v>147.92000000000002</c:v>
                        </c:pt>
                        <c:pt idx="6">
                          <c:v>40.720000000000006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10'!$C$12,'Nostoc 10'!$C$14,'Nostoc 10'!$J$12,'Nostoc 10'!$J$14,'Nostoc 10'!$Q$12,'Nostoc 10'!$Q$14,'Nostoc 10'!$X$12)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809.8</c:v>
                      </c:pt>
                      <c:pt idx="1">
                        <c:v>734.2</c:v>
                      </c:pt>
                      <c:pt idx="2">
                        <c:v>595</c:v>
                      </c:pt>
                      <c:pt idx="3">
                        <c:v>683.2</c:v>
                      </c:pt>
                      <c:pt idx="4">
                        <c:v>670.2</c:v>
                      </c:pt>
                      <c:pt idx="5">
                        <c:v>559.6</c:v>
                      </c:pt>
                      <c:pt idx="6">
                        <c:v>659.6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9F2-4E4A-827A-1BDF4EEC7FA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10'!$C$64,'Nostoc 10'!$C$66,'Nostoc 10'!$J$64,'Nostoc 10'!$J$66,'Nostoc 10'!$Q$64,'Nostoc 10'!$Q$66,'Nostoc 10'!$X$64)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174.4</c:v>
                        </c:pt>
                        <c:pt idx="1">
                          <c:v>208.4</c:v>
                        </c:pt>
                        <c:pt idx="2">
                          <c:v>125.75</c:v>
                        </c:pt>
                        <c:pt idx="3">
                          <c:v>109.25</c:v>
                        </c:pt>
                        <c:pt idx="4">
                          <c:v>0.88000000000000012</c:v>
                        </c:pt>
                        <c:pt idx="5">
                          <c:v>0.4</c:v>
                        </c:pt>
                        <c:pt idx="6">
                          <c:v>6.4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10'!$C$64,'Nostoc 10'!$C$66,'Nostoc 10'!$J$64,'Nostoc 10'!$J$66,'Nostoc 10'!$Q$64,'Nostoc 10'!$Q$66,'Nostoc 10'!$X$64)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174.4</c:v>
                        </c:pt>
                        <c:pt idx="1">
                          <c:v>208.4</c:v>
                        </c:pt>
                        <c:pt idx="2">
                          <c:v>125.75</c:v>
                        </c:pt>
                        <c:pt idx="3">
                          <c:v>109.25</c:v>
                        </c:pt>
                        <c:pt idx="4">
                          <c:v>0.88000000000000012</c:v>
                        </c:pt>
                        <c:pt idx="5">
                          <c:v>0.4</c:v>
                        </c:pt>
                        <c:pt idx="6">
                          <c:v>6.4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10'!$C$63,'Nostoc 10'!$C$65,'Nostoc 10'!$J$63,'Nostoc 10'!$J$65,'Nostoc 10'!$Q$63,'Nostoc 10'!$Q$65,'Nostoc 10'!$X$63)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1295</c:v>
                      </c:pt>
                      <c:pt idx="1">
                        <c:v>1219</c:v>
                      </c:pt>
                      <c:pt idx="2">
                        <c:v>691.5</c:v>
                      </c:pt>
                      <c:pt idx="3">
                        <c:v>487.5</c:v>
                      </c:pt>
                      <c:pt idx="4">
                        <c:v>12.6</c:v>
                      </c:pt>
                      <c:pt idx="5">
                        <c:v>12</c:v>
                      </c:pt>
                      <c:pt idx="6">
                        <c:v>146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F2-4E4A-827A-1BDF4EEC7FAF}"/>
                  </c:ext>
                </c:extLst>
              </c15:ser>
            </c15:filteredBarSeries>
          </c:ext>
        </c:extLst>
      </c:barChart>
      <c:catAx>
        <c:axId val="-2908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2688"/>
        <c:crosses val="autoZero"/>
        <c:auto val="1"/>
        <c:lblAlgn val="ctr"/>
        <c:lblOffset val="100"/>
        <c:noMultiLvlLbl val="0"/>
      </c:catAx>
      <c:valAx>
        <c:axId val="-290882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323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'Anabaena 26'!$B$18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26'!$F$30,'Anabaena 26'!$F$32,'Anabaena 26'!$M$30,'Anabaena 26'!$M$32,'Anabaena 26'!$T$30,'Anabaena 26'!$T$32,'Anabaena 26'!$AA$30)</c:f>
                <c:numCache>
                  <c:formatCode>General</c:formatCode>
                  <c:ptCount val="7"/>
                  <c:pt idx="0">
                    <c:v>54.720000000000006</c:v>
                  </c:pt>
                  <c:pt idx="1">
                    <c:v>29.119999999999997</c:v>
                  </c:pt>
                  <c:pt idx="2">
                    <c:v>90.16</c:v>
                  </c:pt>
                  <c:pt idx="3">
                    <c:v>100</c:v>
                  </c:pt>
                  <c:pt idx="4">
                    <c:v>75.2</c:v>
                  </c:pt>
                  <c:pt idx="5">
                    <c:v>16.75</c:v>
                  </c:pt>
                  <c:pt idx="6">
                    <c:v>13.360000000000003</c:v>
                  </c:pt>
                </c:numCache>
              </c:numRef>
            </c:plus>
            <c:minus>
              <c:numRef>
                <c:f>('Anabaena 26'!$F$30,'Anabaena 26'!$F$32,'Anabaena 26'!$M$30,'Anabaena 26'!$M$32,'Anabaena 26'!$T$30,'Anabaena 26'!$T$32,'Anabaena 26'!$AA$30)</c:f>
                <c:numCache>
                  <c:formatCode>General</c:formatCode>
                  <c:ptCount val="7"/>
                  <c:pt idx="0">
                    <c:v>54.720000000000006</c:v>
                  </c:pt>
                  <c:pt idx="1">
                    <c:v>29.119999999999997</c:v>
                  </c:pt>
                  <c:pt idx="2">
                    <c:v>90.16</c:v>
                  </c:pt>
                  <c:pt idx="3">
                    <c:v>100</c:v>
                  </c:pt>
                  <c:pt idx="4">
                    <c:v>75.2</c:v>
                  </c:pt>
                  <c:pt idx="5">
                    <c:v>16.75</c:v>
                  </c:pt>
                  <c:pt idx="6">
                    <c:v>13.360000000000003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26'!$F$29,'Anabaena 26'!$F$31,'Anabaena 26'!$M$29,'Anabaena 26'!$M$31,'Anabaena 26'!$T$29,'Anabaena 26'!$T$31,'Anabaena 26'!$AA$29)</c:f>
              <c:numCache>
                <c:formatCode>General</c:formatCode>
                <c:ptCount val="7"/>
                <c:pt idx="0">
                  <c:v>249.6</c:v>
                </c:pt>
                <c:pt idx="1">
                  <c:v>222.6</c:v>
                </c:pt>
                <c:pt idx="2">
                  <c:v>332.8</c:v>
                </c:pt>
                <c:pt idx="3">
                  <c:v>604</c:v>
                </c:pt>
                <c:pt idx="4">
                  <c:v>375</c:v>
                </c:pt>
                <c:pt idx="5">
                  <c:v>303.75</c:v>
                </c:pt>
                <c:pt idx="6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6-4B7D-BE22-AD362776CEEF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26'!$F$47,'Anabaena 26'!$F$49,'Anabaena 26'!$M$47,'Anabaena 26'!$M$49,'Anabaena 26'!$T$47,'Anabaena 26'!$T$49,'Anabaena 26'!$AA$47)</c:f>
                <c:numCache>
                  <c:formatCode>General</c:formatCode>
                  <c:ptCount val="7"/>
                  <c:pt idx="0">
                    <c:v>27.839999999999996</c:v>
                  </c:pt>
                  <c:pt idx="1">
                    <c:v>43.760000000000005</c:v>
                  </c:pt>
                  <c:pt idx="2">
                    <c:v>11.6</c:v>
                  </c:pt>
                  <c:pt idx="3">
                    <c:v>12.719999999999999</c:v>
                  </c:pt>
                  <c:pt idx="4">
                    <c:v>12.48</c:v>
                  </c:pt>
                  <c:pt idx="5">
                    <c:v>2.75</c:v>
                  </c:pt>
                  <c:pt idx="6">
                    <c:v>18.160000000000004</c:v>
                  </c:pt>
                </c:numCache>
              </c:numRef>
            </c:plus>
            <c:minus>
              <c:numRef>
                <c:f>('Anabaena 26'!$F$47,'Anabaena 26'!$F$49,'Anabaena 26'!$M$47,'Anabaena 26'!$M$49,'Anabaena 26'!$T$47,'Anabaena 26'!$T$49,'Anabaena 26'!$AA$47)</c:f>
                <c:numCache>
                  <c:formatCode>General</c:formatCode>
                  <c:ptCount val="7"/>
                  <c:pt idx="0">
                    <c:v>27.839999999999996</c:v>
                  </c:pt>
                  <c:pt idx="1">
                    <c:v>43.760000000000005</c:v>
                  </c:pt>
                  <c:pt idx="2">
                    <c:v>11.6</c:v>
                  </c:pt>
                  <c:pt idx="3">
                    <c:v>12.719999999999999</c:v>
                  </c:pt>
                  <c:pt idx="4">
                    <c:v>12.48</c:v>
                  </c:pt>
                  <c:pt idx="5">
                    <c:v>2.75</c:v>
                  </c:pt>
                  <c:pt idx="6">
                    <c:v>18.160000000000004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26'!$F$46,'Anabaena 26'!$F$48,'Anabaena 26'!$M$46,'Anabaena 26'!$M$48,'Anabaena 26'!$T$46,'Anabaena 26'!$T$48,'Anabaena 26'!$AA$46)</c:f>
              <c:numCache>
                <c:formatCode>General</c:formatCode>
                <c:ptCount val="7"/>
                <c:pt idx="0">
                  <c:v>202.2</c:v>
                </c:pt>
                <c:pt idx="1">
                  <c:v>196.8</c:v>
                </c:pt>
                <c:pt idx="2">
                  <c:v>169</c:v>
                </c:pt>
                <c:pt idx="3">
                  <c:v>144.6</c:v>
                </c:pt>
                <c:pt idx="4">
                  <c:v>79.400000000000006</c:v>
                </c:pt>
                <c:pt idx="5">
                  <c:v>74.75</c:v>
                </c:pt>
                <c:pt idx="6">
                  <c:v>208.8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6-4B7D-BE22-AD362776CEEF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26'!$F$81,'Anabaena 26'!$F$83,'Anabaena 26'!$M$81,'Anabaena 26'!$M$83,'Anabaena 26'!$T$81,'Anabaena 26'!$T$83,'Anabaena 26'!$AA$81)</c:f>
                <c:numCache>
                  <c:formatCode>General</c:formatCode>
                  <c:ptCount val="7"/>
                  <c:pt idx="0">
                    <c:v>3.6</c:v>
                  </c:pt>
                  <c:pt idx="1">
                    <c:v>5.44</c:v>
                  </c:pt>
                  <c:pt idx="2">
                    <c:v>7.1200000000000019</c:v>
                  </c:pt>
                  <c:pt idx="3">
                    <c:v>8</c:v>
                  </c:pt>
                  <c:pt idx="4">
                    <c:v>3.9200000000000004</c:v>
                  </c:pt>
                  <c:pt idx="5">
                    <c:v>4.5</c:v>
                  </c:pt>
                  <c:pt idx="6">
                    <c:v>4.4000000000000004</c:v>
                  </c:pt>
                </c:numCache>
              </c:numRef>
            </c:plus>
            <c:minus>
              <c:numRef>
                <c:f>('Anabaena 26'!$F$81,'Anabaena 26'!$F$83,'Anabaena 26'!$M$81,'Anabaena 26'!$M$83,'Anabaena 26'!$T$81,'Anabaena 26'!$T$83,'Anabaena 26'!$AA$81)</c:f>
                <c:numCache>
                  <c:formatCode>General</c:formatCode>
                  <c:ptCount val="7"/>
                  <c:pt idx="0">
                    <c:v>3.6</c:v>
                  </c:pt>
                  <c:pt idx="1">
                    <c:v>5.44</c:v>
                  </c:pt>
                  <c:pt idx="2">
                    <c:v>7.1200000000000019</c:v>
                  </c:pt>
                  <c:pt idx="3">
                    <c:v>8</c:v>
                  </c:pt>
                  <c:pt idx="4">
                    <c:v>3.9200000000000004</c:v>
                  </c:pt>
                  <c:pt idx="5">
                    <c:v>4.5</c:v>
                  </c:pt>
                  <c:pt idx="6">
                    <c:v>4.4000000000000004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26'!$F$80,'Anabaena 26'!$F$82,'Anabaena 26'!$M$80,'Anabaena 26'!$M$82,'Anabaena 26'!$T$80,'Anabaena 26'!$T$82,'Anabaena 26'!$AA$80)</c:f>
              <c:numCache>
                <c:formatCode>General</c:formatCode>
                <c:ptCount val="7"/>
                <c:pt idx="0">
                  <c:v>53</c:v>
                </c:pt>
                <c:pt idx="1">
                  <c:v>46.8</c:v>
                </c:pt>
                <c:pt idx="2">
                  <c:v>51.8</c:v>
                </c:pt>
                <c:pt idx="3">
                  <c:v>73</c:v>
                </c:pt>
                <c:pt idx="4">
                  <c:v>47.4</c:v>
                </c:pt>
                <c:pt idx="5">
                  <c:v>52.5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6-4B7D-BE22-AD362776CEEF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26'!$F$98,'Anabaena 26'!$F$100,'Anabaena 26'!$M$98,'Anabaena 26'!$M$100,'Anabaena 26'!$T$98,'Anabaena 26'!$T$100,'Anabaena 26'!$AA$98)</c:f>
                <c:numCache>
                  <c:formatCode>General</c:formatCode>
                  <c:ptCount val="7"/>
                  <c:pt idx="0">
                    <c:v>2.8</c:v>
                  </c:pt>
                  <c:pt idx="1">
                    <c:v>3.8400000000000007</c:v>
                  </c:pt>
                  <c:pt idx="2">
                    <c:v>5.68</c:v>
                  </c:pt>
                  <c:pt idx="3">
                    <c:v>7.44</c:v>
                  </c:pt>
                  <c:pt idx="4">
                    <c:v>3.1200000000000019</c:v>
                  </c:pt>
                  <c:pt idx="5">
                    <c:v>3</c:v>
                  </c:pt>
                  <c:pt idx="6">
                    <c:v>4</c:v>
                  </c:pt>
                </c:numCache>
              </c:numRef>
            </c:plus>
            <c:minus>
              <c:numRef>
                <c:f>('Anabaena 26'!$F$98,'Anabaena 26'!$F$100,'Anabaena 26'!$M$98,'Anabaena 26'!$M$100,'Anabaena 26'!$T$98,'Anabaena 26'!$T$100,'Anabaena 26'!$AA$98)</c:f>
                <c:numCache>
                  <c:formatCode>General</c:formatCode>
                  <c:ptCount val="7"/>
                  <c:pt idx="0">
                    <c:v>2.8</c:v>
                  </c:pt>
                  <c:pt idx="1">
                    <c:v>3.8400000000000007</c:v>
                  </c:pt>
                  <c:pt idx="2">
                    <c:v>5.68</c:v>
                  </c:pt>
                  <c:pt idx="3">
                    <c:v>7.44</c:v>
                  </c:pt>
                  <c:pt idx="4">
                    <c:v>3.1200000000000019</c:v>
                  </c:pt>
                  <c:pt idx="5">
                    <c:v>3</c:v>
                  </c:pt>
                  <c:pt idx="6">
                    <c:v>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26'!$F$97,'Anabaena 26'!$F$99,'Anabaena 26'!$M$97,'Anabaena 26'!$M$99,'Anabaena 26'!$T$97,'Anabaena 26'!$T$99,'Anabaena 26'!$AA$97)</c:f>
              <c:numCache>
                <c:formatCode>General</c:formatCode>
                <c:ptCount val="7"/>
                <c:pt idx="0">
                  <c:v>42</c:v>
                </c:pt>
                <c:pt idx="1">
                  <c:v>36.799999999999997</c:v>
                </c:pt>
                <c:pt idx="2">
                  <c:v>43.6</c:v>
                </c:pt>
                <c:pt idx="3">
                  <c:v>58.2</c:v>
                </c:pt>
                <c:pt idx="4">
                  <c:v>41.2</c:v>
                </c:pt>
                <c:pt idx="5">
                  <c:v>46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6-4B7D-BE22-AD362776CEEF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26'!$F$115,'Anabaena 26'!$F$117,'Anabaena 26'!$M$115,'Anabaena 26'!$M$117,'Anabaena 26'!$T$115,'Anabaena 26'!$T$117,'Anabaena 26'!$AA$115)</c:f>
                <c:numCache>
                  <c:formatCode>General</c:formatCode>
                  <c:ptCount val="7"/>
                  <c:pt idx="0">
                    <c:v>3.0400000000000005</c:v>
                  </c:pt>
                  <c:pt idx="1">
                    <c:v>3.6</c:v>
                  </c:pt>
                  <c:pt idx="2">
                    <c:v>4.5599999999999996</c:v>
                  </c:pt>
                  <c:pt idx="3">
                    <c:v>7.6</c:v>
                  </c:pt>
                  <c:pt idx="4">
                    <c:v>4.32</c:v>
                  </c:pt>
                  <c:pt idx="5">
                    <c:v>3.5</c:v>
                  </c:pt>
                  <c:pt idx="6">
                    <c:v>3.6799999999999997</c:v>
                  </c:pt>
                </c:numCache>
              </c:numRef>
            </c:plus>
            <c:minus>
              <c:numRef>
                <c:f>('Anabaena 26'!$F$115,'Anabaena 26'!$F$117,'Anabaena 26'!$M$115,'Anabaena 26'!$M$117,'Anabaena 26'!$T$115,'Anabaena 26'!$T$117,'Anabaena 26'!$AA$115)</c:f>
                <c:numCache>
                  <c:formatCode>General</c:formatCode>
                  <c:ptCount val="7"/>
                  <c:pt idx="0">
                    <c:v>3.0400000000000005</c:v>
                  </c:pt>
                  <c:pt idx="1">
                    <c:v>3.6</c:v>
                  </c:pt>
                  <c:pt idx="2">
                    <c:v>4.5599999999999996</c:v>
                  </c:pt>
                  <c:pt idx="3">
                    <c:v>7.6</c:v>
                  </c:pt>
                  <c:pt idx="4">
                    <c:v>4.32</c:v>
                  </c:pt>
                  <c:pt idx="5">
                    <c:v>3.5</c:v>
                  </c:pt>
                  <c:pt idx="6">
                    <c:v>3.6799999999999997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26'!$F$114,'Anabaena 26'!$F$116,'Anabaena 26'!$M$114,'Anabaena 26'!$M$116,'Anabaena 26'!$T$114,'Anabaena 26'!$T$116,'Anabaena 26'!$AA$114)</c:f>
              <c:numCache>
                <c:formatCode>General</c:formatCode>
                <c:ptCount val="7"/>
                <c:pt idx="0">
                  <c:v>41.2</c:v>
                </c:pt>
                <c:pt idx="1">
                  <c:v>35</c:v>
                </c:pt>
                <c:pt idx="2">
                  <c:v>43.2</c:v>
                </c:pt>
                <c:pt idx="3">
                  <c:v>56</c:v>
                </c:pt>
                <c:pt idx="4">
                  <c:v>41.6</c:v>
                </c:pt>
                <c:pt idx="5">
                  <c:v>45.5</c:v>
                </c:pt>
                <c:pt idx="6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26-4B7D-BE22-AD362776CEEF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26'!$F$132,'Anabaena 26'!$F$134,'Anabaena 26'!$M$132,'Anabaena 26'!$M$134,'Anabaena 26'!$T$132,'Anabaena 26'!$T$134,'Anabaena 26'!$AA$132)</c:f>
                <c:numCache>
                  <c:formatCode>General</c:formatCode>
                  <c:ptCount val="7"/>
                  <c:pt idx="0">
                    <c:v>3.0400000000000005</c:v>
                  </c:pt>
                  <c:pt idx="1">
                    <c:v>2.4799999999999995</c:v>
                  </c:pt>
                  <c:pt idx="2">
                    <c:v>5.44</c:v>
                  </c:pt>
                  <c:pt idx="3">
                    <c:v>10.24</c:v>
                  </c:pt>
                  <c:pt idx="4">
                    <c:v>3.6</c:v>
                  </c:pt>
                  <c:pt idx="5">
                    <c:v>2.25</c:v>
                  </c:pt>
                  <c:pt idx="6">
                    <c:v>3.3599999999999994</c:v>
                  </c:pt>
                </c:numCache>
              </c:numRef>
            </c:plus>
            <c:minus>
              <c:numRef>
                <c:f>('Anabaena 26'!$F$132,'Anabaena 26'!$F$134,'Anabaena 26'!$M$132,'Anabaena 26'!$M$134,'Anabaena 26'!$T$132,'Anabaena 26'!$T$134,'Anabaena 26'!$AA$132)</c:f>
                <c:numCache>
                  <c:formatCode>General</c:formatCode>
                  <c:ptCount val="7"/>
                  <c:pt idx="0">
                    <c:v>3.0400000000000005</c:v>
                  </c:pt>
                  <c:pt idx="1">
                    <c:v>2.4799999999999995</c:v>
                  </c:pt>
                  <c:pt idx="2">
                    <c:v>5.44</c:v>
                  </c:pt>
                  <c:pt idx="3">
                    <c:v>10.24</c:v>
                  </c:pt>
                  <c:pt idx="4">
                    <c:v>3.6</c:v>
                  </c:pt>
                  <c:pt idx="5">
                    <c:v>2.25</c:v>
                  </c:pt>
                  <c:pt idx="6">
                    <c:v>3.3599999999999994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26'!$F$131,'Anabaena 26'!$F$133,'Anabaena 26'!$M$131,'Anabaena 26'!$M$133,'Anabaena 26'!$T$131,'Anabaena 26'!$T$133,'Anabaena 26'!$AA$131)</c:f>
              <c:numCache>
                <c:formatCode>General</c:formatCode>
                <c:ptCount val="7"/>
                <c:pt idx="0">
                  <c:v>38.799999999999997</c:v>
                </c:pt>
                <c:pt idx="1">
                  <c:v>32.6</c:v>
                </c:pt>
                <c:pt idx="2">
                  <c:v>41.2</c:v>
                </c:pt>
                <c:pt idx="3">
                  <c:v>59.8</c:v>
                </c:pt>
                <c:pt idx="4">
                  <c:v>38</c:v>
                </c:pt>
                <c:pt idx="5">
                  <c:v>42.75</c:v>
                </c:pt>
                <c:pt idx="6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26-4B7D-BE22-AD362776CEEF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26'!$F$149,'Anabaena 26'!$F$151,'Anabaena 26'!$M$149,'Anabaena 26'!$M$151,'Anabaena 26'!$T$149,'Anabaena 26'!$T$151,'Anabaena 26'!$AA$149)</c:f>
                <c:numCache>
                  <c:formatCode>General</c:formatCode>
                  <c:ptCount val="7"/>
                  <c:pt idx="0">
                    <c:v>2.6400000000000006</c:v>
                  </c:pt>
                  <c:pt idx="1">
                    <c:v>1.36</c:v>
                  </c:pt>
                  <c:pt idx="2">
                    <c:v>4.6400000000000006</c:v>
                  </c:pt>
                  <c:pt idx="3">
                    <c:v>9.2799999999999994</c:v>
                  </c:pt>
                  <c:pt idx="4">
                    <c:v>3.7599999999999993</c:v>
                  </c:pt>
                  <c:pt idx="5">
                    <c:v>2.75</c:v>
                  </c:pt>
                  <c:pt idx="6">
                    <c:v>2.88</c:v>
                  </c:pt>
                </c:numCache>
              </c:numRef>
            </c:plus>
            <c:minus>
              <c:numRef>
                <c:f>('Anabaena 26'!$F$149,'Anabaena 26'!$F$151,'Anabaena 26'!$M$149,'Anabaena 26'!$M$151,'Anabaena 26'!$T$149,'Anabaena 26'!$T$151,'Anabaena 26'!$AA$149)</c:f>
                <c:numCache>
                  <c:formatCode>General</c:formatCode>
                  <c:ptCount val="7"/>
                  <c:pt idx="0">
                    <c:v>2.6400000000000006</c:v>
                  </c:pt>
                  <c:pt idx="1">
                    <c:v>1.36</c:v>
                  </c:pt>
                  <c:pt idx="2">
                    <c:v>4.6400000000000006</c:v>
                  </c:pt>
                  <c:pt idx="3">
                    <c:v>9.2799999999999994</c:v>
                  </c:pt>
                  <c:pt idx="4">
                    <c:v>3.7599999999999993</c:v>
                  </c:pt>
                  <c:pt idx="5">
                    <c:v>2.75</c:v>
                  </c:pt>
                  <c:pt idx="6">
                    <c:v>2.88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26'!$F$148,'Anabaena 26'!$F$150,'Anabaena 26'!$M$148,'Anabaena 26'!$M$150,'Anabaena 26'!$T$148,'Anabaena 26'!$T$150,'Anabaena 26'!$AA$148)</c:f>
              <c:numCache>
                <c:formatCode>General</c:formatCode>
                <c:ptCount val="7"/>
                <c:pt idx="0">
                  <c:v>34.200000000000003</c:v>
                </c:pt>
                <c:pt idx="1">
                  <c:v>28.2</c:v>
                </c:pt>
                <c:pt idx="2">
                  <c:v>36.200000000000003</c:v>
                </c:pt>
                <c:pt idx="3">
                  <c:v>49.6</c:v>
                </c:pt>
                <c:pt idx="4">
                  <c:v>33.200000000000003</c:v>
                </c:pt>
                <c:pt idx="5">
                  <c:v>38.25</c:v>
                </c:pt>
                <c:pt idx="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26-4B7D-BE22-AD362776CEEF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26'!$F$166,'Anabaena 26'!$F$168,'Anabaena 26'!$M$166,'Anabaena 26'!$M$168,'Anabaena 26'!$T$166,'Anabaena 26'!$T$168,'Anabaena 26'!$AA$166)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1.1199999999999997</c:v>
                  </c:pt>
                  <c:pt idx="2">
                    <c:v>4.5600000000000005</c:v>
                  </c:pt>
                  <c:pt idx="3">
                    <c:v>10.24</c:v>
                  </c:pt>
                  <c:pt idx="4">
                    <c:v>3.9200000000000004</c:v>
                  </c:pt>
                  <c:pt idx="5">
                    <c:v>2.25</c:v>
                  </c:pt>
                  <c:pt idx="6">
                    <c:v>2.88</c:v>
                  </c:pt>
                </c:numCache>
              </c:numRef>
            </c:plus>
            <c:minus>
              <c:numRef>
                <c:f>('Anabaena 26'!$F$166,'Anabaena 26'!$F$168,'Anabaena 26'!$M$166,'Anabaena 26'!$M$168,'Anabaena 26'!$T$166,'Anabaena 26'!$T$168,'Anabaena 26'!$AA$166)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1.1199999999999997</c:v>
                  </c:pt>
                  <c:pt idx="2">
                    <c:v>4.5600000000000005</c:v>
                  </c:pt>
                  <c:pt idx="3">
                    <c:v>10.24</c:v>
                  </c:pt>
                  <c:pt idx="4">
                    <c:v>3.9200000000000004</c:v>
                  </c:pt>
                  <c:pt idx="5">
                    <c:v>2.25</c:v>
                  </c:pt>
                  <c:pt idx="6">
                    <c:v>2.88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26'!$F$165,'Anabaena 26'!$F$167,'Anabaena 26'!$M$165,'Anabaena 26'!$M$167,'Anabaena 26'!$T$165,'Anabaena 26'!$T$167,'Anabaena 26'!$AA$165)</c:f>
              <c:numCache>
                <c:formatCode>General</c:formatCode>
                <c:ptCount val="7"/>
                <c:pt idx="0">
                  <c:v>31</c:v>
                </c:pt>
                <c:pt idx="1">
                  <c:v>25.8</c:v>
                </c:pt>
                <c:pt idx="2">
                  <c:v>31.8</c:v>
                </c:pt>
                <c:pt idx="3">
                  <c:v>42.8</c:v>
                </c:pt>
                <c:pt idx="4">
                  <c:v>28.6</c:v>
                </c:pt>
                <c:pt idx="5">
                  <c:v>32.25</c:v>
                </c:pt>
                <c:pt idx="6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26-4B7D-BE22-AD362776CEEF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26'!$F$183,'Anabaena 26'!$F$185,'Anabaena 26'!$M$183,'Anabaena 26'!$M$185,'Anabaena 26'!$T$183,'Anabaena 26'!$T$185,'Anabaena 26'!$AA$183)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1.6</c:v>
                  </c:pt>
                  <c:pt idx="2">
                    <c:v>4.9599999999999991</c:v>
                  </c:pt>
                  <c:pt idx="3">
                    <c:v>10.4</c:v>
                  </c:pt>
                  <c:pt idx="4">
                    <c:v>4.7200000000000006</c:v>
                  </c:pt>
                  <c:pt idx="5">
                    <c:v>2</c:v>
                  </c:pt>
                  <c:pt idx="6">
                    <c:v>2.5599999999999996</c:v>
                  </c:pt>
                </c:numCache>
              </c:numRef>
            </c:plus>
            <c:minus>
              <c:numRef>
                <c:f>('Anabaena 26'!$F$183,'Anabaena 26'!$F$185,'Anabaena 26'!$M$183,'Anabaena 26'!$M$185,'Anabaena 26'!$T$183,'Anabaena 26'!$T$185,'Anabaena 26'!$AA$183)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1.6</c:v>
                  </c:pt>
                  <c:pt idx="2">
                    <c:v>4.9599999999999991</c:v>
                  </c:pt>
                  <c:pt idx="3">
                    <c:v>10.4</c:v>
                  </c:pt>
                  <c:pt idx="4">
                    <c:v>4.7200000000000006</c:v>
                  </c:pt>
                  <c:pt idx="5">
                    <c:v>2</c:v>
                  </c:pt>
                  <c:pt idx="6">
                    <c:v>2.5599999999999996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26'!$F$182,'Anabaena 26'!$F$184,'Anabaena 26'!$M$182,'Anabaena 26'!$M$184,'Anabaena 26'!$T$182,'Anabaena 26'!$T$184,'Anabaena 26'!$AA$182)</c:f>
              <c:numCache>
                <c:formatCode>General</c:formatCode>
                <c:ptCount val="7"/>
                <c:pt idx="0">
                  <c:v>33.4</c:v>
                </c:pt>
                <c:pt idx="1">
                  <c:v>28</c:v>
                </c:pt>
                <c:pt idx="2">
                  <c:v>33.799999999999997</c:v>
                </c:pt>
                <c:pt idx="3">
                  <c:v>45</c:v>
                </c:pt>
                <c:pt idx="4">
                  <c:v>29.6</c:v>
                </c:pt>
                <c:pt idx="5">
                  <c:v>33</c:v>
                </c:pt>
                <c:pt idx="6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26-4B7D-BE22-AD362776CEEF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26'!$F$200,'Anabaena 26'!$F$202,'Anabaena 26'!$M$200,'Anabaena 26'!$M$202,'Anabaena 26'!$T$200,'Anabaena 26'!$T$202,'Anabaena 26'!$AA$200)</c:f>
                <c:numCache>
                  <c:formatCode>General</c:formatCode>
                  <c:ptCount val="7"/>
                  <c:pt idx="0">
                    <c:v>0.96000000000000019</c:v>
                  </c:pt>
                  <c:pt idx="1">
                    <c:v>2.4799999999999995</c:v>
                  </c:pt>
                  <c:pt idx="2">
                    <c:v>3.5200000000000005</c:v>
                  </c:pt>
                  <c:pt idx="3">
                    <c:v>4.6399999999999997</c:v>
                  </c:pt>
                  <c:pt idx="4">
                    <c:v>4.08</c:v>
                  </c:pt>
                  <c:pt idx="5">
                    <c:v>0.75</c:v>
                  </c:pt>
                  <c:pt idx="6">
                    <c:v>12</c:v>
                  </c:pt>
                </c:numCache>
              </c:numRef>
            </c:plus>
            <c:minus>
              <c:numRef>
                <c:f>('Anabaena 26'!$F$200,'Anabaena 26'!$F$202,'Anabaena 26'!$M$200,'Anabaena 26'!$M$202,'Anabaena 26'!$T$200,'Anabaena 26'!$T$202,'Anabaena 26'!$AA$200)</c:f>
                <c:numCache>
                  <c:formatCode>General</c:formatCode>
                  <c:ptCount val="7"/>
                  <c:pt idx="0">
                    <c:v>0.96000000000000019</c:v>
                  </c:pt>
                  <c:pt idx="1">
                    <c:v>2.4799999999999995</c:v>
                  </c:pt>
                  <c:pt idx="2">
                    <c:v>3.5200000000000005</c:v>
                  </c:pt>
                  <c:pt idx="3">
                    <c:v>4.6399999999999997</c:v>
                  </c:pt>
                  <c:pt idx="4">
                    <c:v>4.08</c:v>
                  </c:pt>
                  <c:pt idx="5">
                    <c:v>0.75</c:v>
                  </c:pt>
                  <c:pt idx="6">
                    <c:v>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26'!$F$199,'Anabaena 26'!$F$201,'Anabaena 26'!$M$199,'Anabaena 26'!$M$201,'Anabaena 26'!$T$199,'Anabaena 26'!$T$201,'Anabaena 26'!$AA$199)</c:f>
              <c:numCache>
                <c:formatCode>General</c:formatCode>
                <c:ptCount val="7"/>
                <c:pt idx="0">
                  <c:v>30.2</c:v>
                </c:pt>
                <c:pt idx="1">
                  <c:v>25.6</c:v>
                </c:pt>
                <c:pt idx="2">
                  <c:v>29.4</c:v>
                </c:pt>
                <c:pt idx="3">
                  <c:v>31.2</c:v>
                </c:pt>
                <c:pt idx="4">
                  <c:v>22.4</c:v>
                </c:pt>
                <c:pt idx="5">
                  <c:v>22.75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26-4B7D-BE22-AD362776CEEF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26'!$F$217,'Anabaena 26'!$F$219,'Anabaena 26'!$M$217,'Anabaena 26'!$M$219,'Anabaena 26'!$T$217,'Anabaena 26'!$T$219,'Anabaena 26'!$AA$217)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1.7600000000000002</c:v>
                  </c:pt>
                  <c:pt idx="2">
                    <c:v>4.8</c:v>
                  </c:pt>
                  <c:pt idx="3">
                    <c:v>9.4400000000000013</c:v>
                  </c:pt>
                  <c:pt idx="4">
                    <c:v>4.88</c:v>
                  </c:pt>
                  <c:pt idx="5">
                    <c:v>6.2399999999999993</c:v>
                  </c:pt>
                  <c:pt idx="6">
                    <c:v>2</c:v>
                  </c:pt>
                </c:numCache>
              </c:numRef>
            </c:plus>
            <c:minus>
              <c:numRef>
                <c:f>('Anabaena 26'!$F$217,'Anabaena 26'!$F$219,'Anabaena 26'!$M$217,'Anabaena 26'!$M$219,'Anabaena 26'!$T$217,'Anabaena 26'!$T$219,'Anabaena 26'!$AA$217)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1.7600000000000002</c:v>
                  </c:pt>
                  <c:pt idx="2">
                    <c:v>4.8</c:v>
                  </c:pt>
                  <c:pt idx="3">
                    <c:v>9.4400000000000013</c:v>
                  </c:pt>
                  <c:pt idx="4">
                    <c:v>4.88</c:v>
                  </c:pt>
                  <c:pt idx="5">
                    <c:v>6.2399999999999993</c:v>
                  </c:pt>
                  <c:pt idx="6">
                    <c:v>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26'!$F$216,'Anabaena 26'!$F$218,'Anabaena 26'!$M$216,'Anabaena 26'!$M$218,'Anabaena 26'!$T$216,'Anabaena 26'!$T$218)</c:f>
              <c:numCache>
                <c:formatCode>General</c:formatCode>
                <c:ptCount val="6"/>
                <c:pt idx="0">
                  <c:v>30.4</c:v>
                </c:pt>
                <c:pt idx="1">
                  <c:v>25.2</c:v>
                </c:pt>
                <c:pt idx="2">
                  <c:v>33</c:v>
                </c:pt>
                <c:pt idx="3">
                  <c:v>39.200000000000003</c:v>
                </c:pt>
                <c:pt idx="4">
                  <c:v>24.4</c:v>
                </c:pt>
                <c:pt idx="5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3C6-9E91-CF5AD120072A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26'!$F$234,'Anabaena 26'!$F$236,'Anabaena 26'!$M$234,'Anabaena 26'!$M$236,'Anabaena 26'!$T$234,'Anabaena 26'!$T$236,'Anabaena 26'!$AA$234)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1.5200000000000002</c:v>
                  </c:pt>
                  <c:pt idx="2">
                    <c:v>4.4000000000000004</c:v>
                  </c:pt>
                  <c:pt idx="3">
                    <c:v>9.36</c:v>
                  </c:pt>
                  <c:pt idx="4">
                    <c:v>4.32</c:v>
                  </c:pt>
                  <c:pt idx="5">
                    <c:v>5.92</c:v>
                  </c:pt>
                  <c:pt idx="6">
                    <c:v>1.2799999999999998</c:v>
                  </c:pt>
                </c:numCache>
              </c:numRef>
            </c:plus>
            <c:minus>
              <c:numRef>
                <c:f>('Anabaena 26'!$F$234,'Anabaena 26'!$F$236,'Anabaena 26'!$M$234,'Anabaena 26'!$M$236,'Anabaena 26'!$T$234,'Anabaena 26'!$T$236,'Anabaena 26'!$AA$234)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1.5200000000000002</c:v>
                  </c:pt>
                  <c:pt idx="2">
                    <c:v>4.4000000000000004</c:v>
                  </c:pt>
                  <c:pt idx="3">
                    <c:v>9.36</c:v>
                  </c:pt>
                  <c:pt idx="4">
                    <c:v>4.32</c:v>
                  </c:pt>
                  <c:pt idx="5">
                    <c:v>5.92</c:v>
                  </c:pt>
                  <c:pt idx="6">
                    <c:v>1.2799999999999998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26'!$F$233,'Anabaena 26'!$F$235,'Anabaena 26'!$M$233,'Anabaena 26'!$M$235,'Anabaena 26'!$T$233,'Anabaena 26'!$T$235,'Anabaena 26'!$AA$233)</c:f>
              <c:numCache>
                <c:formatCode>General</c:formatCode>
                <c:ptCount val="7"/>
                <c:pt idx="0">
                  <c:v>30</c:v>
                </c:pt>
                <c:pt idx="1">
                  <c:v>24.4</c:v>
                </c:pt>
                <c:pt idx="2">
                  <c:v>30</c:v>
                </c:pt>
                <c:pt idx="3">
                  <c:v>35.799999999999997</c:v>
                </c:pt>
                <c:pt idx="4">
                  <c:v>22.6</c:v>
                </c:pt>
                <c:pt idx="5">
                  <c:v>27.2</c:v>
                </c:pt>
                <c:pt idx="6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3C6-9E91-CF5AD120072A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26'!$F$251,'Anabaena 26'!$F$253,'Anabaena 26'!$M$251,'Anabaena 26'!$M$253,'Anabaena 26'!$T$251,'Anabaena 26'!$T$253,'Anabaena 26'!$AA$251)</c:f>
                <c:numCache>
                  <c:formatCode>General</c:formatCode>
                  <c:ptCount val="7"/>
                  <c:pt idx="0">
                    <c:v>1.2799999999999998</c:v>
                  </c:pt>
                  <c:pt idx="1">
                    <c:v>1.0399999999999998</c:v>
                  </c:pt>
                  <c:pt idx="2">
                    <c:v>2.6399999999999997</c:v>
                  </c:pt>
                  <c:pt idx="3">
                    <c:v>6.24</c:v>
                  </c:pt>
                  <c:pt idx="4">
                    <c:v>4.5600000000000005</c:v>
                  </c:pt>
                  <c:pt idx="5">
                    <c:v>6.3199999999999994</c:v>
                  </c:pt>
                  <c:pt idx="6">
                    <c:v>1.7600000000000002</c:v>
                  </c:pt>
                </c:numCache>
              </c:numRef>
            </c:plus>
            <c:minus>
              <c:numRef>
                <c:f>('Anabaena 26'!$F$251,'Anabaena 26'!$F$253,'Anabaena 26'!$M$251,'Anabaena 26'!$M$253,'Anabaena 26'!$T$251,'Anabaena 26'!$T$253,'Anabaena 26'!$AA$251)</c:f>
                <c:numCache>
                  <c:formatCode>General</c:formatCode>
                  <c:ptCount val="7"/>
                  <c:pt idx="0">
                    <c:v>1.2799999999999998</c:v>
                  </c:pt>
                  <c:pt idx="1">
                    <c:v>1.0399999999999998</c:v>
                  </c:pt>
                  <c:pt idx="2">
                    <c:v>2.6399999999999997</c:v>
                  </c:pt>
                  <c:pt idx="3">
                    <c:v>6.24</c:v>
                  </c:pt>
                  <c:pt idx="4">
                    <c:v>4.5600000000000005</c:v>
                  </c:pt>
                  <c:pt idx="5">
                    <c:v>6.3199999999999994</c:v>
                  </c:pt>
                  <c:pt idx="6">
                    <c:v>1.7600000000000002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26'!$F$250,'Anabaena 26'!$F$252,'Anabaena 26'!$M$250,'Anabaena 26'!$M$252,'Anabaena 26'!$T$250,'Anabaena 26'!$T$252,'Anabaena 26'!$AA$250)</c:f>
              <c:numCache>
                <c:formatCode>General</c:formatCode>
                <c:ptCount val="7"/>
                <c:pt idx="0">
                  <c:v>23.6</c:v>
                </c:pt>
                <c:pt idx="1">
                  <c:v>20.2</c:v>
                </c:pt>
                <c:pt idx="2">
                  <c:v>22.2</c:v>
                </c:pt>
                <c:pt idx="3">
                  <c:v>26.2</c:v>
                </c:pt>
                <c:pt idx="4">
                  <c:v>19.8</c:v>
                </c:pt>
                <c:pt idx="5">
                  <c:v>23.2</c:v>
                </c:pt>
                <c:pt idx="6">
                  <c:v>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8-419E-B1C4-23C23CB55DEC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26'!$F$268,'Anabaena 26'!$F$270,'Anabaena 26'!$M$268,'Anabaena 26'!$M$270,'Anabaena 26'!$T$268,'Anabaena 26'!$T$270,'Anabaena 26'!$AA$268)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1.2</c:v>
                  </c:pt>
                  <c:pt idx="2">
                    <c:v>2.4799999999999995</c:v>
                  </c:pt>
                  <c:pt idx="3">
                    <c:v>8</c:v>
                  </c:pt>
                  <c:pt idx="4">
                    <c:v>4</c:v>
                  </c:pt>
                  <c:pt idx="5">
                    <c:v>5.839999999999999</c:v>
                  </c:pt>
                  <c:pt idx="6">
                    <c:v>1.6799999999999997</c:v>
                  </c:pt>
                </c:numCache>
              </c:numRef>
            </c:plus>
            <c:minus>
              <c:numRef>
                <c:f>('Anabaena 26'!$F$268,'Anabaena 26'!$F$270,'Anabaena 26'!$M$268,'Anabaena 26'!$M$270,'Anabaena 26'!$T$268,'Anabaena 26'!$T$270,'Anabaena 26'!$AA$268)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1.2</c:v>
                  </c:pt>
                  <c:pt idx="2">
                    <c:v>2.4799999999999995</c:v>
                  </c:pt>
                  <c:pt idx="3">
                    <c:v>8</c:v>
                  </c:pt>
                  <c:pt idx="4">
                    <c:v>4</c:v>
                  </c:pt>
                  <c:pt idx="5">
                    <c:v>5.839999999999999</c:v>
                  </c:pt>
                  <c:pt idx="6">
                    <c:v>1.6799999999999997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26'!$F$267,'Anabaena 26'!$F$269,'Anabaena 26'!$M$267,'Anabaena 26'!$M$269,'Anabaena 26'!$T$267,'Anabaena 26'!$T$269,'Anabaena 26'!$AA$267)</c:f>
              <c:numCache>
                <c:formatCode>General</c:formatCode>
                <c:ptCount val="7"/>
                <c:pt idx="0">
                  <c:v>23.8</c:v>
                </c:pt>
                <c:pt idx="1">
                  <c:v>19</c:v>
                </c:pt>
                <c:pt idx="2">
                  <c:v>22.4</c:v>
                </c:pt>
                <c:pt idx="3">
                  <c:v>26</c:v>
                </c:pt>
                <c:pt idx="4">
                  <c:v>17</c:v>
                </c:pt>
                <c:pt idx="5">
                  <c:v>20.399999999999999</c:v>
                </c:pt>
                <c:pt idx="6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1-4915-83A0-DE5FD98305F8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26'!$F$285,'Anabaena 26'!$F$287,'Anabaena 26'!$M$285,'Anabaena 26'!$M$287,'Anabaena 26'!$T$285,'Anabaena 26'!$T$287,'Anabaena 26'!$AA$285)</c:f>
                <c:numCache>
                  <c:formatCode>General</c:formatCode>
                  <c:ptCount val="7"/>
                  <c:pt idx="0">
                    <c:v>1.3600000000000008</c:v>
                  </c:pt>
                  <c:pt idx="1">
                    <c:v>1.6</c:v>
                  </c:pt>
                  <c:pt idx="2">
                    <c:v>2</c:v>
                  </c:pt>
                  <c:pt idx="3">
                    <c:v>5.6</c:v>
                  </c:pt>
                  <c:pt idx="4">
                    <c:v>3.5199999999999996</c:v>
                  </c:pt>
                  <c:pt idx="5">
                    <c:v>4.08</c:v>
                  </c:pt>
                  <c:pt idx="6">
                    <c:v>1.9200000000000004</c:v>
                  </c:pt>
                </c:numCache>
              </c:numRef>
            </c:plus>
            <c:minus>
              <c:numRef>
                <c:f>('Anabaena 26'!$F$285,'Anabaena 26'!$F$287,'Anabaena 26'!$M$285,'Anabaena 26'!$M$287,'Anabaena 26'!$T$285,'Anabaena 26'!$T$287,'Anabaena 26'!$AA$285)</c:f>
                <c:numCache>
                  <c:formatCode>General</c:formatCode>
                  <c:ptCount val="7"/>
                  <c:pt idx="0">
                    <c:v>1.3600000000000008</c:v>
                  </c:pt>
                  <c:pt idx="1">
                    <c:v>1.6</c:v>
                  </c:pt>
                  <c:pt idx="2">
                    <c:v>2</c:v>
                  </c:pt>
                  <c:pt idx="3">
                    <c:v>5.6</c:v>
                  </c:pt>
                  <c:pt idx="4">
                    <c:v>3.5199999999999996</c:v>
                  </c:pt>
                  <c:pt idx="5">
                    <c:v>4.08</c:v>
                  </c:pt>
                  <c:pt idx="6">
                    <c:v>1.9200000000000004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26'!$F$284,'Anabaena 26'!$F$286,'Anabaena 26'!$M$284,'Anabaena 26'!$M$286,'Anabaena 26'!$T$284,'Anabaena 26'!$T$286,'Anabaena 26'!$AA$284)</c:f>
              <c:numCache>
                <c:formatCode>General</c:formatCode>
                <c:ptCount val="7"/>
                <c:pt idx="0">
                  <c:v>20.6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12.2</c:v>
                </c:pt>
                <c:pt idx="5">
                  <c:v>13.8</c:v>
                </c:pt>
                <c:pt idx="6">
                  <c:v>25.6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D-48E8-8493-DCE697D66A17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26'!$F$302,'Anabaena 26'!$F$304,'Anabaena 26'!$M$302,'Anabaena 26'!$M$304,'Anabaena 26'!$T$302,'Anabaena 26'!$T$304,'Anabaena 26'!$AA$302)</c:f>
                <c:numCache>
                  <c:formatCode>General</c:formatCode>
                  <c:ptCount val="7"/>
                  <c:pt idx="0">
                    <c:v>0.87999999999999967</c:v>
                  </c:pt>
                  <c:pt idx="1">
                    <c:v>1.6799999999999997</c:v>
                  </c:pt>
                  <c:pt idx="2">
                    <c:v>2.2399999999999998</c:v>
                  </c:pt>
                  <c:pt idx="3">
                    <c:v>6.32</c:v>
                  </c:pt>
                  <c:pt idx="4">
                    <c:v>3.5199999999999996</c:v>
                  </c:pt>
                  <c:pt idx="5">
                    <c:v>5.6</c:v>
                  </c:pt>
                  <c:pt idx="6">
                    <c:v>1.8399999999999999</c:v>
                  </c:pt>
                </c:numCache>
              </c:numRef>
            </c:plus>
            <c:minus>
              <c:numRef>
                <c:f>('Anabaena 26'!$F$302,'Anabaena 26'!$F$304,'Anabaena 26'!$M$302,'Anabaena 26'!$M$304,'Anabaena 26'!$T$302,'Anabaena 26'!$T$304,'Anabaena 26'!$AA$302)</c:f>
                <c:numCache>
                  <c:formatCode>General</c:formatCode>
                  <c:ptCount val="7"/>
                  <c:pt idx="0">
                    <c:v>0.87999999999999967</c:v>
                  </c:pt>
                  <c:pt idx="1">
                    <c:v>1.6799999999999997</c:v>
                  </c:pt>
                  <c:pt idx="2">
                    <c:v>2.2399999999999998</c:v>
                  </c:pt>
                  <c:pt idx="3">
                    <c:v>6.32</c:v>
                  </c:pt>
                  <c:pt idx="4">
                    <c:v>3.5199999999999996</c:v>
                  </c:pt>
                  <c:pt idx="5">
                    <c:v>5.6</c:v>
                  </c:pt>
                  <c:pt idx="6">
                    <c:v>1.8399999999999999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26'!$F$301,'Anabaena 26'!$F$303,'Anabaena 26'!$M$301,'Anabaena 26'!$M$303,'Anabaena 26'!$T$301,'Anabaena 26'!$T$303,'Anabaena 26'!$AA$301)</c:f>
              <c:numCache>
                <c:formatCode>General</c:formatCode>
                <c:ptCount val="7"/>
                <c:pt idx="0">
                  <c:v>22.6</c:v>
                </c:pt>
                <c:pt idx="1">
                  <c:v>18.399999999999999</c:v>
                </c:pt>
                <c:pt idx="2">
                  <c:v>21.2</c:v>
                </c:pt>
                <c:pt idx="3">
                  <c:v>24.6</c:v>
                </c:pt>
                <c:pt idx="4">
                  <c:v>15.2</c:v>
                </c:pt>
                <c:pt idx="5">
                  <c:v>19</c:v>
                </c:pt>
                <c:pt idx="6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D-48E8-8493-DCE697D66A17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26'!$F$319,'Anabaena 26'!$F$321,'Anabaena 26'!$M$319,'Anabaena 26'!$M$321,'Anabaena 26'!$T$319,'Anabaena 26'!$T$321,'Anabaena 26'!$AA$319)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1.5200000000000002</c:v>
                  </c:pt>
                  <c:pt idx="2">
                    <c:v>2</c:v>
                  </c:pt>
                  <c:pt idx="3">
                    <c:v>6</c:v>
                  </c:pt>
                  <c:pt idx="4">
                    <c:v>2.4</c:v>
                  </c:pt>
                  <c:pt idx="5">
                    <c:v>3.1199999999999997</c:v>
                  </c:pt>
                  <c:pt idx="6">
                    <c:v>2.4799999999999995</c:v>
                  </c:pt>
                </c:numCache>
              </c:numRef>
            </c:plus>
            <c:minus>
              <c:numRef>
                <c:f>('Anabaena 26'!$F$319,'Anabaena 26'!$F$321,'Anabaena 26'!$M$319,'Anabaena 26'!$M$321,'Anabaena 26'!$T$319,'Anabaena 26'!$T$321,'Anabaena 26'!$AA$319)</c:f>
                <c:numCache>
                  <c:formatCode>General</c:formatCode>
                  <c:ptCount val="7"/>
                  <c:pt idx="0">
                    <c:v>1.44</c:v>
                  </c:pt>
                  <c:pt idx="1">
                    <c:v>1.5200000000000002</c:v>
                  </c:pt>
                  <c:pt idx="2">
                    <c:v>2</c:v>
                  </c:pt>
                  <c:pt idx="3">
                    <c:v>6</c:v>
                  </c:pt>
                  <c:pt idx="4">
                    <c:v>2.4</c:v>
                  </c:pt>
                  <c:pt idx="5">
                    <c:v>3.1199999999999997</c:v>
                  </c:pt>
                  <c:pt idx="6">
                    <c:v>2.4799999999999995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26'!$F$318,'Anabaena 26'!$F$320,'Anabaena 26'!$M$318,'Anabaena 26'!$M$320,'Anabaena 26'!$T$318,'Anabaena 26'!$T$320,'Anabaena 26'!$AA$318)</c:f>
              <c:numCache>
                <c:formatCode>General</c:formatCode>
                <c:ptCount val="7"/>
                <c:pt idx="0">
                  <c:v>25.2</c:v>
                </c:pt>
                <c:pt idx="1">
                  <c:v>20.6</c:v>
                </c:pt>
                <c:pt idx="2">
                  <c:v>25</c:v>
                </c:pt>
                <c:pt idx="3">
                  <c:v>28</c:v>
                </c:pt>
                <c:pt idx="4">
                  <c:v>19</c:v>
                </c:pt>
                <c:pt idx="5">
                  <c:v>20.2</c:v>
                </c:pt>
                <c:pt idx="6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1-434C-B41B-CF64E0598F6F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26'!$F$336,'Anabaena 26'!$F$338,'Anabaena 26'!$M$336,'Anabaena 26'!$M$338,'Anabaena 26'!$T$336,'Anabaena 26'!$T$338,'Anabaena 26'!$AA$336)</c:f>
                <c:numCache>
                  <c:formatCode>General</c:formatCode>
                  <c:ptCount val="7"/>
                  <c:pt idx="0">
                    <c:v>1.6</c:v>
                  </c:pt>
                  <c:pt idx="1">
                    <c:v>1.5200000000000002</c:v>
                  </c:pt>
                  <c:pt idx="2">
                    <c:v>2.56</c:v>
                  </c:pt>
                  <c:pt idx="3">
                    <c:v>6</c:v>
                  </c:pt>
                  <c:pt idx="4">
                    <c:v>4.4000000000000004</c:v>
                  </c:pt>
                  <c:pt idx="5">
                    <c:v>5.6</c:v>
                  </c:pt>
                  <c:pt idx="6">
                    <c:v>2.0799999999999996</c:v>
                  </c:pt>
                </c:numCache>
              </c:numRef>
            </c:plus>
            <c:minus>
              <c:numRef>
                <c:f>('Anabaena 26'!$F$336,'Anabaena 26'!$F$338,'Anabaena 26'!$M$336,'Anabaena 26'!$M$338,'Anabaena 26'!$T$336,'Anabaena 26'!$T$338,'Anabaena 26'!$AA$336)</c:f>
                <c:numCache>
                  <c:formatCode>General</c:formatCode>
                  <c:ptCount val="7"/>
                  <c:pt idx="0">
                    <c:v>1.6</c:v>
                  </c:pt>
                  <c:pt idx="1">
                    <c:v>1.5200000000000002</c:v>
                  </c:pt>
                  <c:pt idx="2">
                    <c:v>2.56</c:v>
                  </c:pt>
                  <c:pt idx="3">
                    <c:v>6</c:v>
                  </c:pt>
                  <c:pt idx="4">
                    <c:v>4.4000000000000004</c:v>
                  </c:pt>
                  <c:pt idx="5">
                    <c:v>5.6</c:v>
                  </c:pt>
                  <c:pt idx="6">
                    <c:v>2.0799999999999996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26'!$F$335,'Anabaena 26'!$F$337,'Anabaena 26'!$M$335,'Anabaena 26'!$M$337,'Anabaena 26'!$T$335,'Anabaena 26'!$T$337,'Anabaena 26'!$AA$335)</c:f>
              <c:numCache>
                <c:formatCode>General</c:formatCode>
                <c:ptCount val="7"/>
                <c:pt idx="0">
                  <c:v>24</c:v>
                </c:pt>
                <c:pt idx="1">
                  <c:v>19.600000000000001</c:v>
                </c:pt>
                <c:pt idx="2">
                  <c:v>21.8</c:v>
                </c:pt>
                <c:pt idx="3">
                  <c:v>25</c:v>
                </c:pt>
                <c:pt idx="4">
                  <c:v>16</c:v>
                </c:pt>
                <c:pt idx="5">
                  <c:v>19</c:v>
                </c:pt>
                <c:pt idx="6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1-434C-B41B-CF64E059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24096"/>
        <c:axId val="-217821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'Anabaena 26'!$B$1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26'!$F$13,'Anabaena 26'!$F$15,'Anabaena 26'!$M$13,'Anabaena 26'!$M$15,'Anabaena 26'!$T$13,'Anabaena 26'!$T$15,'Anabaena 26'!$AA$13)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12.24</c:v>
                        </c:pt>
                        <c:pt idx="1">
                          <c:v>10.080000000000002</c:v>
                        </c:pt>
                        <c:pt idx="2">
                          <c:v>12.64</c:v>
                        </c:pt>
                        <c:pt idx="3">
                          <c:v>47.12</c:v>
                        </c:pt>
                        <c:pt idx="4">
                          <c:v>18.079999999999998</c:v>
                        </c:pt>
                        <c:pt idx="5">
                          <c:v>14.479999999999999</c:v>
                        </c:pt>
                        <c:pt idx="6">
                          <c:v>10.16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26'!$F$13,'Anabaena 26'!$F$15,'Anabaena 26'!$M$13,'Anabaena 26'!$M$15,'Anabaena 26'!$T$13,'Anabaena 26'!$T$15,'Anabaena 26'!$AA$13)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12.24</c:v>
                        </c:pt>
                        <c:pt idx="1">
                          <c:v>10.080000000000002</c:v>
                        </c:pt>
                        <c:pt idx="2">
                          <c:v>12.64</c:v>
                        </c:pt>
                        <c:pt idx="3">
                          <c:v>47.12</c:v>
                        </c:pt>
                        <c:pt idx="4">
                          <c:v>18.079999999999998</c:v>
                        </c:pt>
                        <c:pt idx="5">
                          <c:v>14.479999999999999</c:v>
                        </c:pt>
                        <c:pt idx="6">
                          <c:v>10.16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('Anabaena 26'!$F$12,'Anabaena 26'!$F$14,'Anabaena 26'!$M$12,'Anabaena 26'!$M$14,'Anabaena 26'!$T$12,'Anabaena 26'!$T$14,'Anabaena 26'!$AA$12)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118.2</c:v>
                      </c:pt>
                      <c:pt idx="1">
                        <c:v>135.4</c:v>
                      </c:pt>
                      <c:pt idx="2">
                        <c:v>116.8</c:v>
                      </c:pt>
                      <c:pt idx="3">
                        <c:v>153.6</c:v>
                      </c:pt>
                      <c:pt idx="4">
                        <c:v>124.8</c:v>
                      </c:pt>
                      <c:pt idx="5">
                        <c:v>108.8</c:v>
                      </c:pt>
                      <c:pt idx="6">
                        <c:v>69.2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126-4B7D-BE22-AD362776CEE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26'!$F$64,'Anabaena 26'!$F$66,'Anabaena 26'!$M$64,'Anabaena 26'!$M$66,'Anabaena 26'!$T$64,'Anabaena 26'!$T$66,'Anabaena 26'!$AA$64)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6.24</c:v>
                        </c:pt>
                        <c:pt idx="1">
                          <c:v>12.959999999999999</c:v>
                        </c:pt>
                        <c:pt idx="2">
                          <c:v>12.4</c:v>
                        </c:pt>
                        <c:pt idx="3">
                          <c:v>10.559999999999999</c:v>
                        </c:pt>
                        <c:pt idx="4">
                          <c:v>5.8400000000000007</c:v>
                        </c:pt>
                        <c:pt idx="5">
                          <c:v>4.25</c:v>
                        </c:pt>
                        <c:pt idx="6">
                          <c:v>8.9599999999999991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26'!$F$64,'Anabaena 26'!$F$66,'Anabaena 26'!$M$64,'Anabaena 26'!$M$66,'Anabaena 26'!$T$64,'Anabaena 26'!$T$66,'Anabaena 26'!$AA$64)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6.24</c:v>
                        </c:pt>
                        <c:pt idx="1">
                          <c:v>12.959999999999999</c:v>
                        </c:pt>
                        <c:pt idx="2">
                          <c:v>12.4</c:v>
                        </c:pt>
                        <c:pt idx="3">
                          <c:v>10.559999999999999</c:v>
                        </c:pt>
                        <c:pt idx="4">
                          <c:v>5.8400000000000007</c:v>
                        </c:pt>
                        <c:pt idx="5">
                          <c:v>4.25</c:v>
                        </c:pt>
                        <c:pt idx="6">
                          <c:v>8.9599999999999991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26'!$F$63,'Anabaena 26'!$F$65,'Anabaena 26'!$M$63,'Anabaena 26'!$M$65,'Anabaena 26'!$T$63,'Anabaena 26'!$T$65,'Anabaena 26'!$AA$63)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82.2</c:v>
                      </c:pt>
                      <c:pt idx="1">
                        <c:v>77.8</c:v>
                      </c:pt>
                      <c:pt idx="2">
                        <c:v>73</c:v>
                      </c:pt>
                      <c:pt idx="3">
                        <c:v>97.2</c:v>
                      </c:pt>
                      <c:pt idx="4">
                        <c:v>59.2</c:v>
                      </c:pt>
                      <c:pt idx="5">
                        <c:v>64.25</c:v>
                      </c:pt>
                      <c:pt idx="6">
                        <c:v>90.8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126-4B7D-BE22-AD362776CEEF}"/>
                  </c:ext>
                </c:extLst>
              </c15:ser>
            </c15:filteredBarSeries>
          </c:ext>
        </c:extLst>
      </c:barChart>
      <c:catAx>
        <c:axId val="-217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1376"/>
        <c:crosses val="autoZero"/>
        <c:auto val="1"/>
        <c:lblAlgn val="ctr"/>
        <c:lblOffset val="100"/>
        <c:noMultiLvlLbl val="0"/>
      </c:catAx>
      <c:valAx>
        <c:axId val="-217821376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409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94.8</c:v>
                  </c:pt>
                  <c:pt idx="1">
                    <c:v>94.16</c:v>
                  </c:pt>
                  <c:pt idx="2">
                    <c:v>60.880000000000017</c:v>
                  </c:pt>
                  <c:pt idx="3">
                    <c:v>180.8</c:v>
                  </c:pt>
                  <c:pt idx="4">
                    <c:v>29.759999999999991</c:v>
                  </c:pt>
                  <c:pt idx="5">
                    <c:v>44.720000000000006</c:v>
                  </c:pt>
                  <c:pt idx="6">
                    <c:v>37.119999999999983</c:v>
                  </c:pt>
                </c:numCache>
              </c:numRef>
            </c:plus>
            <c:min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94.8</c:v>
                  </c:pt>
                  <c:pt idx="1">
                    <c:v>94.16</c:v>
                  </c:pt>
                  <c:pt idx="2">
                    <c:v>60.880000000000017</c:v>
                  </c:pt>
                  <c:pt idx="3">
                    <c:v>180.8</c:v>
                  </c:pt>
                  <c:pt idx="4">
                    <c:v>29.759999999999991</c:v>
                  </c:pt>
                  <c:pt idx="5">
                    <c:v>44.720000000000006</c:v>
                  </c:pt>
                  <c:pt idx="6">
                    <c:v>37.119999999999983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26'!$G$29,'Anabaena 26'!$G$31,'Anabaena 26'!$N$29,'Anabaena 26'!$N$31,'Anabaena 26'!$U$29,'Anabaena 26'!$U$31,'Anabaena 26'!$AB$29)</c:f>
              <c:numCache>
                <c:formatCode>General</c:formatCode>
                <c:ptCount val="7"/>
                <c:pt idx="0">
                  <c:v>1968.2</c:v>
                </c:pt>
                <c:pt idx="1">
                  <c:v>1798</c:v>
                </c:pt>
                <c:pt idx="2">
                  <c:v>1840</c:v>
                </c:pt>
                <c:pt idx="3">
                  <c:v>1332.75</c:v>
                </c:pt>
                <c:pt idx="4">
                  <c:v>2313.6</c:v>
                </c:pt>
                <c:pt idx="5">
                  <c:v>1991.2</c:v>
                </c:pt>
                <c:pt idx="6">
                  <c:v>907.6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232-BC57-FA65C12CA6DF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26'!$G$47,'Anabaena 26'!$G$49,'Anabaena 26'!$N$47,'Anabaena 26'!$N$49,'Anabaena 26'!$U$47,'Anabaena 26'!$U$49,'Anabaena 26'!$AB$47)</c:f>
                <c:numCache>
                  <c:formatCode>General</c:formatCode>
                  <c:ptCount val="7"/>
                  <c:pt idx="0">
                    <c:v>51.120000000000005</c:v>
                  </c:pt>
                  <c:pt idx="1">
                    <c:v>43.92</c:v>
                  </c:pt>
                  <c:pt idx="2">
                    <c:v>32.64</c:v>
                  </c:pt>
                  <c:pt idx="3">
                    <c:v>54.25</c:v>
                  </c:pt>
                  <c:pt idx="4">
                    <c:v>50</c:v>
                  </c:pt>
                  <c:pt idx="5">
                    <c:v>60.320000000000007</c:v>
                  </c:pt>
                  <c:pt idx="6">
                    <c:v>30.4</c:v>
                  </c:pt>
                </c:numCache>
              </c:numRef>
            </c:plus>
            <c:minus>
              <c:numRef>
                <c:f>('Anabaena 26'!$G$47,'Anabaena 26'!$G$49,'Anabaena 26'!$N$47,'Anabaena 26'!$N$49,'Anabaena 26'!$U$47,'Anabaena 26'!$U$49,'Anabaena 26'!$AB$47)</c:f>
                <c:numCache>
                  <c:formatCode>General</c:formatCode>
                  <c:ptCount val="7"/>
                  <c:pt idx="0">
                    <c:v>51.120000000000005</c:v>
                  </c:pt>
                  <c:pt idx="1">
                    <c:v>43.92</c:v>
                  </c:pt>
                  <c:pt idx="2">
                    <c:v>32.64</c:v>
                  </c:pt>
                  <c:pt idx="3">
                    <c:v>54.25</c:v>
                  </c:pt>
                  <c:pt idx="4">
                    <c:v>50</c:v>
                  </c:pt>
                  <c:pt idx="5">
                    <c:v>60.320000000000007</c:v>
                  </c:pt>
                  <c:pt idx="6">
                    <c:v>30.4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26'!$G$46,'Anabaena 26'!$G$48,'Anabaena 26'!$N$46,'Anabaena 26'!$N$48,'Anabaena 26'!$U$46,'Anabaena 26'!$U$48,'Anabaena 26'!$AB$46)</c:f>
              <c:numCache>
                <c:formatCode>General</c:formatCode>
                <c:ptCount val="7"/>
                <c:pt idx="0">
                  <c:v>515.6</c:v>
                </c:pt>
                <c:pt idx="1">
                  <c:v>444.4</c:v>
                </c:pt>
                <c:pt idx="2">
                  <c:v>367.2</c:v>
                </c:pt>
                <c:pt idx="3">
                  <c:v>292.75</c:v>
                </c:pt>
                <c:pt idx="4">
                  <c:v>344</c:v>
                </c:pt>
                <c:pt idx="5">
                  <c:v>310.60000000000002</c:v>
                </c:pt>
                <c:pt idx="6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6-4232-BC57-FA65C12CA6DF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26'!$G$81,'Anabaena 26'!$G$83,'Anabaena 26'!$N$81,'Anabaena 26'!$N$83,'Anabaena 26'!$U$81,'Anabaena 26'!$U$83,'Anabaena 26'!$AB$81)</c:f>
                <c:numCache>
                  <c:formatCode>General</c:formatCode>
                  <c:ptCount val="7"/>
                  <c:pt idx="0">
                    <c:v>368.64</c:v>
                  </c:pt>
                  <c:pt idx="1">
                    <c:v>113.36000000000004</c:v>
                  </c:pt>
                  <c:pt idx="2">
                    <c:v>359.12</c:v>
                  </c:pt>
                  <c:pt idx="3">
                    <c:v>439</c:v>
                  </c:pt>
                  <c:pt idx="4">
                    <c:v>487.84</c:v>
                  </c:pt>
                  <c:pt idx="5">
                    <c:v>415.28000000000003</c:v>
                  </c:pt>
                  <c:pt idx="6">
                    <c:v>10.319999999999999</c:v>
                  </c:pt>
                </c:numCache>
              </c:numRef>
            </c:plus>
            <c:minus>
              <c:numRef>
                <c:f>('Anabaena 26'!$G$81,'Anabaena 26'!$G$83,'Anabaena 26'!$N$81,'Anabaena 26'!$N$83,'Anabaena 26'!$U$81,'Anabaena 26'!$U$83,'Anabaena 26'!$AB$81)</c:f>
                <c:numCache>
                  <c:formatCode>General</c:formatCode>
                  <c:ptCount val="7"/>
                  <c:pt idx="0">
                    <c:v>368.64</c:v>
                  </c:pt>
                  <c:pt idx="1">
                    <c:v>113.36000000000004</c:v>
                  </c:pt>
                  <c:pt idx="2">
                    <c:v>359.12</c:v>
                  </c:pt>
                  <c:pt idx="3">
                    <c:v>439</c:v>
                  </c:pt>
                  <c:pt idx="4">
                    <c:v>487.84</c:v>
                  </c:pt>
                  <c:pt idx="5">
                    <c:v>415.28000000000003</c:v>
                  </c:pt>
                  <c:pt idx="6">
                    <c:v>10.319999999999999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26'!$G$80,'Anabaena 26'!$G$82,'Anabaena 26'!$N$80,'Anabaena 26'!$N$82,'Anabaena 26'!$U$80,'Anabaena 26'!$U$82,'Anabaena 26'!$AB$80)</c:f>
              <c:numCache>
                <c:formatCode>General</c:formatCode>
                <c:ptCount val="7"/>
                <c:pt idx="0">
                  <c:v>3020.2</c:v>
                </c:pt>
                <c:pt idx="1">
                  <c:v>2791.8</c:v>
                </c:pt>
                <c:pt idx="2">
                  <c:v>2699.4</c:v>
                </c:pt>
                <c:pt idx="3">
                  <c:v>2158</c:v>
                </c:pt>
                <c:pt idx="4">
                  <c:v>2620.1999999999998</c:v>
                </c:pt>
                <c:pt idx="5">
                  <c:v>1942.4</c:v>
                </c:pt>
                <c:pt idx="6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6-4232-BC57-FA65C12CA6DF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26'!$G$98,'Anabaena 26'!$G$100,'Anabaena 26'!$N$98,'Anabaena 26'!$N$100,'Anabaena 26'!$U$98,'Anabaena 26'!$U$100,'Anabaena 26'!$AB$98)</c:f>
                <c:numCache>
                  <c:formatCode>General</c:formatCode>
                  <c:ptCount val="7"/>
                  <c:pt idx="0">
                    <c:v>158.08000000000001</c:v>
                  </c:pt>
                  <c:pt idx="1">
                    <c:v>146.16000000000003</c:v>
                  </c:pt>
                  <c:pt idx="2">
                    <c:v>282.16000000000003</c:v>
                  </c:pt>
                  <c:pt idx="3">
                    <c:v>376.25</c:v>
                  </c:pt>
                  <c:pt idx="4">
                    <c:v>572.88</c:v>
                  </c:pt>
                  <c:pt idx="5">
                    <c:v>415.43999999999994</c:v>
                  </c:pt>
                  <c:pt idx="6">
                    <c:v>8.4</c:v>
                  </c:pt>
                </c:numCache>
              </c:numRef>
            </c:plus>
            <c:minus>
              <c:numRef>
                <c:f>('Anabaena 26'!$G$98,'Anabaena 26'!$G$100,'Anabaena 26'!$N$98,'Anabaena 26'!$N$100,'Anabaena 26'!$U$98,'Anabaena 26'!$U$100,'Anabaena 26'!$AB$98)</c:f>
                <c:numCache>
                  <c:formatCode>General</c:formatCode>
                  <c:ptCount val="7"/>
                  <c:pt idx="0">
                    <c:v>158.08000000000001</c:v>
                  </c:pt>
                  <c:pt idx="1">
                    <c:v>146.16000000000003</c:v>
                  </c:pt>
                  <c:pt idx="2">
                    <c:v>282.16000000000003</c:v>
                  </c:pt>
                  <c:pt idx="3">
                    <c:v>376.25</c:v>
                  </c:pt>
                  <c:pt idx="4">
                    <c:v>572.88</c:v>
                  </c:pt>
                  <c:pt idx="5">
                    <c:v>415.43999999999994</c:v>
                  </c:pt>
                  <c:pt idx="6">
                    <c:v>8.4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26'!$G$97,'Anabaena 26'!$G$99,'Anabaena 26'!$N$97,'Anabaena 26'!$N$99,'Anabaena 26'!$U$97,'Anabaena 26'!$U$99,'Anabaena 26'!$AB$97)</c:f>
              <c:numCache>
                <c:formatCode>General</c:formatCode>
                <c:ptCount val="7"/>
                <c:pt idx="0">
                  <c:v>2829.4</c:v>
                </c:pt>
                <c:pt idx="1">
                  <c:v>2765.2</c:v>
                </c:pt>
                <c:pt idx="2">
                  <c:v>3237.2</c:v>
                </c:pt>
                <c:pt idx="3">
                  <c:v>2880.25</c:v>
                </c:pt>
                <c:pt idx="4">
                  <c:v>3271.6</c:v>
                </c:pt>
                <c:pt idx="5">
                  <c:v>2772.2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6-4232-BC57-FA65C12CA6DF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26'!$G$115,'Anabaena 26'!$G$117,'Anabaena 26'!$N$115,'Anabaena 26'!$N$117,'Anabaena 26'!$U$115,'Anabaena 26'!$U$117,'Anabaena 26'!$AB$115)</c:f>
                <c:numCache>
                  <c:formatCode>General</c:formatCode>
                  <c:ptCount val="7"/>
                  <c:pt idx="0">
                    <c:v>236.8</c:v>
                  </c:pt>
                  <c:pt idx="1">
                    <c:v>115.2</c:v>
                  </c:pt>
                  <c:pt idx="2">
                    <c:v>384.56000000000006</c:v>
                  </c:pt>
                  <c:pt idx="3">
                    <c:v>152.5</c:v>
                  </c:pt>
                  <c:pt idx="4">
                    <c:v>540.64</c:v>
                  </c:pt>
                  <c:pt idx="5">
                    <c:v>120.4</c:v>
                  </c:pt>
                  <c:pt idx="6">
                    <c:v>8.4</c:v>
                  </c:pt>
                </c:numCache>
              </c:numRef>
            </c:plus>
            <c:minus>
              <c:numRef>
                <c:f>('Anabaena 26'!$G$115,'Anabaena 26'!$G$117,'Anabaena 26'!$N$115,'Anabaena 26'!$N$117,'Anabaena 26'!$U$115,'Anabaena 26'!$U$117,'Anabaena 26'!$AB$115)</c:f>
                <c:numCache>
                  <c:formatCode>General</c:formatCode>
                  <c:ptCount val="7"/>
                  <c:pt idx="0">
                    <c:v>236.8</c:v>
                  </c:pt>
                  <c:pt idx="1">
                    <c:v>115.2</c:v>
                  </c:pt>
                  <c:pt idx="2">
                    <c:v>384.56000000000006</c:v>
                  </c:pt>
                  <c:pt idx="3">
                    <c:v>152.5</c:v>
                  </c:pt>
                  <c:pt idx="4">
                    <c:v>540.64</c:v>
                  </c:pt>
                  <c:pt idx="5">
                    <c:v>120.4</c:v>
                  </c:pt>
                  <c:pt idx="6">
                    <c:v>8.4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26'!$G$114,'Anabaena 26'!$G$116,'Anabaena 26'!$N$114,'Anabaena 26'!$N$116,'Anabaena 26'!$U$114,'Anabaena 26'!$U$116,'Anabaena 26'!$AB$114)</c:f>
              <c:numCache>
                <c:formatCode>General</c:formatCode>
                <c:ptCount val="7"/>
                <c:pt idx="0">
                  <c:v>3059</c:v>
                </c:pt>
                <c:pt idx="1">
                  <c:v>3067</c:v>
                </c:pt>
                <c:pt idx="2">
                  <c:v>3244.2</c:v>
                </c:pt>
                <c:pt idx="3">
                  <c:v>2932</c:v>
                </c:pt>
                <c:pt idx="4">
                  <c:v>3312.8</c:v>
                </c:pt>
                <c:pt idx="5">
                  <c:v>2982</c:v>
                </c:pt>
                <c:pt idx="6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6-4232-BC57-FA65C12CA6DF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26'!$G$132,'Anabaena 26'!$G$134,'Anabaena 26'!$N$132,'Anabaena 26'!$N$134,'Anabaena 26'!$U$132,'Anabaena 26'!$U$134,'Anabaena 26'!$AB$132)</c:f>
                <c:numCache>
                  <c:formatCode>General</c:formatCode>
                  <c:ptCount val="7"/>
                  <c:pt idx="0">
                    <c:v>179.36000000000004</c:v>
                  </c:pt>
                  <c:pt idx="1">
                    <c:v>142.4</c:v>
                  </c:pt>
                  <c:pt idx="2">
                    <c:v>195.92</c:v>
                  </c:pt>
                  <c:pt idx="3">
                    <c:v>79.25</c:v>
                  </c:pt>
                  <c:pt idx="4">
                    <c:v>323.43999999999994</c:v>
                  </c:pt>
                  <c:pt idx="5">
                    <c:v>188.63999999999996</c:v>
                  </c:pt>
                  <c:pt idx="6">
                    <c:v>6.7199999999999989</c:v>
                  </c:pt>
                </c:numCache>
              </c:numRef>
            </c:plus>
            <c:minus>
              <c:numRef>
                <c:f>('Anabaena 26'!$G$132,'Anabaena 26'!$G$134,'Anabaena 26'!$N$132,'Anabaena 26'!$N$134,'Anabaena 26'!$U$132,'Anabaena 26'!$U$134,'Anabaena 26'!$AB$132)</c:f>
                <c:numCache>
                  <c:formatCode>General</c:formatCode>
                  <c:ptCount val="7"/>
                  <c:pt idx="0">
                    <c:v>179.36000000000004</c:v>
                  </c:pt>
                  <c:pt idx="1">
                    <c:v>142.4</c:v>
                  </c:pt>
                  <c:pt idx="2">
                    <c:v>195.92</c:v>
                  </c:pt>
                  <c:pt idx="3">
                    <c:v>79.25</c:v>
                  </c:pt>
                  <c:pt idx="4">
                    <c:v>323.43999999999994</c:v>
                  </c:pt>
                  <c:pt idx="5">
                    <c:v>188.63999999999996</c:v>
                  </c:pt>
                  <c:pt idx="6">
                    <c:v>6.7199999999999989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26'!$G$131,'Anabaena 26'!$G$133,'Anabaena 26'!$N$131,'Anabaena 26'!$N$133,'Anabaena 26'!$U$131,'Anabaena 26'!$U$133,'Anabaena 26'!$AB$131)</c:f>
              <c:numCache>
                <c:formatCode>General</c:formatCode>
                <c:ptCount val="7"/>
                <c:pt idx="0">
                  <c:v>3043.8</c:v>
                </c:pt>
                <c:pt idx="1">
                  <c:v>3050</c:v>
                </c:pt>
                <c:pt idx="2">
                  <c:v>3338.6</c:v>
                </c:pt>
                <c:pt idx="3">
                  <c:v>3284.25</c:v>
                </c:pt>
                <c:pt idx="4">
                  <c:v>3091.8</c:v>
                </c:pt>
                <c:pt idx="5">
                  <c:v>3034.2</c:v>
                </c:pt>
                <c:pt idx="6">
                  <c:v>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6-4232-BC57-FA65C12CA6DF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26'!$G$149,'Anabaena 26'!$G$151,'Anabaena 26'!$N$149,'Anabaena 26'!$N$151,'Anabaena 26'!$U$149,'Anabaena 26'!$U$151,'Anabaena 26'!$AB$149)</c:f>
                <c:numCache>
                  <c:formatCode>General</c:formatCode>
                  <c:ptCount val="7"/>
                  <c:pt idx="0">
                    <c:v>128.88000000000002</c:v>
                  </c:pt>
                  <c:pt idx="1">
                    <c:v>136.48000000000002</c:v>
                  </c:pt>
                  <c:pt idx="2">
                    <c:v>203.11999999999998</c:v>
                  </c:pt>
                  <c:pt idx="3">
                    <c:v>26.125</c:v>
                  </c:pt>
                  <c:pt idx="4">
                    <c:v>209.11999999999998</c:v>
                  </c:pt>
                  <c:pt idx="5">
                    <c:v>231.11999999999998</c:v>
                  </c:pt>
                  <c:pt idx="6">
                    <c:v>8.0800000000000018</c:v>
                  </c:pt>
                </c:numCache>
              </c:numRef>
            </c:plus>
            <c:minus>
              <c:numRef>
                <c:f>('Anabaena 26'!$G$149,'Anabaena 26'!$G$151,'Anabaena 26'!$N$149,'Anabaena 26'!$N$151,'Anabaena 26'!$U$149,'Anabaena 26'!$U$151,'Anabaena 26'!$AB$149)</c:f>
                <c:numCache>
                  <c:formatCode>General</c:formatCode>
                  <c:ptCount val="7"/>
                  <c:pt idx="0">
                    <c:v>128.88000000000002</c:v>
                  </c:pt>
                  <c:pt idx="1">
                    <c:v>136.48000000000002</c:v>
                  </c:pt>
                  <c:pt idx="2">
                    <c:v>203.11999999999998</c:v>
                  </c:pt>
                  <c:pt idx="3">
                    <c:v>26.125</c:v>
                  </c:pt>
                  <c:pt idx="4">
                    <c:v>209.11999999999998</c:v>
                  </c:pt>
                  <c:pt idx="5">
                    <c:v>231.11999999999998</c:v>
                  </c:pt>
                  <c:pt idx="6">
                    <c:v>8.0800000000000018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26'!$G$148,'Anabaena 26'!$G$150,'Anabaena 26'!$N$148,'Anabaena 26'!$N$150,'Anabaena 26'!$U$148,'Anabaena 26'!$U$150,'Anabaena 26'!$AB$148)</c:f>
              <c:numCache>
                <c:formatCode>General</c:formatCode>
                <c:ptCount val="7"/>
                <c:pt idx="0">
                  <c:v>2811.4</c:v>
                </c:pt>
                <c:pt idx="1">
                  <c:v>2917.4</c:v>
                </c:pt>
                <c:pt idx="2">
                  <c:v>3350.4</c:v>
                </c:pt>
                <c:pt idx="3">
                  <c:v>3413.25</c:v>
                </c:pt>
                <c:pt idx="4">
                  <c:v>3242.4</c:v>
                </c:pt>
                <c:pt idx="5">
                  <c:v>3415.4</c:v>
                </c:pt>
                <c:pt idx="6">
                  <c:v>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6-4232-BC57-FA65C12CA6DF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26'!$G$166,'Anabaena 26'!$G$168,'Anabaena 26'!$N$166,'Anabaena 26'!$N$168,'Anabaena 26'!$U$166,'Anabaena 26'!$U$168,'Anabaena 26'!$AB$166)</c:f>
                <c:numCache>
                  <c:formatCode>General</c:formatCode>
                  <c:ptCount val="7"/>
                  <c:pt idx="0">
                    <c:v>127.11999999999998</c:v>
                  </c:pt>
                  <c:pt idx="1">
                    <c:v>117.68000000000002</c:v>
                  </c:pt>
                  <c:pt idx="2">
                    <c:v>152.23999999999995</c:v>
                  </c:pt>
                  <c:pt idx="3">
                    <c:v>56.75</c:v>
                  </c:pt>
                  <c:pt idx="4">
                    <c:v>122.71999999999998</c:v>
                  </c:pt>
                  <c:pt idx="5">
                    <c:v>216.63999999999996</c:v>
                  </c:pt>
                  <c:pt idx="6">
                    <c:v>13.2</c:v>
                  </c:pt>
                </c:numCache>
              </c:numRef>
            </c:plus>
            <c:minus>
              <c:numRef>
                <c:f>('Anabaena 26'!$G$166,'Anabaena 26'!$G$168,'Anabaena 26'!$N$166,'Anabaena 26'!$N$168,'Anabaena 26'!$U$166,'Anabaena 26'!$U$168,'Anabaena 26'!$AB$166)</c:f>
                <c:numCache>
                  <c:formatCode>General</c:formatCode>
                  <c:ptCount val="7"/>
                  <c:pt idx="0">
                    <c:v>127.11999999999998</c:v>
                  </c:pt>
                  <c:pt idx="1">
                    <c:v>117.68000000000002</c:v>
                  </c:pt>
                  <c:pt idx="2">
                    <c:v>152.23999999999995</c:v>
                  </c:pt>
                  <c:pt idx="3">
                    <c:v>56.75</c:v>
                  </c:pt>
                  <c:pt idx="4">
                    <c:v>122.71999999999998</c:v>
                  </c:pt>
                  <c:pt idx="5">
                    <c:v>216.63999999999996</c:v>
                  </c:pt>
                  <c:pt idx="6">
                    <c:v>13.2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26'!$G$165,'Anabaena 26'!$G$167,'Anabaena 26'!$N$165,'Anabaena 26'!$N$167,'Anabaena 26'!$U$165,'Anabaena 26'!$U$167,'Anabaena 26'!$AB$165)</c:f>
              <c:numCache>
                <c:formatCode>General</c:formatCode>
                <c:ptCount val="7"/>
                <c:pt idx="0">
                  <c:v>2730.4</c:v>
                </c:pt>
                <c:pt idx="1">
                  <c:v>2793.4</c:v>
                </c:pt>
                <c:pt idx="2">
                  <c:v>3246.8</c:v>
                </c:pt>
                <c:pt idx="3">
                  <c:v>3276.5</c:v>
                </c:pt>
                <c:pt idx="4">
                  <c:v>3135.4</c:v>
                </c:pt>
                <c:pt idx="5">
                  <c:v>3292.2</c:v>
                </c:pt>
                <c:pt idx="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6-4232-BC57-FA65C12CA6DF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26'!$G$183,'Anabaena 26'!$G$185,'Anabaena 26'!$N$183,'Anabaena 26'!$N$185,'Anabaena 26'!$U$183,'Anabaena 26'!$U$185,'Anabaena 26'!$AB$183)</c:f>
                <c:numCache>
                  <c:formatCode>General</c:formatCode>
                  <c:ptCount val="7"/>
                  <c:pt idx="0">
                    <c:v>136.80000000000001</c:v>
                  </c:pt>
                  <c:pt idx="1">
                    <c:v>108.08000000000001</c:v>
                  </c:pt>
                  <c:pt idx="2">
                    <c:v>148.48000000000002</c:v>
                  </c:pt>
                  <c:pt idx="3">
                    <c:v>66.25</c:v>
                  </c:pt>
                  <c:pt idx="4">
                    <c:v>117.43999999999997</c:v>
                  </c:pt>
                  <c:pt idx="5">
                    <c:v>214.23999999999995</c:v>
                  </c:pt>
                  <c:pt idx="6">
                    <c:v>19.2</c:v>
                  </c:pt>
                </c:numCache>
              </c:numRef>
            </c:plus>
            <c:minus>
              <c:numRef>
                <c:f>('Anabaena 26'!$G$183,'Anabaena 26'!$G$185,'Anabaena 26'!$N$183,'Anabaena 26'!$N$185,'Anabaena 26'!$U$183,'Anabaena 26'!$U$185,'Anabaena 26'!$AB$183)</c:f>
                <c:numCache>
                  <c:formatCode>General</c:formatCode>
                  <c:ptCount val="7"/>
                  <c:pt idx="0">
                    <c:v>136.80000000000001</c:v>
                  </c:pt>
                  <c:pt idx="1">
                    <c:v>108.08000000000001</c:v>
                  </c:pt>
                  <c:pt idx="2">
                    <c:v>148.48000000000002</c:v>
                  </c:pt>
                  <c:pt idx="3">
                    <c:v>66.25</c:v>
                  </c:pt>
                  <c:pt idx="4">
                    <c:v>117.43999999999997</c:v>
                  </c:pt>
                  <c:pt idx="5">
                    <c:v>214.23999999999995</c:v>
                  </c:pt>
                  <c:pt idx="6">
                    <c:v>19.2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26'!$G$182,'Anabaena 26'!$G$184,'Anabaena 26'!$N$182,'Anabaena 26'!$N$184,'Anabaena 26'!$U$182,'Anabaena 26'!$U$184,'Anabaena 26'!$AB$182)</c:f>
              <c:numCache>
                <c:formatCode>General</c:formatCode>
                <c:ptCount val="7"/>
                <c:pt idx="0">
                  <c:v>2861</c:v>
                </c:pt>
                <c:pt idx="1">
                  <c:v>2914.6</c:v>
                </c:pt>
                <c:pt idx="2">
                  <c:v>3422.6</c:v>
                </c:pt>
                <c:pt idx="3">
                  <c:v>3374.25</c:v>
                </c:pt>
                <c:pt idx="4">
                  <c:v>3286.8</c:v>
                </c:pt>
                <c:pt idx="5">
                  <c:v>3435.2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96-4232-BC57-FA65C12CA6DF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26'!$G$199,'Anabaena 26'!$G$201,'Anabaena 26'!$N$199,'Anabaena 26'!$N$201,'Anabaena 26'!$U$199,'Anabaena 26'!$U$201,'Anabaena 26'!$AB$199)</c:f>
              <c:numCache>
                <c:formatCode>General</c:formatCode>
                <c:ptCount val="7"/>
                <c:pt idx="0">
                  <c:v>2584.1999999999998</c:v>
                </c:pt>
                <c:pt idx="1">
                  <c:v>2755.2</c:v>
                </c:pt>
                <c:pt idx="2">
                  <c:v>2988.8</c:v>
                </c:pt>
                <c:pt idx="3">
                  <c:v>3036</c:v>
                </c:pt>
                <c:pt idx="4">
                  <c:v>3007.8</c:v>
                </c:pt>
                <c:pt idx="5">
                  <c:v>2794</c:v>
                </c:pt>
                <c:pt idx="6">
                  <c:v>110.4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6-4232-BC57-FA65C12CA6DF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26'!$G$217,'Anabaena 26'!$G$219,'Anabaena 26'!$N$217,'Anabaena 26'!$N$219,'Anabaena 26'!$U$217,'Anabaena 26'!$U$219,'Anabaena 26'!$AB$217)</c:f>
                <c:numCache>
                  <c:formatCode>General</c:formatCode>
                  <c:ptCount val="7"/>
                  <c:pt idx="0">
                    <c:v>181.76000000000005</c:v>
                  </c:pt>
                  <c:pt idx="1">
                    <c:v>208.56000000000003</c:v>
                  </c:pt>
                  <c:pt idx="2">
                    <c:v>321.43999999999994</c:v>
                  </c:pt>
                  <c:pt idx="3">
                    <c:v>280.8</c:v>
                  </c:pt>
                  <c:pt idx="4">
                    <c:v>144.32</c:v>
                  </c:pt>
                  <c:pt idx="5">
                    <c:v>159.5</c:v>
                  </c:pt>
                  <c:pt idx="6">
                    <c:v>2.5</c:v>
                  </c:pt>
                </c:numCache>
              </c:numRef>
            </c:plus>
            <c:minus>
              <c:numRef>
                <c:f>('Anabaena 26'!$G$217,'Anabaena 26'!$G$219,'Anabaena 26'!$N$217,'Anabaena 26'!$N$219,'Anabaena 26'!$U$217,'Anabaena 26'!$U$219,'Anabaena 26'!$AB$217)</c:f>
                <c:numCache>
                  <c:formatCode>General</c:formatCode>
                  <c:ptCount val="7"/>
                  <c:pt idx="0">
                    <c:v>181.76000000000005</c:v>
                  </c:pt>
                  <c:pt idx="1">
                    <c:v>208.56000000000003</c:v>
                  </c:pt>
                  <c:pt idx="2">
                    <c:v>321.43999999999994</c:v>
                  </c:pt>
                  <c:pt idx="3">
                    <c:v>280.8</c:v>
                  </c:pt>
                  <c:pt idx="4">
                    <c:v>144.32</c:v>
                  </c:pt>
                  <c:pt idx="5">
                    <c:v>159.5</c:v>
                  </c:pt>
                  <c:pt idx="6">
                    <c:v>2.5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26'!$G$216,'Anabaena 26'!$G$218,'Anabaena 26'!$N$216,'Anabaena 26'!$N$218,'Anabaena 26'!$U$216,'Anabaena 26'!$U$218)</c:f>
              <c:numCache>
                <c:formatCode>General</c:formatCode>
                <c:ptCount val="6"/>
                <c:pt idx="0">
                  <c:v>3095.8</c:v>
                </c:pt>
                <c:pt idx="1">
                  <c:v>3273.8</c:v>
                </c:pt>
                <c:pt idx="2">
                  <c:v>3994.2</c:v>
                </c:pt>
                <c:pt idx="3">
                  <c:v>3446</c:v>
                </c:pt>
                <c:pt idx="4">
                  <c:v>3823.6</c:v>
                </c:pt>
                <c:pt idx="5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BCA-957C-3A8F3E9C4867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26'!$G$234,'Anabaena 26'!$G$236,'Anabaena 26'!$N$234,'Anabaena 26'!$N$236,'Anabaena 26'!$U$234,'Anabaena 26'!$U$236,'Anabaena 26'!$AB$234)</c:f>
                <c:numCache>
                  <c:formatCode>General</c:formatCode>
                  <c:ptCount val="7"/>
                  <c:pt idx="0">
                    <c:v>197.51999999999998</c:v>
                  </c:pt>
                  <c:pt idx="1">
                    <c:v>174.95999999999995</c:v>
                  </c:pt>
                  <c:pt idx="2">
                    <c:v>166.48000000000002</c:v>
                  </c:pt>
                  <c:pt idx="3">
                    <c:v>205.6</c:v>
                  </c:pt>
                  <c:pt idx="4">
                    <c:v>132.56000000000003</c:v>
                  </c:pt>
                  <c:pt idx="5">
                    <c:v>117.25</c:v>
                  </c:pt>
                  <c:pt idx="6">
                    <c:v>1.25</c:v>
                  </c:pt>
                </c:numCache>
              </c:numRef>
            </c:plus>
            <c:minus>
              <c:numRef>
                <c:f>('Anabaena 26'!$G$234,'Anabaena 26'!$G$236,'Anabaena 26'!$N$234,'Anabaena 26'!$N$236,'Anabaena 26'!$U$234,'Anabaena 26'!$U$236,'Anabaena 26'!$AB$234)</c:f>
                <c:numCache>
                  <c:formatCode>General</c:formatCode>
                  <c:ptCount val="7"/>
                  <c:pt idx="0">
                    <c:v>197.51999999999998</c:v>
                  </c:pt>
                  <c:pt idx="1">
                    <c:v>174.95999999999995</c:v>
                  </c:pt>
                  <c:pt idx="2">
                    <c:v>166.48000000000002</c:v>
                  </c:pt>
                  <c:pt idx="3">
                    <c:v>205.6</c:v>
                  </c:pt>
                  <c:pt idx="4">
                    <c:v>132.56000000000003</c:v>
                  </c:pt>
                  <c:pt idx="5">
                    <c:v>117.25</c:v>
                  </c:pt>
                  <c:pt idx="6">
                    <c:v>1.25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26'!$G$233,'Anabaena 26'!$G$235,'Anabaena 26'!$N$233,'Anabaena 26'!$N$235,'Anabaena 26'!$U$233,'Anabaena 26'!$U$235,'Anabaena 26'!$AB$233)</c:f>
              <c:numCache>
                <c:formatCode>General</c:formatCode>
                <c:ptCount val="7"/>
                <c:pt idx="0">
                  <c:v>3216.6</c:v>
                </c:pt>
                <c:pt idx="1">
                  <c:v>3412.4</c:v>
                </c:pt>
                <c:pt idx="2">
                  <c:v>4068.6</c:v>
                </c:pt>
                <c:pt idx="3">
                  <c:v>3658</c:v>
                </c:pt>
                <c:pt idx="4">
                  <c:v>3468.8</c:v>
                </c:pt>
                <c:pt idx="5">
                  <c:v>4277.25</c:v>
                </c:pt>
                <c:pt idx="6">
                  <c:v>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8-4BCA-957C-3A8F3E9C4867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26'!$G$251,'Anabaena 26'!$G$253,'Anabaena 26'!$N$251,'Anabaena 26'!$N$253,'Anabaena 26'!$U$251,'Anabaena 26'!$U$253,'Anabaena 26'!$AB$251)</c:f>
                <c:numCache>
                  <c:formatCode>General</c:formatCode>
                  <c:ptCount val="7"/>
                  <c:pt idx="0">
                    <c:v>138.16000000000003</c:v>
                  </c:pt>
                  <c:pt idx="1">
                    <c:v>185.83999999999997</c:v>
                  </c:pt>
                  <c:pt idx="2">
                    <c:v>331.68000000000012</c:v>
                  </c:pt>
                  <c:pt idx="3">
                    <c:v>125.2</c:v>
                  </c:pt>
                  <c:pt idx="4">
                    <c:v>100.31999999999998</c:v>
                  </c:pt>
                  <c:pt idx="5">
                    <c:v>89.125</c:v>
                  </c:pt>
                  <c:pt idx="6">
                    <c:v>15.25</c:v>
                  </c:pt>
                </c:numCache>
              </c:numRef>
            </c:plus>
            <c:minus>
              <c:numRef>
                <c:f>('Anabaena 26'!$G$251,'Anabaena 26'!$G$253,'Anabaena 26'!$N$251,'Anabaena 26'!$N$253,'Anabaena 26'!$U$251,'Anabaena 26'!$U$253,'Anabaena 26'!$AB$251)</c:f>
                <c:numCache>
                  <c:formatCode>General</c:formatCode>
                  <c:ptCount val="7"/>
                  <c:pt idx="0">
                    <c:v>138.16000000000003</c:v>
                  </c:pt>
                  <c:pt idx="1">
                    <c:v>185.83999999999997</c:v>
                  </c:pt>
                  <c:pt idx="2">
                    <c:v>331.68000000000012</c:v>
                  </c:pt>
                  <c:pt idx="3">
                    <c:v>125.2</c:v>
                  </c:pt>
                  <c:pt idx="4">
                    <c:v>100.31999999999998</c:v>
                  </c:pt>
                  <c:pt idx="5">
                    <c:v>89.125</c:v>
                  </c:pt>
                  <c:pt idx="6">
                    <c:v>15.25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26'!$G$250,'Anabaena 26'!$G$252,'Anabaena 26'!$N$250,'Anabaena 26'!$N$252,'Anabaena 26'!$U$250,'Anabaena 26'!$U$252,'Anabaena 26'!$AB$250)</c:f>
              <c:numCache>
                <c:formatCode>General</c:formatCode>
                <c:ptCount val="7"/>
                <c:pt idx="0">
                  <c:v>2731.2</c:v>
                </c:pt>
                <c:pt idx="1">
                  <c:v>2624.8</c:v>
                </c:pt>
                <c:pt idx="2">
                  <c:v>2769.8</c:v>
                </c:pt>
                <c:pt idx="3">
                  <c:v>2659</c:v>
                </c:pt>
                <c:pt idx="4">
                  <c:v>2723.6</c:v>
                </c:pt>
                <c:pt idx="5">
                  <c:v>3125.75</c:v>
                </c:pt>
                <c:pt idx="6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E-4C1D-954E-2F81B91EC6A6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26'!$G$268,'Anabaena 26'!$G$270,'Anabaena 26'!$N$268,'Anabaena 26'!$N$270,'Anabaena 26'!$U$268,'Anabaena 26'!$U$270,'Anabaena 26'!$AB$268)</c:f>
                <c:numCache>
                  <c:formatCode>General</c:formatCode>
                  <c:ptCount val="7"/>
                  <c:pt idx="0">
                    <c:v>173.92</c:v>
                  </c:pt>
                  <c:pt idx="1">
                    <c:v>116.08000000000011</c:v>
                  </c:pt>
                  <c:pt idx="2">
                    <c:v>220.95999999999995</c:v>
                  </c:pt>
                  <c:pt idx="3">
                    <c:v>217.36000000000004</c:v>
                  </c:pt>
                  <c:pt idx="4">
                    <c:v>464.4</c:v>
                  </c:pt>
                  <c:pt idx="5">
                    <c:v>41.25</c:v>
                  </c:pt>
                  <c:pt idx="6">
                    <c:v>47.5</c:v>
                  </c:pt>
                </c:numCache>
              </c:numRef>
            </c:plus>
            <c:minus>
              <c:numRef>
                <c:f>('Anabaena 26'!$G$268,'Anabaena 26'!$G$270,'Anabaena 26'!$N$268,'Anabaena 26'!$N$270,'Anabaena 26'!$U$268,'Anabaena 26'!$U$270,'Anabaena 26'!$AB$268)</c:f>
                <c:numCache>
                  <c:formatCode>General</c:formatCode>
                  <c:ptCount val="7"/>
                  <c:pt idx="0">
                    <c:v>173.92</c:v>
                  </c:pt>
                  <c:pt idx="1">
                    <c:v>116.08000000000011</c:v>
                  </c:pt>
                  <c:pt idx="2">
                    <c:v>220.95999999999995</c:v>
                  </c:pt>
                  <c:pt idx="3">
                    <c:v>217.36000000000004</c:v>
                  </c:pt>
                  <c:pt idx="4">
                    <c:v>464.4</c:v>
                  </c:pt>
                  <c:pt idx="5">
                    <c:v>41.25</c:v>
                  </c:pt>
                  <c:pt idx="6">
                    <c:v>47.5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26'!$G$267,'Anabaena 26'!$G$269,'Anabaena 26'!$N$267,'Anabaena 26'!$N$269,'Anabaena 26'!$U$267,'Anabaena 26'!$U$269,'Anabaena 26'!$AB$267)</c:f>
              <c:numCache>
                <c:formatCode>General</c:formatCode>
                <c:ptCount val="7"/>
                <c:pt idx="0">
                  <c:v>3470.4</c:v>
                </c:pt>
                <c:pt idx="1">
                  <c:v>3190.8</c:v>
                </c:pt>
                <c:pt idx="2">
                  <c:v>3862.6</c:v>
                </c:pt>
                <c:pt idx="3">
                  <c:v>3374.8</c:v>
                </c:pt>
                <c:pt idx="4">
                  <c:v>3146</c:v>
                </c:pt>
                <c:pt idx="5">
                  <c:v>3524.75</c:v>
                </c:pt>
                <c:pt idx="6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2-48A0-9EBF-07BAEE7679A6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26'!$G$285,'Anabaena 26'!$G$287,'Anabaena 26'!$N$285,'Anabaena 26'!$N$287,'Anabaena 26'!$U$285,'Anabaena 26'!$U$287,'Anabaena 26'!$AB$285)</c:f>
                <c:numCache>
                  <c:formatCode>General</c:formatCode>
                  <c:ptCount val="7"/>
                  <c:pt idx="0">
                    <c:v>196.08</c:v>
                  </c:pt>
                  <c:pt idx="1">
                    <c:v>61.439999999999962</c:v>
                  </c:pt>
                  <c:pt idx="2">
                    <c:v>333.84000000000003</c:v>
                  </c:pt>
                  <c:pt idx="3">
                    <c:v>227.68</c:v>
                  </c:pt>
                  <c:pt idx="4">
                    <c:v>293.76000000000005</c:v>
                  </c:pt>
                  <c:pt idx="5">
                    <c:v>131</c:v>
                  </c:pt>
                  <c:pt idx="6">
                    <c:v>90</c:v>
                  </c:pt>
                </c:numCache>
              </c:numRef>
            </c:plus>
            <c:minus>
              <c:numRef>
                <c:f>('Anabaena 26'!$G$285,'Anabaena 26'!$G$287,'Anabaena 26'!$N$285,'Anabaena 26'!$N$287,'Anabaena 26'!$U$285,'Anabaena 26'!$U$287,'Anabaena 26'!$AB$285)</c:f>
                <c:numCache>
                  <c:formatCode>General</c:formatCode>
                  <c:ptCount val="7"/>
                  <c:pt idx="0">
                    <c:v>196.08</c:v>
                  </c:pt>
                  <c:pt idx="1">
                    <c:v>61.439999999999962</c:v>
                  </c:pt>
                  <c:pt idx="2">
                    <c:v>333.84000000000003</c:v>
                  </c:pt>
                  <c:pt idx="3">
                    <c:v>227.68</c:v>
                  </c:pt>
                  <c:pt idx="4">
                    <c:v>293.76000000000005</c:v>
                  </c:pt>
                  <c:pt idx="5">
                    <c:v>131</c:v>
                  </c:pt>
                  <c:pt idx="6">
                    <c:v>90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26'!$G$284,'Anabaena 26'!$G$286,'Anabaena 26'!$N$284,'Anabaena 26'!$N$286,'Anabaena 26'!$U$284,'Anabaena 26'!$U$286,'Anabaena 26'!$AB$284)</c:f>
              <c:numCache>
                <c:formatCode>General</c:formatCode>
                <c:ptCount val="7"/>
                <c:pt idx="0">
                  <c:v>3220.6</c:v>
                </c:pt>
                <c:pt idx="1">
                  <c:v>2850.8</c:v>
                </c:pt>
                <c:pt idx="2">
                  <c:v>3911.4</c:v>
                </c:pt>
                <c:pt idx="3">
                  <c:v>3555.4</c:v>
                </c:pt>
                <c:pt idx="4">
                  <c:v>2153.1999999999998</c:v>
                </c:pt>
                <c:pt idx="5">
                  <c:v>2677.5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2EF-A8CD-7EB74914F060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26'!$G$302,'Anabaena 26'!$G$304,'Anabaena 26'!$N$302,'Anabaena 26'!$N$304,'Anabaena 26'!$U$302,'Anabaena 26'!$U$304,'Anabaena 26'!$AB$302)</c:f>
                <c:numCache>
                  <c:formatCode>General</c:formatCode>
                  <c:ptCount val="7"/>
                  <c:pt idx="0">
                    <c:v>236.16000000000003</c:v>
                  </c:pt>
                  <c:pt idx="1">
                    <c:v>107.43999999999997</c:v>
                  </c:pt>
                  <c:pt idx="2">
                    <c:v>242.71999999999989</c:v>
                  </c:pt>
                  <c:pt idx="3">
                    <c:v>313.76000000000005</c:v>
                  </c:pt>
                  <c:pt idx="4">
                    <c:v>607.68000000000006</c:v>
                  </c:pt>
                  <c:pt idx="5">
                    <c:v>49.75</c:v>
                  </c:pt>
                  <c:pt idx="6">
                    <c:v>513.75</c:v>
                  </c:pt>
                </c:numCache>
              </c:numRef>
            </c:plus>
            <c:minus>
              <c:numRef>
                <c:f>('Anabaena 26'!$G$302,'Anabaena 26'!$G$304,'Anabaena 26'!$N$302,'Anabaena 26'!$N$304,'Anabaena 26'!$U$302,'Anabaena 26'!$U$304,'Anabaena 26'!$AB$302)</c:f>
                <c:numCache>
                  <c:formatCode>General</c:formatCode>
                  <c:ptCount val="7"/>
                  <c:pt idx="0">
                    <c:v>236.16000000000003</c:v>
                  </c:pt>
                  <c:pt idx="1">
                    <c:v>107.43999999999997</c:v>
                  </c:pt>
                  <c:pt idx="2">
                    <c:v>242.71999999999989</c:v>
                  </c:pt>
                  <c:pt idx="3">
                    <c:v>313.76000000000005</c:v>
                  </c:pt>
                  <c:pt idx="4">
                    <c:v>607.68000000000006</c:v>
                  </c:pt>
                  <c:pt idx="5">
                    <c:v>49.75</c:v>
                  </c:pt>
                  <c:pt idx="6">
                    <c:v>513.75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26'!$G$301,'Anabaena 26'!$G$303,'Anabaena 26'!$N$301,'Anabaena 26'!$N$303,'Anabaena 26'!$U$301,'Anabaena 26'!$U$303,'Anabaena 26'!$AB$301)</c:f>
              <c:numCache>
                <c:formatCode>General</c:formatCode>
                <c:ptCount val="7"/>
                <c:pt idx="0">
                  <c:v>3690.2</c:v>
                </c:pt>
                <c:pt idx="1">
                  <c:v>3194.2</c:v>
                </c:pt>
                <c:pt idx="2">
                  <c:v>4220.2</c:v>
                </c:pt>
                <c:pt idx="3">
                  <c:v>3667.8</c:v>
                </c:pt>
                <c:pt idx="4">
                  <c:v>3198.6</c:v>
                </c:pt>
                <c:pt idx="5">
                  <c:v>3659.5</c:v>
                </c:pt>
                <c:pt idx="6">
                  <c:v>519.5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6-42EF-A8CD-7EB74914F060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26'!$G$319,'Anabaena 26'!$G$321,'Anabaena 26'!$N$319,'Anabaena 26'!$N$321,'Anabaena 26'!$U$319,'Anabaena 26'!$U$321,'Anabaena 26'!$AB$319)</c:f>
                <c:numCache>
                  <c:formatCode>General</c:formatCode>
                  <c:ptCount val="7"/>
                  <c:pt idx="0">
                    <c:v>273.43999999999994</c:v>
                  </c:pt>
                  <c:pt idx="1">
                    <c:v>157.11999999999998</c:v>
                  </c:pt>
                  <c:pt idx="2">
                    <c:v>282.63999999999976</c:v>
                  </c:pt>
                  <c:pt idx="3">
                    <c:v>291.43999999999994</c:v>
                  </c:pt>
                  <c:pt idx="4">
                    <c:v>408.32</c:v>
                  </c:pt>
                  <c:pt idx="5">
                    <c:v>41.5</c:v>
                  </c:pt>
                  <c:pt idx="6">
                    <c:v>1201.25</c:v>
                  </c:pt>
                </c:numCache>
              </c:numRef>
            </c:plus>
            <c:minus>
              <c:numRef>
                <c:f>('Anabaena 26'!$G$319,'Anabaena 26'!$G$321,'Anabaena 26'!$N$319,'Anabaena 26'!$N$321,'Anabaena 26'!$U$319,'Anabaena 26'!$U$321,'Anabaena 26'!$AB$319)</c:f>
                <c:numCache>
                  <c:formatCode>General</c:formatCode>
                  <c:ptCount val="7"/>
                  <c:pt idx="0">
                    <c:v>273.43999999999994</c:v>
                  </c:pt>
                  <c:pt idx="1">
                    <c:v>157.11999999999998</c:v>
                  </c:pt>
                  <c:pt idx="2">
                    <c:v>282.63999999999976</c:v>
                  </c:pt>
                  <c:pt idx="3">
                    <c:v>291.43999999999994</c:v>
                  </c:pt>
                  <c:pt idx="4">
                    <c:v>408.32</c:v>
                  </c:pt>
                  <c:pt idx="5">
                    <c:v>41.5</c:v>
                  </c:pt>
                  <c:pt idx="6">
                    <c:v>1201.25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26'!$G$318,'Anabaena 26'!$G$320,'Anabaena 26'!$N$318,'Anabaena 26'!$N$320,'Anabaena 26'!$U$318,'Anabaena 26'!$U$320,'Anabaena 26'!$AB$318)</c:f>
              <c:numCache>
                <c:formatCode>General</c:formatCode>
                <c:ptCount val="7"/>
                <c:pt idx="0">
                  <c:v>4154.8</c:v>
                </c:pt>
                <c:pt idx="1">
                  <c:v>3560.4</c:v>
                </c:pt>
                <c:pt idx="2">
                  <c:v>4514.3999999999996</c:v>
                </c:pt>
                <c:pt idx="3">
                  <c:v>4003.2</c:v>
                </c:pt>
                <c:pt idx="4">
                  <c:v>3234.4</c:v>
                </c:pt>
                <c:pt idx="5">
                  <c:v>3566</c:v>
                </c:pt>
                <c:pt idx="6">
                  <c:v>1097.5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2-4086-A232-F55F6F8201FC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26'!$G$336,'Anabaena 26'!$G$338,'Anabaena 26'!$N$336,'Anabaena 26'!$N$338,'Anabaena 26'!$U$336,'Anabaena 26'!$U$338,'Anabaena 26'!$AB$336)</c:f>
                <c:numCache>
                  <c:formatCode>General</c:formatCode>
                  <c:ptCount val="7"/>
                  <c:pt idx="0">
                    <c:v>331.27999999999992</c:v>
                  </c:pt>
                  <c:pt idx="1">
                    <c:v>176.71999999999997</c:v>
                  </c:pt>
                  <c:pt idx="2">
                    <c:v>302.23999999999978</c:v>
                  </c:pt>
                  <c:pt idx="3">
                    <c:v>298.55999999999995</c:v>
                  </c:pt>
                  <c:pt idx="4">
                    <c:v>728.48</c:v>
                  </c:pt>
                  <c:pt idx="5">
                    <c:v>50.5</c:v>
                  </c:pt>
                  <c:pt idx="6">
                    <c:v>1514.75</c:v>
                  </c:pt>
                </c:numCache>
              </c:numRef>
            </c:plus>
            <c:minus>
              <c:numRef>
                <c:f>('Anabaena 26'!$G$336,'Anabaena 26'!$G$338,'Anabaena 26'!$N$336,'Anabaena 26'!$N$338,'Anabaena 26'!$U$336,'Anabaena 26'!$U$338,'Anabaena 26'!$AB$336)</c:f>
                <c:numCache>
                  <c:formatCode>General</c:formatCode>
                  <c:ptCount val="7"/>
                  <c:pt idx="0">
                    <c:v>331.27999999999992</c:v>
                  </c:pt>
                  <c:pt idx="1">
                    <c:v>176.71999999999997</c:v>
                  </c:pt>
                  <c:pt idx="2">
                    <c:v>302.23999999999978</c:v>
                  </c:pt>
                  <c:pt idx="3">
                    <c:v>298.55999999999995</c:v>
                  </c:pt>
                  <c:pt idx="4">
                    <c:v>728.48</c:v>
                  </c:pt>
                  <c:pt idx="5">
                    <c:v>50.5</c:v>
                  </c:pt>
                  <c:pt idx="6">
                    <c:v>1514.75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26'!$G$335,'Anabaena 26'!$G$337,'Anabaena 26'!$N$335,'Anabaena 26'!$N$337,'Anabaena 26'!$U$335,'Anabaena 26'!$U$337,'Anabaena 26'!$AB$335)</c:f>
              <c:numCache>
                <c:formatCode>General</c:formatCode>
                <c:ptCount val="7"/>
                <c:pt idx="0">
                  <c:v>4320.3999999999996</c:v>
                </c:pt>
                <c:pt idx="1">
                  <c:v>3641.4</c:v>
                </c:pt>
                <c:pt idx="2">
                  <c:v>4662.3999999999996</c:v>
                </c:pt>
                <c:pt idx="3">
                  <c:v>4063.6</c:v>
                </c:pt>
                <c:pt idx="4">
                  <c:v>3583.6</c:v>
                </c:pt>
                <c:pt idx="5">
                  <c:v>4228</c:v>
                </c:pt>
                <c:pt idx="6">
                  <c:v>1580.25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2-4086-A232-F55F6F82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875008"/>
        <c:axId val="-214883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26'!$G$13,'Anabaena 26'!$G$15,'Anabaena 26'!$N$13,'Anabaena 26'!$N$15,'Anabaena 26'!$U$13,'Anabaena 26'!$U$15,'Anabaena 26'!$AB$13)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291.84000000000003</c:v>
                        </c:pt>
                        <c:pt idx="1">
                          <c:v>118.4</c:v>
                        </c:pt>
                        <c:pt idx="2">
                          <c:v>184.56</c:v>
                        </c:pt>
                        <c:pt idx="3">
                          <c:v>245.6</c:v>
                        </c:pt>
                        <c:pt idx="4">
                          <c:v>170.24</c:v>
                        </c:pt>
                        <c:pt idx="5">
                          <c:v>144.64000000000001</c:v>
                        </c:pt>
                        <c:pt idx="6">
                          <c:v>241.52000000000004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26'!$G$13,'Anabaena 26'!$G$15,'Anabaena 26'!$N$13,'Anabaena 26'!$N$15,'Anabaena 26'!$U$13,'Anabaena 26'!$U$15,'Anabaena 26'!$AB$13)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291.84000000000003</c:v>
                        </c:pt>
                        <c:pt idx="1">
                          <c:v>118.4</c:v>
                        </c:pt>
                        <c:pt idx="2">
                          <c:v>184.56</c:v>
                        </c:pt>
                        <c:pt idx="3">
                          <c:v>245.6</c:v>
                        </c:pt>
                        <c:pt idx="4">
                          <c:v>170.24</c:v>
                        </c:pt>
                        <c:pt idx="5">
                          <c:v>144.64000000000001</c:v>
                        </c:pt>
                        <c:pt idx="6">
                          <c:v>241.52000000000004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('Anabaena 26'!$G$12,'Anabaena 26'!$G$14,'Anabaena 26'!$N$12,'Anabaena 26'!$N$14,'Anabaena 26'!$T$12,'Anabaena 26'!$T$14,'Anabaena 26'!$AA$12)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1077.8</c:v>
                      </c:pt>
                      <c:pt idx="1">
                        <c:v>1295</c:v>
                      </c:pt>
                      <c:pt idx="2">
                        <c:v>941.8</c:v>
                      </c:pt>
                      <c:pt idx="3">
                        <c:v>506</c:v>
                      </c:pt>
                      <c:pt idx="4">
                        <c:v>124.8</c:v>
                      </c:pt>
                      <c:pt idx="5">
                        <c:v>108.8</c:v>
                      </c:pt>
                      <c:pt idx="6">
                        <c:v>69.2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E96-4232-BC57-FA65C12CA6D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26'!$G$64,'Anabaena 26'!$G$66,'Anabaena 26'!$N$64,'Anabaena 26'!$N$66,'Anabaena 26'!$U$64,'Anabaena 26'!$U$66,'Anabaena 26'!$AB$64)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303.44</c:v>
                        </c:pt>
                        <c:pt idx="1">
                          <c:v>315.36</c:v>
                        </c:pt>
                        <c:pt idx="2">
                          <c:v>258.15999999999997</c:v>
                        </c:pt>
                        <c:pt idx="3">
                          <c:v>283.5</c:v>
                        </c:pt>
                        <c:pt idx="4">
                          <c:v>143.68</c:v>
                        </c:pt>
                        <c:pt idx="5">
                          <c:v>139.28</c:v>
                        </c:pt>
                        <c:pt idx="6">
                          <c:v>16.48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26'!$G$64,'Anabaena 26'!$G$66,'Anabaena 26'!$N$64,'Anabaena 26'!$N$66,'Anabaena 26'!$U$64,'Anabaena 26'!$U$66,'Anabaena 26'!$AB$64)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303.44</c:v>
                        </c:pt>
                        <c:pt idx="1">
                          <c:v>315.36</c:v>
                        </c:pt>
                        <c:pt idx="2">
                          <c:v>258.15999999999997</c:v>
                        </c:pt>
                        <c:pt idx="3">
                          <c:v>283.5</c:v>
                        </c:pt>
                        <c:pt idx="4">
                          <c:v>143.68</c:v>
                        </c:pt>
                        <c:pt idx="5">
                          <c:v>139.28</c:v>
                        </c:pt>
                        <c:pt idx="6">
                          <c:v>16.48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26'!$G$63,'Anabaena 26'!$G$65,'Anabaena 26'!$N$63,'Anabaena 26'!$N$65,'Anabaena 26'!$U$63,'Anabaena 26'!$U$65,'Anabaena 26'!$AB$63)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1623.2</c:v>
                      </c:pt>
                      <c:pt idx="1">
                        <c:v>1369.8</c:v>
                      </c:pt>
                      <c:pt idx="2">
                        <c:v>1123.8</c:v>
                      </c:pt>
                      <c:pt idx="3">
                        <c:v>732</c:v>
                      </c:pt>
                      <c:pt idx="4">
                        <c:v>818.4</c:v>
                      </c:pt>
                      <c:pt idx="5">
                        <c:v>587.4</c:v>
                      </c:pt>
                      <c:pt idx="6">
                        <c:v>157.4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E96-4232-BC57-FA65C12CA6DF}"/>
                  </c:ext>
                </c:extLst>
              </c15:ser>
            </c15:filteredBarSeries>
          </c:ext>
        </c:extLst>
      </c:barChart>
      <c:catAx>
        <c:axId val="-2148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883712"/>
        <c:crosses val="autoZero"/>
        <c:auto val="1"/>
        <c:lblAlgn val="ctr"/>
        <c:lblOffset val="100"/>
        <c:noMultiLvlLbl val="0"/>
      </c:catAx>
      <c:valAx>
        <c:axId val="-214883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87500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'Anabaena 26'!$AC$30</c:f>
                <c:numCache>
                  <c:formatCode>General</c:formatCode>
                  <c:ptCount val="1"/>
                  <c:pt idx="0">
                    <c:v>3.6</c:v>
                  </c:pt>
                </c:numCache>
              </c:numRef>
            </c:plus>
            <c:minus>
              <c:numRef>
                <c:f>'Anabaena 26'!$AC$30</c:f>
                <c:numCache>
                  <c:formatCode>General</c:formatCode>
                  <c:ptCount val="1"/>
                  <c:pt idx="0">
                    <c:v>3.6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26'!$H$29,'Anabaena 26'!$H$31,'Anabaena 26'!$O$29,'Anabaena 26'!$O$31,'Anabaena 26'!$V$29,'Anabaena 26'!$V$31,'Anabaena 26'!$AC$29)</c:f>
              <c:numCache>
                <c:formatCode>General</c:formatCode>
                <c:ptCount val="7"/>
                <c:pt idx="0">
                  <c:v>55</c:v>
                </c:pt>
                <c:pt idx="1">
                  <c:v>52.8</c:v>
                </c:pt>
                <c:pt idx="2">
                  <c:v>36.4</c:v>
                </c:pt>
                <c:pt idx="3">
                  <c:v>39.799999999999997</c:v>
                </c:pt>
                <c:pt idx="4">
                  <c:v>80.400000000000006</c:v>
                </c:pt>
                <c:pt idx="5">
                  <c:v>55.2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2-4F27-9091-B13AA07E2DE0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26'!$H$47,'Anabaena 26'!$H$49,'Anabaena 26'!$O$47,'Anabaena 26'!$O$49,'Anabaena 26'!$V$47,'Anabaena 26'!$V$49,'Anabaena 26'!$AC$47)</c:f>
                <c:numCache>
                  <c:formatCode>General</c:formatCode>
                  <c:ptCount val="7"/>
                  <c:pt idx="0">
                    <c:v>1.0400000000000003</c:v>
                  </c:pt>
                  <c:pt idx="1">
                    <c:v>1.3599999999999999</c:v>
                  </c:pt>
                  <c:pt idx="2">
                    <c:v>0.5</c:v>
                  </c:pt>
                  <c:pt idx="3">
                    <c:v>0.4</c:v>
                  </c:pt>
                  <c:pt idx="4">
                    <c:v>0.32000000000000012</c:v>
                  </c:pt>
                  <c:pt idx="5">
                    <c:v>0.48</c:v>
                  </c:pt>
                  <c:pt idx="6">
                    <c:v>0.64</c:v>
                  </c:pt>
                </c:numCache>
              </c:numRef>
            </c:plus>
            <c:minus>
              <c:numRef>
                <c:f>('Anabaena 26'!$H$47,'Anabaena 26'!$H$49,'Anabaena 26'!$O$47,'Anabaena 26'!$O$49,'Anabaena 26'!$V$47,'Anabaena 26'!$V$49,'Anabaena 26'!$AC$47)</c:f>
                <c:numCache>
                  <c:formatCode>General</c:formatCode>
                  <c:ptCount val="7"/>
                  <c:pt idx="0">
                    <c:v>1.0400000000000003</c:v>
                  </c:pt>
                  <c:pt idx="1">
                    <c:v>1.3599999999999999</c:v>
                  </c:pt>
                  <c:pt idx="2">
                    <c:v>0.5</c:v>
                  </c:pt>
                  <c:pt idx="3">
                    <c:v>0.4</c:v>
                  </c:pt>
                  <c:pt idx="4">
                    <c:v>0.32000000000000012</c:v>
                  </c:pt>
                  <c:pt idx="5">
                    <c:v>0.48</c:v>
                  </c:pt>
                  <c:pt idx="6">
                    <c:v>0.64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26'!$H$46,'Anabaena 26'!$H$48,'Anabaena 26'!$O$46,'Anabaena 26'!$O$48,'Anabaena 26'!$V$46,'Anabaena 26'!$V$48)</c:f>
              <c:numCache>
                <c:formatCode>General</c:formatCode>
                <c:ptCount val="6"/>
                <c:pt idx="0">
                  <c:v>7.4</c:v>
                </c:pt>
                <c:pt idx="1">
                  <c:v>5.8</c:v>
                </c:pt>
                <c:pt idx="2">
                  <c:v>4</c:v>
                </c:pt>
                <c:pt idx="3">
                  <c:v>4</c:v>
                </c:pt>
                <c:pt idx="4">
                  <c:v>3.8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2-4F27-9091-B13AA07E2DE0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26'!$H$81,'Anabaena 26'!$H$83,'Anabaena 26'!$O$81,'Anabaena 26'!$O$83,'Anabaena 26'!$V$81,'Anabaena 26'!$V$83,'Anabaena 26'!$AC$81)</c:f>
                <c:numCache>
                  <c:formatCode>General</c:formatCode>
                  <c:ptCount val="7"/>
                  <c:pt idx="0">
                    <c:v>7.68</c:v>
                  </c:pt>
                  <c:pt idx="1">
                    <c:v>7.3599999999999994</c:v>
                  </c:pt>
                  <c:pt idx="2">
                    <c:v>2</c:v>
                  </c:pt>
                  <c:pt idx="3">
                    <c:v>0.71999999999999953</c:v>
                  </c:pt>
                  <c:pt idx="4">
                    <c:v>2.08</c:v>
                  </c:pt>
                  <c:pt idx="5">
                    <c:v>1.28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26'!$H$81,'Anabaena 26'!$H$83,'Anabaena 26'!$O$81,'Anabaena 26'!$O$83,'Anabaena 26'!$V$81,'Anabaena 26'!$V$83,'Anabaena 26'!$AC$81)</c:f>
                <c:numCache>
                  <c:formatCode>General</c:formatCode>
                  <c:ptCount val="7"/>
                  <c:pt idx="0">
                    <c:v>7.68</c:v>
                  </c:pt>
                  <c:pt idx="1">
                    <c:v>7.3599999999999994</c:v>
                  </c:pt>
                  <c:pt idx="2">
                    <c:v>2</c:v>
                  </c:pt>
                  <c:pt idx="3">
                    <c:v>0.71999999999999953</c:v>
                  </c:pt>
                  <c:pt idx="4">
                    <c:v>2.08</c:v>
                  </c:pt>
                  <c:pt idx="5">
                    <c:v>1.28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26'!$H$80,'Anabaena 26'!$H$82,'Anabaena 26'!$O$80,'Anabaena 26'!$O$82,'Anabaena 26'!$V$80,'Anabaena 26'!$V$82,'Anabaena 26'!$AC$80)</c:f>
              <c:numCache>
                <c:formatCode>General</c:formatCode>
                <c:ptCount val="7"/>
                <c:pt idx="0">
                  <c:v>35.4</c:v>
                </c:pt>
                <c:pt idx="1">
                  <c:v>19.8</c:v>
                </c:pt>
                <c:pt idx="2">
                  <c:v>15.5</c:v>
                </c:pt>
                <c:pt idx="3">
                  <c:v>11.2</c:v>
                </c:pt>
                <c:pt idx="4">
                  <c:v>12.6</c:v>
                </c:pt>
                <c:pt idx="5">
                  <c:v>7.4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2-4F27-9091-B13AA07E2DE0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26'!$H$98,'Anabaena 26'!$H$100,'Anabaena 26'!$O$98,'Anabaena 26'!$O$100,'Anabaena 26'!$V$98,'Anabaena 26'!$V$100,'Anabaena 26'!$AC$98)</c:f>
                <c:numCache>
                  <c:formatCode>General</c:formatCode>
                  <c:ptCount val="7"/>
                  <c:pt idx="0">
                    <c:v>18.16</c:v>
                  </c:pt>
                  <c:pt idx="1">
                    <c:v>18.48</c:v>
                  </c:pt>
                  <c:pt idx="2">
                    <c:v>3.625</c:v>
                  </c:pt>
                  <c:pt idx="3">
                    <c:v>1.6</c:v>
                  </c:pt>
                  <c:pt idx="4">
                    <c:v>5.68</c:v>
                  </c:pt>
                  <c:pt idx="5">
                    <c:v>2.08</c:v>
                  </c:pt>
                  <c:pt idx="6">
                    <c:v>0.48</c:v>
                  </c:pt>
                </c:numCache>
              </c:numRef>
            </c:plus>
            <c:minus>
              <c:numRef>
                <c:f>('Anabaena 26'!$H$98,'Anabaena 26'!$H$100,'Anabaena 26'!$O$98,'Anabaena 26'!$O$100,'Anabaena 26'!$V$98,'Anabaena 26'!$V$100,'Anabaena 26'!$AC$98)</c:f>
                <c:numCache>
                  <c:formatCode>General</c:formatCode>
                  <c:ptCount val="7"/>
                  <c:pt idx="0">
                    <c:v>18.16</c:v>
                  </c:pt>
                  <c:pt idx="1">
                    <c:v>18.48</c:v>
                  </c:pt>
                  <c:pt idx="2">
                    <c:v>3.625</c:v>
                  </c:pt>
                  <c:pt idx="3">
                    <c:v>1.6</c:v>
                  </c:pt>
                  <c:pt idx="4">
                    <c:v>5.68</c:v>
                  </c:pt>
                  <c:pt idx="5">
                    <c:v>2.08</c:v>
                  </c:pt>
                  <c:pt idx="6">
                    <c:v>0.48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26'!$H$97,'Anabaena 26'!$H$99,'Anabaena 26'!$O$97,'Anabaena 26'!$O$99,'Anabaena 26'!$V$97,'Anabaena 26'!$V$99,'Anabaena 26'!$AC$97)</c:f>
              <c:numCache>
                <c:formatCode>General</c:formatCode>
                <c:ptCount val="7"/>
                <c:pt idx="0">
                  <c:v>70.8</c:v>
                </c:pt>
                <c:pt idx="1">
                  <c:v>40.4</c:v>
                </c:pt>
                <c:pt idx="2">
                  <c:v>30.75</c:v>
                </c:pt>
                <c:pt idx="3">
                  <c:v>21</c:v>
                </c:pt>
                <c:pt idx="4">
                  <c:v>21.6</c:v>
                </c:pt>
                <c:pt idx="5">
                  <c:v>11.6</c:v>
                </c:pt>
                <c:pt idx="6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2-4F27-9091-B13AA07E2DE0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26'!$H$115,'Anabaena 26'!$H$117,'Anabaena 26'!$O$115,'Anabaena 26'!$O$117,'Anabaena 26'!$V$115,'Anabaena 26'!$V$117,'Anabaena 26'!$AC$115)</c:f>
                <c:numCache>
                  <c:formatCode>General</c:formatCode>
                  <c:ptCount val="7"/>
                  <c:pt idx="0">
                    <c:v>32.08</c:v>
                  </c:pt>
                  <c:pt idx="1">
                    <c:v>32.799999999999997</c:v>
                  </c:pt>
                  <c:pt idx="2">
                    <c:v>4</c:v>
                  </c:pt>
                  <c:pt idx="3">
                    <c:v>1.5200000000000018</c:v>
                  </c:pt>
                  <c:pt idx="4">
                    <c:v>9.4400000000000013</c:v>
                  </c:pt>
                  <c:pt idx="5">
                    <c:v>2.4799999999999995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26'!$H$115,'Anabaena 26'!$H$117,'Anabaena 26'!$O$115,'Anabaena 26'!$O$117,'Anabaena 26'!$V$115,'Anabaena 26'!$V$117,'Anabaena 26'!$AC$115)</c:f>
                <c:numCache>
                  <c:formatCode>General</c:formatCode>
                  <c:ptCount val="7"/>
                  <c:pt idx="0">
                    <c:v>32.08</c:v>
                  </c:pt>
                  <c:pt idx="1">
                    <c:v>32.799999999999997</c:v>
                  </c:pt>
                  <c:pt idx="2">
                    <c:v>4</c:v>
                  </c:pt>
                  <c:pt idx="3">
                    <c:v>1.5200000000000018</c:v>
                  </c:pt>
                  <c:pt idx="4">
                    <c:v>9.4400000000000013</c:v>
                  </c:pt>
                  <c:pt idx="5">
                    <c:v>2.4799999999999995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26'!$H$114,'Anabaena 26'!$H$116,'Anabaena 26'!$O$114,'Anabaena 26'!$O$116,'Anabaena 26'!$V$114,'Anabaena 26'!$V$116,'Anabaena 26'!$AC$114)</c:f>
              <c:numCache>
                <c:formatCode>General</c:formatCode>
                <c:ptCount val="7"/>
                <c:pt idx="0">
                  <c:v>107.4</c:v>
                </c:pt>
                <c:pt idx="1">
                  <c:v>63</c:v>
                </c:pt>
                <c:pt idx="2">
                  <c:v>47</c:v>
                </c:pt>
                <c:pt idx="3">
                  <c:v>32.200000000000003</c:v>
                </c:pt>
                <c:pt idx="4">
                  <c:v>31.8</c:v>
                </c:pt>
                <c:pt idx="5">
                  <c:v>16.600000000000001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F2-4F27-9091-B13AA07E2DE0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26'!$H$132,'Anabaena 26'!$H$134,'Anabaena 26'!$O$132,'Anabaena 26'!$O$134,'Anabaena 26'!$V$132,'Anabaena 26'!$V$134,'Anabaena 26'!$AC$132)</c:f>
                <c:numCache>
                  <c:formatCode>General</c:formatCode>
                  <c:ptCount val="7"/>
                  <c:pt idx="0">
                    <c:v>55.680000000000007</c:v>
                  </c:pt>
                  <c:pt idx="1">
                    <c:v>55.679999999999993</c:v>
                  </c:pt>
                  <c:pt idx="2">
                    <c:v>6.125</c:v>
                  </c:pt>
                  <c:pt idx="3">
                    <c:v>4.6400000000000006</c:v>
                  </c:pt>
                  <c:pt idx="4">
                    <c:v>13.280000000000001</c:v>
                  </c:pt>
                  <c:pt idx="5">
                    <c:v>4.4799999999999995</c:v>
                  </c:pt>
                  <c:pt idx="6">
                    <c:v>0.48</c:v>
                  </c:pt>
                </c:numCache>
              </c:numRef>
            </c:plus>
            <c:minus>
              <c:numRef>
                <c:f>('Anabaena 26'!$H$132,'Anabaena 26'!$H$134,'Anabaena 26'!$O$132,'Anabaena 26'!$O$134,'Anabaena 26'!$V$132,'Anabaena 26'!$V$134,'Anabaena 26'!$AC$132)</c:f>
                <c:numCache>
                  <c:formatCode>General</c:formatCode>
                  <c:ptCount val="7"/>
                  <c:pt idx="0">
                    <c:v>55.680000000000007</c:v>
                  </c:pt>
                  <c:pt idx="1">
                    <c:v>55.679999999999993</c:v>
                  </c:pt>
                  <c:pt idx="2">
                    <c:v>6.125</c:v>
                  </c:pt>
                  <c:pt idx="3">
                    <c:v>4.6400000000000006</c:v>
                  </c:pt>
                  <c:pt idx="4">
                    <c:v>13.280000000000001</c:v>
                  </c:pt>
                  <c:pt idx="5">
                    <c:v>4.4799999999999995</c:v>
                  </c:pt>
                  <c:pt idx="6">
                    <c:v>0.48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26'!$H$131,'Anabaena 26'!$H$133,'Anabaena 26'!$O$131,'Anabaena 26'!$O$133,'Anabaena 26'!$V$131,'Anabaena 26'!$V$133,'Anabaena 26'!$AC$131)</c:f>
              <c:numCache>
                <c:formatCode>General</c:formatCode>
                <c:ptCount val="7"/>
                <c:pt idx="0">
                  <c:v>161.80000000000001</c:v>
                </c:pt>
                <c:pt idx="1">
                  <c:v>93.4</c:v>
                </c:pt>
                <c:pt idx="2">
                  <c:v>67.25</c:v>
                </c:pt>
                <c:pt idx="3">
                  <c:v>47.2</c:v>
                </c:pt>
                <c:pt idx="4">
                  <c:v>44.6</c:v>
                </c:pt>
                <c:pt idx="5">
                  <c:v>20.6</c:v>
                </c:pt>
                <c:pt idx="6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F2-4F27-9091-B13AA07E2DE0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26'!$H$149,'Anabaena 26'!$H$151,'Anabaena 26'!$O$149,'Anabaena 26'!$O$151,'Anabaena 26'!$V$149,'Anabaena 26'!$V$151,'Anabaena 26'!$AC$149)</c:f>
                <c:numCache>
                  <c:formatCode>General</c:formatCode>
                  <c:ptCount val="7"/>
                  <c:pt idx="0">
                    <c:v>132.48000000000002</c:v>
                  </c:pt>
                  <c:pt idx="1">
                    <c:v>184</c:v>
                  </c:pt>
                  <c:pt idx="2">
                    <c:v>22</c:v>
                  </c:pt>
                  <c:pt idx="3">
                    <c:v>29.6</c:v>
                  </c:pt>
                  <c:pt idx="4">
                    <c:v>40.4</c:v>
                  </c:pt>
                  <c:pt idx="5">
                    <c:v>9.84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26'!$H$149,'Anabaena 26'!$H$151,'Anabaena 26'!$O$149,'Anabaena 26'!$O$151,'Anabaena 26'!$V$149,'Anabaena 26'!$V$151,'Anabaena 26'!$AC$149)</c:f>
                <c:numCache>
                  <c:formatCode>General</c:formatCode>
                  <c:ptCount val="7"/>
                  <c:pt idx="0">
                    <c:v>132.48000000000002</c:v>
                  </c:pt>
                  <c:pt idx="1">
                    <c:v>184</c:v>
                  </c:pt>
                  <c:pt idx="2">
                    <c:v>22</c:v>
                  </c:pt>
                  <c:pt idx="3">
                    <c:v>29.6</c:v>
                  </c:pt>
                  <c:pt idx="4">
                    <c:v>40.4</c:v>
                  </c:pt>
                  <c:pt idx="5">
                    <c:v>9.84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26'!$H$148,'Anabaena 26'!$H$150,'Anabaena 26'!$O$148,'Anabaena 26'!$O$150,'Anabaena 26'!$V$148,'Anabaena 26'!$V$150,'Anabaena 26'!$AC$148)</c:f>
              <c:numCache>
                <c:formatCode>General</c:formatCode>
                <c:ptCount val="7"/>
                <c:pt idx="0">
                  <c:v>398.8</c:v>
                </c:pt>
                <c:pt idx="1">
                  <c:v>224</c:v>
                </c:pt>
                <c:pt idx="2">
                  <c:v>205</c:v>
                </c:pt>
                <c:pt idx="3">
                  <c:v>119</c:v>
                </c:pt>
                <c:pt idx="4">
                  <c:v>130</c:v>
                </c:pt>
                <c:pt idx="5">
                  <c:v>48.8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F2-4F27-9091-B13AA07E2DE0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26'!$H$166,'Anabaena 26'!$H$168,'Anabaena 26'!$O$166,'Anabaena 26'!$O$168,'Anabaena 26'!$V$166,'Anabaena 26'!$V$168,'Anabaena 26'!$AC$166)</c:f>
                <c:numCache>
                  <c:formatCode>General</c:formatCode>
                  <c:ptCount val="7"/>
                  <c:pt idx="0">
                    <c:v>174.07999999999998</c:v>
                  </c:pt>
                  <c:pt idx="1">
                    <c:v>219.6</c:v>
                  </c:pt>
                  <c:pt idx="2">
                    <c:v>64</c:v>
                  </c:pt>
                  <c:pt idx="3">
                    <c:v>66.239999999999995</c:v>
                  </c:pt>
                  <c:pt idx="4">
                    <c:v>63.04</c:v>
                  </c:pt>
                  <c:pt idx="5">
                    <c:v>17.919999999999998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26'!$H$166,'Anabaena 26'!$H$168,'Anabaena 26'!$O$166,'Anabaena 26'!$O$168,'Anabaena 26'!$V$166,'Anabaena 26'!$V$168,'Anabaena 26'!$AC$166)</c:f>
                <c:numCache>
                  <c:formatCode>General</c:formatCode>
                  <c:ptCount val="7"/>
                  <c:pt idx="0">
                    <c:v>174.07999999999998</c:v>
                  </c:pt>
                  <c:pt idx="1">
                    <c:v>219.6</c:v>
                  </c:pt>
                  <c:pt idx="2">
                    <c:v>64</c:v>
                  </c:pt>
                  <c:pt idx="3">
                    <c:v>66.239999999999995</c:v>
                  </c:pt>
                  <c:pt idx="4">
                    <c:v>63.04</c:v>
                  </c:pt>
                  <c:pt idx="5">
                    <c:v>17.919999999999998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26'!$H$165,'Anabaena 26'!$H$167,'Anabaena 26'!$O$165,'Anabaena 26'!$O$167,'Anabaena 26'!$V$165,'Anabaena 26'!$V$167,'Anabaena 26'!$AC$165)</c:f>
              <c:numCache>
                <c:formatCode>General</c:formatCode>
                <c:ptCount val="7"/>
                <c:pt idx="0">
                  <c:v>534.79999999999995</c:v>
                </c:pt>
                <c:pt idx="1">
                  <c:v>294</c:v>
                </c:pt>
                <c:pt idx="2">
                  <c:v>357.5</c:v>
                </c:pt>
                <c:pt idx="3">
                  <c:v>202.2</c:v>
                </c:pt>
                <c:pt idx="4">
                  <c:v>210.8</c:v>
                </c:pt>
                <c:pt idx="5">
                  <c:v>72.599999999999994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F2-4F27-9091-B13AA07E2DE0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26'!$H$183,'Anabaena 26'!$H$185,'Anabaena 26'!$O$183,'Anabaena 26'!$O$185,'Anabaena 26'!$V$183,'Anabaena 26'!$V$185,'Anabaena 26'!$AC$183)</c:f>
                <c:numCache>
                  <c:formatCode>General</c:formatCode>
                  <c:ptCount val="7"/>
                  <c:pt idx="0">
                    <c:v>147.12000000000003</c:v>
                  </c:pt>
                  <c:pt idx="1">
                    <c:v>256.48</c:v>
                  </c:pt>
                  <c:pt idx="2">
                    <c:v>123</c:v>
                  </c:pt>
                  <c:pt idx="3">
                    <c:v>87.6</c:v>
                  </c:pt>
                  <c:pt idx="4">
                    <c:v>85.6</c:v>
                  </c:pt>
                  <c:pt idx="5">
                    <c:v>21.28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26'!$H$183,'Anabaena 26'!$H$185,'Anabaena 26'!$O$183,'Anabaena 26'!$O$185,'Anabaena 26'!$V$183,'Anabaena 26'!$V$185,'Anabaena 26'!$AC$183)</c:f>
                <c:numCache>
                  <c:formatCode>General</c:formatCode>
                  <c:ptCount val="7"/>
                  <c:pt idx="0">
                    <c:v>147.12000000000003</c:v>
                  </c:pt>
                  <c:pt idx="1">
                    <c:v>256.48</c:v>
                  </c:pt>
                  <c:pt idx="2">
                    <c:v>123</c:v>
                  </c:pt>
                  <c:pt idx="3">
                    <c:v>87.6</c:v>
                  </c:pt>
                  <c:pt idx="4">
                    <c:v>85.6</c:v>
                  </c:pt>
                  <c:pt idx="5">
                    <c:v>21.28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26'!$H$182,'Anabaena 26'!$H$184,'Anabaena 26'!$O$182,'Anabaena 26'!$O$184,'Anabaena 26'!$V$182,'Anabaena 26'!$V$184,'Anabaena 26'!$AC$182)</c:f>
              <c:numCache>
                <c:formatCode>General</c:formatCode>
                <c:ptCount val="7"/>
                <c:pt idx="0">
                  <c:v>621.20000000000005</c:v>
                </c:pt>
                <c:pt idx="1">
                  <c:v>350.8</c:v>
                </c:pt>
                <c:pt idx="2">
                  <c:v>474.5</c:v>
                </c:pt>
                <c:pt idx="3">
                  <c:v>276</c:v>
                </c:pt>
                <c:pt idx="4">
                  <c:v>298</c:v>
                </c:pt>
                <c:pt idx="5">
                  <c:v>96.4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F2-4F27-9091-B13AA07E2DE0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26'!$H$200,'Anabaena 26'!$H$202,'Anabaena 26'!$O$200,'Anabaena 26'!$O$202,'Anabaena 26'!$V$200,'Anabaena 26'!$V$202,'Anabaena 26'!$AC$200)</c:f>
                <c:numCache>
                  <c:formatCode>General</c:formatCode>
                  <c:ptCount val="7"/>
                  <c:pt idx="0">
                    <c:v>127.44000000000001</c:v>
                  </c:pt>
                  <c:pt idx="1">
                    <c:v>319.36</c:v>
                  </c:pt>
                  <c:pt idx="2">
                    <c:v>180.125</c:v>
                  </c:pt>
                  <c:pt idx="3">
                    <c:v>124.72</c:v>
                  </c:pt>
                  <c:pt idx="4">
                    <c:v>129.76</c:v>
                  </c:pt>
                  <c:pt idx="5">
                    <c:v>38</c:v>
                  </c:pt>
                  <c:pt idx="6">
                    <c:v>0.64000000000000024</c:v>
                  </c:pt>
                </c:numCache>
              </c:numRef>
            </c:plus>
            <c:minus>
              <c:numRef>
                <c:f>('Anabaena 26'!$H$200,'Anabaena 26'!$H$202,'Anabaena 26'!$O$200,'Anabaena 26'!$O$202,'Anabaena 26'!$V$200,'Anabaena 26'!$V$202,'Anabaena 26'!$AC$200)</c:f>
                <c:numCache>
                  <c:formatCode>General</c:formatCode>
                  <c:ptCount val="7"/>
                  <c:pt idx="0">
                    <c:v>127.44000000000001</c:v>
                  </c:pt>
                  <c:pt idx="1">
                    <c:v>319.36</c:v>
                  </c:pt>
                  <c:pt idx="2">
                    <c:v>180.125</c:v>
                  </c:pt>
                  <c:pt idx="3">
                    <c:v>124.72</c:v>
                  </c:pt>
                  <c:pt idx="4">
                    <c:v>129.76</c:v>
                  </c:pt>
                  <c:pt idx="5">
                    <c:v>38</c:v>
                  </c:pt>
                  <c:pt idx="6">
                    <c:v>0.64000000000000024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26'!$H$199,'Anabaena 26'!$H$201,'Anabaena 26'!$O$199,'Anabaena 26'!$O$201,'Anabaena 26'!$V$199,'Anabaena 26'!$V$201,'Anabaena 26'!$AC$199)</c:f>
              <c:numCache>
                <c:formatCode>General</c:formatCode>
                <c:ptCount val="7"/>
                <c:pt idx="0">
                  <c:v>1077.2</c:v>
                </c:pt>
                <c:pt idx="1">
                  <c:v>463.6</c:v>
                </c:pt>
                <c:pt idx="2">
                  <c:v>893.75</c:v>
                </c:pt>
                <c:pt idx="3">
                  <c:v>370.6</c:v>
                </c:pt>
                <c:pt idx="4">
                  <c:v>486.2</c:v>
                </c:pt>
                <c:pt idx="5">
                  <c:v>211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F2-4F27-9091-B13AA07E2DE0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26'!$H$217,'Anabaena 26'!$H$219,'Anabaena 26'!$O$217,'Anabaena 26'!$O$219,'Anabaena 26'!$V$217,'Anabaena 26'!$V$219,'Anabaena 26'!$AC$217)</c:f>
                <c:numCache>
                  <c:formatCode>General</c:formatCode>
                  <c:ptCount val="7"/>
                  <c:pt idx="0">
                    <c:v>151.76</c:v>
                  </c:pt>
                  <c:pt idx="1">
                    <c:v>103.33333333333333</c:v>
                  </c:pt>
                  <c:pt idx="2">
                    <c:v>339.84000000000003</c:v>
                  </c:pt>
                  <c:pt idx="3">
                    <c:v>190.72</c:v>
                  </c:pt>
                  <c:pt idx="4">
                    <c:v>129.76</c:v>
                  </c:pt>
                  <c:pt idx="5">
                    <c:v>59.04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26'!$H$217,'Anabaena 26'!$H$219,'Anabaena 26'!$O$217,'Anabaena 26'!$O$219,'Anabaena 26'!$V$217,'Anabaena 26'!$V$219,'Anabaena 26'!$AC$217)</c:f>
                <c:numCache>
                  <c:formatCode>General</c:formatCode>
                  <c:ptCount val="7"/>
                  <c:pt idx="0">
                    <c:v>151.76</c:v>
                  </c:pt>
                  <c:pt idx="1">
                    <c:v>103.33333333333333</c:v>
                  </c:pt>
                  <c:pt idx="2">
                    <c:v>339.84000000000003</c:v>
                  </c:pt>
                  <c:pt idx="3">
                    <c:v>190.72</c:v>
                  </c:pt>
                  <c:pt idx="4">
                    <c:v>129.76</c:v>
                  </c:pt>
                  <c:pt idx="5">
                    <c:v>59.04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26'!$H$216,'Anabaena 26'!$H$218,'Anabaena 26'!$O$216,'Anabaena 26'!$O$218,'Anabaena 26'!$V$216,'Anabaena 26'!$V$218,'Anabaena 26'!$AC$216)</c:f>
              <c:numCache>
                <c:formatCode>General</c:formatCode>
                <c:ptCount val="7"/>
                <c:pt idx="0">
                  <c:v>1298.8</c:v>
                </c:pt>
                <c:pt idx="1">
                  <c:v>585</c:v>
                </c:pt>
                <c:pt idx="2">
                  <c:v>1388.2</c:v>
                </c:pt>
                <c:pt idx="3">
                  <c:v>514.6</c:v>
                </c:pt>
                <c:pt idx="4">
                  <c:v>726.2</c:v>
                </c:pt>
                <c:pt idx="5">
                  <c:v>275.8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989-B77C-10357F17AB34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26'!$H$234,'Anabaena 26'!$H$236,'Anabaena 26'!$O$234,'Anabaena 26'!$O$236,'Anabaena 26'!$V$234,'Anabaena 26'!$V$236,'Anabaena 26'!$AC$234)</c:f>
                <c:numCache>
                  <c:formatCode>General</c:formatCode>
                  <c:ptCount val="7"/>
                  <c:pt idx="0">
                    <c:v>192.16</c:v>
                  </c:pt>
                  <c:pt idx="1">
                    <c:v>91.111111111111128</c:v>
                  </c:pt>
                  <c:pt idx="2">
                    <c:v>488.87999999999994</c:v>
                  </c:pt>
                  <c:pt idx="3">
                    <c:v>210.56</c:v>
                  </c:pt>
                  <c:pt idx="4">
                    <c:v>153.92000000000002</c:v>
                  </c:pt>
                  <c:pt idx="5">
                    <c:v>166.8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26'!$H$234,'Anabaena 26'!$H$236,'Anabaena 26'!$O$234,'Anabaena 26'!$O$236,'Anabaena 26'!$V$234,'Anabaena 26'!$V$236,'Anabaena 26'!$AC$234)</c:f>
                <c:numCache>
                  <c:formatCode>General</c:formatCode>
                  <c:ptCount val="7"/>
                  <c:pt idx="0">
                    <c:v>192.16</c:v>
                  </c:pt>
                  <c:pt idx="1">
                    <c:v>91.111111111111128</c:v>
                  </c:pt>
                  <c:pt idx="2">
                    <c:v>488.87999999999994</c:v>
                  </c:pt>
                  <c:pt idx="3">
                    <c:v>210.56</c:v>
                  </c:pt>
                  <c:pt idx="4">
                    <c:v>153.92000000000002</c:v>
                  </c:pt>
                  <c:pt idx="5">
                    <c:v>166.8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26'!$H$233,'Anabaena 26'!$H$235,'Anabaena 26'!$O$233,'Anabaena 26'!$O$235,'Anabaena 26'!$V$233,'Anabaena 26'!$V$235)</c:f>
              <c:numCache>
                <c:formatCode>General</c:formatCode>
                <c:ptCount val="6"/>
                <c:pt idx="0">
                  <c:v>1634.8</c:v>
                </c:pt>
                <c:pt idx="1">
                  <c:v>696.33333333333337</c:v>
                </c:pt>
                <c:pt idx="2">
                  <c:v>1570.8</c:v>
                </c:pt>
                <c:pt idx="3">
                  <c:v>857.2</c:v>
                </c:pt>
                <c:pt idx="4">
                  <c:v>995.6</c:v>
                </c:pt>
                <c:pt idx="5">
                  <c:v>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1-4989-B77C-10357F17AB34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26'!$H$251,'Anabaena 26'!$H$253,'Anabaena 26'!$O$251,'Anabaena 26'!$O$253,'Anabaena 26'!$V$251,'Anabaena 26'!$V$253,'Anabaena 26'!$AC$251)</c:f>
                <c:numCache>
                  <c:formatCode>General</c:formatCode>
                  <c:ptCount val="7"/>
                  <c:pt idx="0">
                    <c:v>151.51999999999998</c:v>
                  </c:pt>
                  <c:pt idx="1">
                    <c:v>79.555555555555543</c:v>
                  </c:pt>
                  <c:pt idx="2">
                    <c:v>212.32</c:v>
                  </c:pt>
                  <c:pt idx="3">
                    <c:v>290.64</c:v>
                  </c:pt>
                  <c:pt idx="4">
                    <c:v>302.48</c:v>
                  </c:pt>
                  <c:pt idx="5">
                    <c:v>31.279999999999994</c:v>
                  </c:pt>
                  <c:pt idx="6">
                    <c:v>2.5599999999999996</c:v>
                  </c:pt>
                </c:numCache>
              </c:numRef>
            </c:plus>
            <c:minus>
              <c:numRef>
                <c:f>('Anabaena 26'!$H$251,'Anabaena 26'!$H$253,'Anabaena 26'!$O$251,'Anabaena 26'!$O$253,'Anabaena 26'!$V$251,'Anabaena 26'!$V$253,'Anabaena 26'!$AC$251)</c:f>
                <c:numCache>
                  <c:formatCode>General</c:formatCode>
                  <c:ptCount val="7"/>
                  <c:pt idx="0">
                    <c:v>151.51999999999998</c:v>
                  </c:pt>
                  <c:pt idx="1">
                    <c:v>79.555555555555543</c:v>
                  </c:pt>
                  <c:pt idx="2">
                    <c:v>212.32</c:v>
                  </c:pt>
                  <c:pt idx="3">
                    <c:v>290.64</c:v>
                  </c:pt>
                  <c:pt idx="4">
                    <c:v>302.48</c:v>
                  </c:pt>
                  <c:pt idx="5">
                    <c:v>31.279999999999994</c:v>
                  </c:pt>
                  <c:pt idx="6">
                    <c:v>2.5599999999999996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26'!$H$250,'Anabaena 26'!$H$252,'Anabaena 26'!$O$250,'Anabaena 26'!$O$252,'Anabaena 26'!$V$250,'Anabaena 26'!$V$252,'Anabaena 26'!$AC$250)</c:f>
              <c:numCache>
                <c:formatCode>General</c:formatCode>
                <c:ptCount val="7"/>
                <c:pt idx="0">
                  <c:v>2255.6</c:v>
                </c:pt>
                <c:pt idx="1">
                  <c:v>916.33333333333337</c:v>
                </c:pt>
                <c:pt idx="2">
                  <c:v>1968.6</c:v>
                </c:pt>
                <c:pt idx="3">
                  <c:v>1282.2</c:v>
                </c:pt>
                <c:pt idx="4">
                  <c:v>1691.4</c:v>
                </c:pt>
                <c:pt idx="5">
                  <c:v>948.6</c:v>
                </c:pt>
                <c:pt idx="6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733-8990-9141D37E7781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26'!$H$268,'Anabaena 26'!$H$270,'Anabaena 26'!$O$268,'Anabaena 26'!$O$270,'Anabaena 26'!$V$268,'Anabaena 26'!$V$270,'Anabaena 26'!$AC$268)</c:f>
                <c:numCache>
                  <c:formatCode>General</c:formatCode>
                  <c:ptCount val="7"/>
                  <c:pt idx="0">
                    <c:v>78.559999999999945</c:v>
                  </c:pt>
                  <c:pt idx="1">
                    <c:v>152.66666666666666</c:v>
                  </c:pt>
                  <c:pt idx="2">
                    <c:v>174.88000000000011</c:v>
                  </c:pt>
                  <c:pt idx="3">
                    <c:v>487.91999999999996</c:v>
                  </c:pt>
                  <c:pt idx="4">
                    <c:v>212.8</c:v>
                  </c:pt>
                  <c:pt idx="5">
                    <c:v>343.76000000000005</c:v>
                  </c:pt>
                  <c:pt idx="6">
                    <c:v>4.8</c:v>
                  </c:pt>
                </c:numCache>
              </c:numRef>
            </c:plus>
            <c:minus>
              <c:numRef>
                <c:f>('Anabaena 26'!$H$268,'Anabaena 26'!$H$270,'Anabaena 26'!$O$268,'Anabaena 26'!$O$270,'Anabaena 26'!$V$268,'Anabaena 26'!$V$270,'Anabaena 26'!$AC$268)</c:f>
                <c:numCache>
                  <c:formatCode>General</c:formatCode>
                  <c:ptCount val="7"/>
                  <c:pt idx="0">
                    <c:v>78.559999999999945</c:v>
                  </c:pt>
                  <c:pt idx="1">
                    <c:v>152.66666666666666</c:v>
                  </c:pt>
                  <c:pt idx="2">
                    <c:v>174.88000000000011</c:v>
                  </c:pt>
                  <c:pt idx="3">
                    <c:v>487.91999999999996</c:v>
                  </c:pt>
                  <c:pt idx="4">
                    <c:v>212.8</c:v>
                  </c:pt>
                  <c:pt idx="5">
                    <c:v>343.76000000000005</c:v>
                  </c:pt>
                  <c:pt idx="6">
                    <c:v>4.8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26'!$H$267,'Anabaena 26'!$H$269,'Anabaena 26'!$O$267,'Anabaena 26'!$O$269,'Anabaena 26'!$V$267,'Anabaena 26'!$V$269,'Anabaena 26'!$AC$267)</c:f>
              <c:numCache>
                <c:formatCode>General</c:formatCode>
                <c:ptCount val="7"/>
                <c:pt idx="0">
                  <c:v>2404.4</c:v>
                </c:pt>
                <c:pt idx="1">
                  <c:v>2146</c:v>
                </c:pt>
                <c:pt idx="2">
                  <c:v>2501.8000000000002</c:v>
                </c:pt>
                <c:pt idx="3">
                  <c:v>2366.6</c:v>
                </c:pt>
                <c:pt idx="4">
                  <c:v>2332</c:v>
                </c:pt>
                <c:pt idx="5">
                  <c:v>2209.8000000000002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4-4E5F-8B4C-7D0BAC144E92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26'!$H$285,'Anabaena 26'!$H$287,'Anabaena 26'!$O$285,'Anabaena 26'!$O$287,'Anabaena 26'!$V$285,'Anabaena 26'!$V$287,'Anabaena 26'!$AC$285)</c:f>
                <c:numCache>
                  <c:formatCode>General</c:formatCode>
                  <c:ptCount val="7"/>
                  <c:pt idx="0">
                    <c:v>64.080000000000013</c:v>
                  </c:pt>
                  <c:pt idx="1">
                    <c:v>108.66666666666667</c:v>
                  </c:pt>
                  <c:pt idx="2">
                    <c:v>225.83999999999997</c:v>
                  </c:pt>
                  <c:pt idx="3">
                    <c:v>316.71999999999997</c:v>
                  </c:pt>
                  <c:pt idx="4">
                    <c:v>146.80000000000001</c:v>
                  </c:pt>
                  <c:pt idx="5">
                    <c:v>138.16</c:v>
                  </c:pt>
                  <c:pt idx="6">
                    <c:v>32.239999999999995</c:v>
                  </c:pt>
                </c:numCache>
              </c:numRef>
            </c:plus>
            <c:minus>
              <c:numRef>
                <c:f>('Anabaena 26'!$H$285,'Anabaena 26'!$H$287,'Anabaena 26'!$O$285,'Anabaena 26'!$O$287,'Anabaena 26'!$V$285,'Anabaena 26'!$V$287,'Anabaena 26'!$AC$285)</c:f>
                <c:numCache>
                  <c:formatCode>General</c:formatCode>
                  <c:ptCount val="7"/>
                  <c:pt idx="0">
                    <c:v>64.080000000000013</c:v>
                  </c:pt>
                  <c:pt idx="1">
                    <c:v>108.66666666666667</c:v>
                  </c:pt>
                  <c:pt idx="2">
                    <c:v>225.83999999999997</c:v>
                  </c:pt>
                  <c:pt idx="3">
                    <c:v>316.71999999999997</c:v>
                  </c:pt>
                  <c:pt idx="4">
                    <c:v>146.80000000000001</c:v>
                  </c:pt>
                  <c:pt idx="5">
                    <c:v>138.16</c:v>
                  </c:pt>
                  <c:pt idx="6">
                    <c:v>32.239999999999995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26'!$H$284,'Anabaena 26'!$H$286,'Anabaena 26'!$O$284,'Anabaena 26'!$O$286,'Anabaena 26'!$V$284,'Anabaena 26'!$V$286,'Anabaena 26'!$AC$284)</c:f>
              <c:numCache>
                <c:formatCode>General</c:formatCode>
                <c:ptCount val="7"/>
                <c:pt idx="0">
                  <c:v>2205.4</c:v>
                </c:pt>
                <c:pt idx="1">
                  <c:v>1786</c:v>
                </c:pt>
                <c:pt idx="2">
                  <c:v>2576.1999999999998</c:v>
                </c:pt>
                <c:pt idx="3">
                  <c:v>2405.6</c:v>
                </c:pt>
                <c:pt idx="4">
                  <c:v>1592</c:v>
                </c:pt>
                <c:pt idx="5">
                  <c:v>1636.2</c:v>
                </c:pt>
                <c:pt idx="6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A-472E-8C7A-E436AD873FCE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26'!$H$302,'Anabaena 26'!$H$304,'Anabaena 26'!$O$302,'Anabaena 26'!$O$304,'Anabaena 26'!$V$302,'Anabaena 26'!$V$304,'Anabaena 26'!$AC$302)</c:f>
                <c:numCache>
                  <c:formatCode>General</c:formatCode>
                  <c:ptCount val="7"/>
                  <c:pt idx="0">
                    <c:v>65.039999999999964</c:v>
                  </c:pt>
                  <c:pt idx="1">
                    <c:v>96.888888888888914</c:v>
                  </c:pt>
                  <c:pt idx="2">
                    <c:v>193.04000000000005</c:v>
                  </c:pt>
                  <c:pt idx="3">
                    <c:v>167.51999999999998</c:v>
                  </c:pt>
                  <c:pt idx="4">
                    <c:v>193.92</c:v>
                  </c:pt>
                  <c:pt idx="5">
                    <c:v>90.160000000000039</c:v>
                  </c:pt>
                  <c:pt idx="6">
                    <c:v>38.239999999999995</c:v>
                  </c:pt>
                </c:numCache>
              </c:numRef>
            </c:plus>
            <c:minus>
              <c:numRef>
                <c:f>('Anabaena 26'!$H$302,'Anabaena 26'!$H$304,'Anabaena 26'!$O$302,'Anabaena 26'!$O$304,'Anabaena 26'!$V$302,'Anabaena 26'!$V$304,'Anabaena 26'!$AC$302)</c:f>
                <c:numCache>
                  <c:formatCode>General</c:formatCode>
                  <c:ptCount val="7"/>
                  <c:pt idx="0">
                    <c:v>65.039999999999964</c:v>
                  </c:pt>
                  <c:pt idx="1">
                    <c:v>96.888888888888914</c:v>
                  </c:pt>
                  <c:pt idx="2">
                    <c:v>193.04000000000005</c:v>
                  </c:pt>
                  <c:pt idx="3">
                    <c:v>167.51999999999998</c:v>
                  </c:pt>
                  <c:pt idx="4">
                    <c:v>193.92</c:v>
                  </c:pt>
                  <c:pt idx="5">
                    <c:v>90.160000000000039</c:v>
                  </c:pt>
                  <c:pt idx="6">
                    <c:v>38.239999999999995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26'!$H$301,'Anabaena 26'!$H$303,'Anabaena 26'!$O$301,'Anabaena 26'!$O$303,'Anabaena 26'!$V$301,'Anabaena 26'!$V$303,'Anabaena 26'!$AC$301)</c:f>
              <c:numCache>
                <c:formatCode>General</c:formatCode>
                <c:ptCount val="7"/>
                <c:pt idx="0">
                  <c:v>2343.8000000000002</c:v>
                </c:pt>
                <c:pt idx="1">
                  <c:v>1954.3333333333333</c:v>
                </c:pt>
                <c:pt idx="2">
                  <c:v>2677.4</c:v>
                </c:pt>
                <c:pt idx="3">
                  <c:v>2375.4</c:v>
                </c:pt>
                <c:pt idx="4">
                  <c:v>2592.6</c:v>
                </c:pt>
                <c:pt idx="5">
                  <c:v>2300.1999999999998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A-472E-8C7A-E436AD873FCE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26'!$H$319,'Anabaena 26'!$H$321,'Anabaena 26'!$O$319,'Anabaena 26'!$O$321,'Anabaena 26'!$V$319,'Anabaena 26'!$V$321,'Anabaena 26'!$AC$319)</c:f>
                <c:numCache>
                  <c:formatCode>General</c:formatCode>
                  <c:ptCount val="7"/>
                  <c:pt idx="0">
                    <c:v>81.360000000000042</c:v>
                  </c:pt>
                  <c:pt idx="1">
                    <c:v>34.888888888888836</c:v>
                  </c:pt>
                  <c:pt idx="2">
                    <c:v>176.16000000000003</c:v>
                  </c:pt>
                  <c:pt idx="3">
                    <c:v>121.51999999999998</c:v>
                  </c:pt>
                  <c:pt idx="4">
                    <c:v>154.71999999999997</c:v>
                  </c:pt>
                  <c:pt idx="5">
                    <c:v>151.36000000000004</c:v>
                  </c:pt>
                  <c:pt idx="6">
                    <c:v>86.639999999999986</c:v>
                  </c:pt>
                </c:numCache>
              </c:numRef>
            </c:plus>
            <c:minus>
              <c:numRef>
                <c:f>('Anabaena 26'!$H$319,'Anabaena 26'!$H$321,'Anabaena 26'!$O$319,'Anabaena 26'!$O$321,'Anabaena 26'!$V$319,'Anabaena 26'!$V$321,'Anabaena 26'!$AC$319)</c:f>
                <c:numCache>
                  <c:formatCode>General</c:formatCode>
                  <c:ptCount val="7"/>
                  <c:pt idx="0">
                    <c:v>81.360000000000042</c:v>
                  </c:pt>
                  <c:pt idx="1">
                    <c:v>34.888888888888836</c:v>
                  </c:pt>
                  <c:pt idx="2">
                    <c:v>176.16000000000003</c:v>
                  </c:pt>
                  <c:pt idx="3">
                    <c:v>121.51999999999998</c:v>
                  </c:pt>
                  <c:pt idx="4">
                    <c:v>154.71999999999997</c:v>
                  </c:pt>
                  <c:pt idx="5">
                    <c:v>151.36000000000004</c:v>
                  </c:pt>
                  <c:pt idx="6">
                    <c:v>86.639999999999986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26'!$H$318,'Anabaena 26'!$H$320,'Anabaena 26'!$O$318,'Anabaena 26'!$O$320,'Anabaena 26'!$V$318,'Anabaena 26'!$V$320,'Anabaena 26'!$AC$318)</c:f>
              <c:numCache>
                <c:formatCode>General</c:formatCode>
                <c:ptCount val="7"/>
                <c:pt idx="0">
                  <c:v>2692.2</c:v>
                </c:pt>
                <c:pt idx="1">
                  <c:v>2073.6666666666665</c:v>
                </c:pt>
                <c:pt idx="2">
                  <c:v>2864.8</c:v>
                </c:pt>
                <c:pt idx="3">
                  <c:v>2452.4</c:v>
                </c:pt>
                <c:pt idx="4">
                  <c:v>2626.6</c:v>
                </c:pt>
                <c:pt idx="5">
                  <c:v>2349.8000000000002</c:v>
                </c:pt>
                <c:pt idx="6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9-46D9-88C4-622C5774B504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26'!$H$336,'Anabaena 26'!$H$338,'Anabaena 26'!$O$336,'Anabaena 26'!$O$338,'Anabaena 26'!$V$336,'Anabaena 26'!$V$338,'Anabaena 26'!$AC$336)</c:f>
                <c:numCache>
                  <c:formatCode>General</c:formatCode>
                  <c:ptCount val="7"/>
                  <c:pt idx="0">
                    <c:v>98.160000000000039</c:v>
                  </c:pt>
                  <c:pt idx="1">
                    <c:v>3.3333333333333335</c:v>
                  </c:pt>
                  <c:pt idx="2">
                    <c:v>169.11999999999998</c:v>
                  </c:pt>
                  <c:pt idx="3">
                    <c:v>121.76000000000003</c:v>
                  </c:pt>
                  <c:pt idx="4">
                    <c:v>195.5199999999999</c:v>
                  </c:pt>
                  <c:pt idx="5">
                    <c:v>160.4</c:v>
                  </c:pt>
                  <c:pt idx="6">
                    <c:v>123.12</c:v>
                  </c:pt>
                </c:numCache>
              </c:numRef>
            </c:plus>
            <c:minus>
              <c:numRef>
                <c:f>('Anabaena 26'!$H$336,'Anabaena 26'!$H$338,'Anabaena 26'!$O$336,'Anabaena 26'!$O$338,'Anabaena 26'!$V$336,'Anabaena 26'!$V$338,'Anabaena 26'!$AC$336)</c:f>
                <c:numCache>
                  <c:formatCode>General</c:formatCode>
                  <c:ptCount val="7"/>
                  <c:pt idx="0">
                    <c:v>98.160000000000039</c:v>
                  </c:pt>
                  <c:pt idx="1">
                    <c:v>3.3333333333333335</c:v>
                  </c:pt>
                  <c:pt idx="2">
                    <c:v>169.11999999999998</c:v>
                  </c:pt>
                  <c:pt idx="3">
                    <c:v>121.76000000000003</c:v>
                  </c:pt>
                  <c:pt idx="4">
                    <c:v>195.5199999999999</c:v>
                  </c:pt>
                  <c:pt idx="5">
                    <c:v>160.4</c:v>
                  </c:pt>
                  <c:pt idx="6">
                    <c:v>123.12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26'!$H$335,'Anabaena 26'!$H$337,'Anabaena 26'!$O$335,'Anabaena 26'!$O$337,'Anabaena 26'!$V$335,'Anabaena 26'!$V$337,'Anabaena 26'!$AC$335)</c:f>
              <c:numCache>
                <c:formatCode>General</c:formatCode>
                <c:ptCount val="7"/>
                <c:pt idx="0">
                  <c:v>2815.2</c:v>
                </c:pt>
                <c:pt idx="1">
                  <c:v>2110</c:v>
                </c:pt>
                <c:pt idx="2">
                  <c:v>2975.6</c:v>
                </c:pt>
                <c:pt idx="3">
                  <c:v>2472.8000000000002</c:v>
                </c:pt>
                <c:pt idx="4">
                  <c:v>2986.2</c:v>
                </c:pt>
                <c:pt idx="5">
                  <c:v>2666</c:v>
                </c:pt>
                <c:pt idx="6">
                  <c:v>141.6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9-46D9-88C4-622C5774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875552"/>
        <c:axId val="-21488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'Anabaena 26'!$B$1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26'!$H$13,'Anabaena 26'!$H$15,'Anabaena 26'!$O$13,'Anabaena 26'!$O$15,'Anabaena 26'!$V$13,'Anabaena 26'!$V$15,'Anabaena 26'!$AC$13)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</c:v>
                        </c:pt>
                        <c:pt idx="1">
                          <c:v>15.6</c:v>
                        </c:pt>
                        <c:pt idx="2">
                          <c:v>14.16</c:v>
                        </c:pt>
                        <c:pt idx="3">
                          <c:v>31.440000000000005</c:v>
                        </c:pt>
                        <c:pt idx="4">
                          <c:v>8.9599999999999991</c:v>
                        </c:pt>
                        <c:pt idx="5">
                          <c:v>3.7599999999999993</c:v>
                        </c:pt>
                        <c:pt idx="6">
                          <c:v>8.24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26'!$H$13,'Anabaena 26'!$H$15,'Anabaena 26'!$O$13,'Anabaena 26'!$O$15,'Anabaena 26'!$V$13,'Anabaena 26'!$V$15,'Anabaena 26'!$AC$13)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8</c:v>
                        </c:pt>
                        <c:pt idx="1">
                          <c:v>15.6</c:v>
                        </c:pt>
                        <c:pt idx="2">
                          <c:v>14.16</c:v>
                        </c:pt>
                        <c:pt idx="3">
                          <c:v>31.440000000000005</c:v>
                        </c:pt>
                        <c:pt idx="4">
                          <c:v>8.9599999999999991</c:v>
                        </c:pt>
                        <c:pt idx="5">
                          <c:v>3.7599999999999993</c:v>
                        </c:pt>
                        <c:pt idx="6">
                          <c:v>8.24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('Anabaena 26'!$H$12,'Anabaena 26'!$H$14,'Anabaena 26'!$O$12,'Anabaena 26'!$O$14,'Anabaena 26'!$V$12,'Anabaena 26'!$V$14,'Anabaena 26'!$AC$12)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</c:v>
                      </c:pt>
                      <c:pt idx="1">
                        <c:v>68</c:v>
                      </c:pt>
                      <c:pt idx="2">
                        <c:v>64.8</c:v>
                      </c:pt>
                      <c:pt idx="3">
                        <c:v>74.400000000000006</c:v>
                      </c:pt>
                      <c:pt idx="4">
                        <c:v>55.8</c:v>
                      </c:pt>
                      <c:pt idx="5">
                        <c:v>48.2</c:v>
                      </c:pt>
                      <c:pt idx="6">
                        <c:v>46.2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CF2-4F27-9091-B13AA07E2DE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26'!$H$64,'Anabaena 26'!$H$66,'Anabaena 26'!$O$64,'Anabaena 26'!$O$66,'Anabaena 26'!$V$64,'Anabaena 26'!$V$66,'Anabaena 26'!$AC$64)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2.88</c:v>
                        </c:pt>
                        <c:pt idx="1">
                          <c:v>2.48</c:v>
                        </c:pt>
                        <c:pt idx="2">
                          <c:v>0.875</c:v>
                        </c:pt>
                        <c:pt idx="3">
                          <c:v>1.04</c:v>
                        </c:pt>
                        <c:pt idx="4">
                          <c:v>0.88000000000000012</c:v>
                        </c:pt>
                        <c:pt idx="5">
                          <c:v>0.48000000000000009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26'!$H$64,'Anabaena 26'!$H$66,'Anabaena 26'!$O$64,'Anabaena 26'!$O$66,'Anabaena 26'!$V$64,'Anabaena 26'!$V$66,'Anabaena 26'!$AC$64)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2.88</c:v>
                        </c:pt>
                        <c:pt idx="1">
                          <c:v>2.48</c:v>
                        </c:pt>
                        <c:pt idx="2">
                          <c:v>0.875</c:v>
                        </c:pt>
                        <c:pt idx="3">
                          <c:v>1.04</c:v>
                        </c:pt>
                        <c:pt idx="4">
                          <c:v>0.88000000000000012</c:v>
                        </c:pt>
                        <c:pt idx="5">
                          <c:v>0.48000000000000009</c:v>
                        </c:pt>
                        <c:pt idx="6">
                          <c:v>0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26'!$H$63,'Anabaena 26'!$H$65,'Anabaena 26'!$O$63,'Anabaena 26'!$O$65,'Anabaena 26'!$V$63,'Anabaena 26'!$V$65,'Anabaena 26'!$AC$63)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15.4</c:v>
                      </c:pt>
                      <c:pt idx="1">
                        <c:v>10.4</c:v>
                      </c:pt>
                      <c:pt idx="2">
                        <c:v>6.25</c:v>
                      </c:pt>
                      <c:pt idx="3">
                        <c:v>4.8</c:v>
                      </c:pt>
                      <c:pt idx="4">
                        <c:v>6.6</c:v>
                      </c:pt>
                      <c:pt idx="5">
                        <c:v>4.5999999999999996</c:v>
                      </c:pt>
                      <c:pt idx="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F2-4F27-9091-B13AA07E2DE0}"/>
                  </c:ext>
                </c:extLst>
              </c15:ser>
            </c15:filteredBarSeries>
          </c:ext>
        </c:extLst>
      </c:barChart>
      <c:catAx>
        <c:axId val="-2148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882624"/>
        <c:crosses val="autoZero"/>
        <c:auto val="1"/>
        <c:lblAlgn val="ctr"/>
        <c:lblOffset val="100"/>
        <c:noMultiLvlLbl val="0"/>
      </c:catAx>
      <c:valAx>
        <c:axId val="-21488262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87555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MGS-1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10'!$D$30,'Nostoc 10'!$D$32,'Nostoc 10'!$K$30,'Nostoc 10'!$K$32,'Nostoc 10'!$R$30,'Nostoc 10'!$R$32,'Nostoc 10'!$X$30)</c:f>
                <c:numCache>
                  <c:formatCode>General</c:formatCode>
                  <c:ptCount val="7"/>
                  <c:pt idx="0">
                    <c:v>16.72</c:v>
                  </c:pt>
                  <c:pt idx="1">
                    <c:v>16.64</c:v>
                  </c:pt>
                  <c:pt idx="2">
                    <c:v>19.28</c:v>
                  </c:pt>
                  <c:pt idx="3">
                    <c:v>10.24</c:v>
                  </c:pt>
                  <c:pt idx="4">
                    <c:v>35.92</c:v>
                  </c:pt>
                  <c:pt idx="5">
                    <c:v>16.240000000000002</c:v>
                  </c:pt>
                  <c:pt idx="6">
                    <c:v>67.92</c:v>
                  </c:pt>
                </c:numCache>
              </c:numRef>
            </c:plus>
            <c:minus>
              <c:numRef>
                <c:f>('Nostoc 10'!$D$30,'Nostoc 10'!$D$32,'Nostoc 10'!$K$30,'Nostoc 10'!$K$32,'Nostoc 10'!$R$30,'Nostoc 10'!$R$32,'Nostoc 10'!$X$30)</c:f>
                <c:numCache>
                  <c:formatCode>General</c:formatCode>
                  <c:ptCount val="7"/>
                  <c:pt idx="0">
                    <c:v>16.72</c:v>
                  </c:pt>
                  <c:pt idx="1">
                    <c:v>16.64</c:v>
                  </c:pt>
                  <c:pt idx="2">
                    <c:v>19.28</c:v>
                  </c:pt>
                  <c:pt idx="3">
                    <c:v>10.24</c:v>
                  </c:pt>
                  <c:pt idx="4">
                    <c:v>35.92</c:v>
                  </c:pt>
                  <c:pt idx="5">
                    <c:v>16.240000000000002</c:v>
                  </c:pt>
                  <c:pt idx="6">
                    <c:v>67.92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10'!$D$29,'Nostoc 10'!$D$31,'Nostoc 10'!$K$29,'Nostoc 10'!$K$31,'Nostoc 10'!$R$29,'Nostoc 10'!$R$31,'Nostoc 10'!$Y$29)</c:f>
              <c:numCache>
                <c:formatCode>General</c:formatCode>
                <c:ptCount val="7"/>
                <c:pt idx="0">
                  <c:v>91.4</c:v>
                </c:pt>
                <c:pt idx="1">
                  <c:v>102.8</c:v>
                </c:pt>
                <c:pt idx="2">
                  <c:v>65.400000000000006</c:v>
                </c:pt>
                <c:pt idx="3">
                  <c:v>91.2</c:v>
                </c:pt>
                <c:pt idx="4">
                  <c:v>130.4</c:v>
                </c:pt>
                <c:pt idx="5">
                  <c:v>98.8</c:v>
                </c:pt>
                <c:pt idx="6">
                  <c:v>176.4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3-4CF1-9C94-CF19B72487E3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10'!$D$47,'Nostoc 10'!$D$49,'Nostoc 10'!$K$47,'Nostoc 10'!$K$49,'Nostoc 10'!$R$47,'Nostoc 10'!$R$49,'Nostoc 10'!$Y$47)</c:f>
                <c:numCache>
                  <c:formatCode>General</c:formatCode>
                  <c:ptCount val="7"/>
                  <c:pt idx="0">
                    <c:v>1.0399999999999998</c:v>
                  </c:pt>
                  <c:pt idx="1">
                    <c:v>0.75</c:v>
                  </c:pt>
                  <c:pt idx="2">
                    <c:v>1.3599999999999999</c:v>
                  </c:pt>
                  <c:pt idx="3">
                    <c:v>0.96000000000000019</c:v>
                  </c:pt>
                  <c:pt idx="4">
                    <c:v>1.5199999999999996</c:v>
                  </c:pt>
                  <c:pt idx="5">
                    <c:v>1.36</c:v>
                  </c:pt>
                  <c:pt idx="6">
                    <c:v>6.88</c:v>
                  </c:pt>
                </c:numCache>
              </c:numRef>
            </c:plus>
            <c:minus>
              <c:numRef>
                <c:f>('Nostoc 10'!$D$47,'Nostoc 10'!$D$49,'Nostoc 10'!$K$47,'Nostoc 10'!$K$49,'Nostoc 10'!$R$47,'Nostoc 10'!$R$49,'Nostoc 10'!$Y$47)</c:f>
                <c:numCache>
                  <c:formatCode>General</c:formatCode>
                  <c:ptCount val="7"/>
                  <c:pt idx="0">
                    <c:v>1.0399999999999998</c:v>
                  </c:pt>
                  <c:pt idx="1">
                    <c:v>0.75</c:v>
                  </c:pt>
                  <c:pt idx="2">
                    <c:v>1.3599999999999999</c:v>
                  </c:pt>
                  <c:pt idx="3">
                    <c:v>0.96000000000000019</c:v>
                  </c:pt>
                  <c:pt idx="4">
                    <c:v>1.5199999999999996</c:v>
                  </c:pt>
                  <c:pt idx="5">
                    <c:v>1.36</c:v>
                  </c:pt>
                  <c:pt idx="6">
                    <c:v>6.88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10'!$D$46,'Nostoc 10'!$D$48,'Nostoc 10'!$K$46,'Nostoc 10'!$K$48,'Nostoc 10'!$R$46,'Nostoc 10'!$R$48,'Nostoc 10'!$Y$46)</c:f>
              <c:numCache>
                <c:formatCode>General</c:formatCode>
                <c:ptCount val="7"/>
                <c:pt idx="0">
                  <c:v>8.1999999999999993</c:v>
                </c:pt>
                <c:pt idx="1">
                  <c:v>8.75</c:v>
                </c:pt>
                <c:pt idx="2">
                  <c:v>7.8</c:v>
                </c:pt>
                <c:pt idx="3">
                  <c:v>9.1999999999999993</c:v>
                </c:pt>
                <c:pt idx="4">
                  <c:v>10.8</c:v>
                </c:pt>
                <c:pt idx="5">
                  <c:v>9.8000000000000007</c:v>
                </c:pt>
                <c:pt idx="6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3-4CF1-9C94-CF19B72487E3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10'!$D$81,'Nostoc 10'!$D$83,'Nostoc 10'!$K$81,'Nostoc 10'!$K$83,'Nostoc 10'!$R$81,'Nostoc 10'!$R$83,'Nostoc 10'!$Y$81)</c:f>
                <c:numCache>
                  <c:formatCode>General</c:formatCode>
                  <c:ptCount val="7"/>
                  <c:pt idx="0">
                    <c:v>0.72</c:v>
                  </c:pt>
                  <c:pt idx="1">
                    <c:v>0.5</c:v>
                  </c:pt>
                  <c:pt idx="2">
                    <c:v>1.2</c:v>
                  </c:pt>
                  <c:pt idx="3">
                    <c:v>0.48000000000000009</c:v>
                  </c:pt>
                  <c:pt idx="4">
                    <c:v>1.28</c:v>
                  </c:pt>
                  <c:pt idx="5">
                    <c:v>0.32000000000000012</c:v>
                  </c:pt>
                  <c:pt idx="6">
                    <c:v>2.2399999999999998</c:v>
                  </c:pt>
                </c:numCache>
              </c:numRef>
            </c:plus>
            <c:minus>
              <c:numRef>
                <c:f>('Nostoc 10'!$D$81,'Nostoc 10'!$D$83,'Nostoc 10'!$K$81,'Nostoc 10'!$K$83,'Nostoc 10'!$R$81,'Nostoc 10'!$R$83,'Nostoc 10'!$Y$81)</c:f>
                <c:numCache>
                  <c:formatCode>General</c:formatCode>
                  <c:ptCount val="7"/>
                  <c:pt idx="0">
                    <c:v>0.72</c:v>
                  </c:pt>
                  <c:pt idx="1">
                    <c:v>0.5</c:v>
                  </c:pt>
                  <c:pt idx="2">
                    <c:v>1.2</c:v>
                  </c:pt>
                  <c:pt idx="3">
                    <c:v>0.48000000000000009</c:v>
                  </c:pt>
                  <c:pt idx="4">
                    <c:v>1.28</c:v>
                  </c:pt>
                  <c:pt idx="5">
                    <c:v>0.32000000000000012</c:v>
                  </c:pt>
                  <c:pt idx="6">
                    <c:v>2.2399999999999998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10'!$D$80,'Nostoc 10'!$D$82,'Nostoc 10'!$K$80,'Nostoc 10'!$K$82,'Nostoc 10'!$R$80,'Nostoc 10'!$R$82,'Nostoc 10'!$Y$80)</c:f>
              <c:numCache>
                <c:formatCode>General</c:formatCode>
                <c:ptCount val="7"/>
                <c:pt idx="0">
                  <c:v>7.4</c:v>
                </c:pt>
                <c:pt idx="1">
                  <c:v>7.5</c:v>
                </c:pt>
                <c:pt idx="2">
                  <c:v>6</c:v>
                </c:pt>
                <c:pt idx="3">
                  <c:v>6.6</c:v>
                </c:pt>
                <c:pt idx="4">
                  <c:v>7.6</c:v>
                </c:pt>
                <c:pt idx="5">
                  <c:v>7.2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3-4CF1-9C94-CF19B72487E3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10'!$D$98,'Nostoc 10'!$D$100,'Nostoc 10'!$K$98,'Nostoc 10'!$K$100,'Nostoc 10'!$R$98,'Nostoc 10'!$R$100,'Nostoc 10'!$Y$98)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0.5</c:v>
                  </c:pt>
                  <c:pt idx="2">
                    <c:v>0.96</c:v>
                  </c:pt>
                  <c:pt idx="3">
                    <c:v>0.48000000000000009</c:v>
                  </c:pt>
                  <c:pt idx="4">
                    <c:v>1.04</c:v>
                  </c:pt>
                  <c:pt idx="5">
                    <c:v>0.32000000000000012</c:v>
                  </c:pt>
                  <c:pt idx="6">
                    <c:v>2.4</c:v>
                  </c:pt>
                </c:numCache>
              </c:numRef>
            </c:plus>
            <c:minus>
              <c:numRef>
                <c:f>('Nostoc 10'!$D$98,'Nostoc 10'!$D$100,'Nostoc 10'!$K$98,'Nostoc 10'!$K$100,'Nostoc 10'!$R$98,'Nostoc 10'!$R$100,'Nostoc 10'!$Y$98)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0.5</c:v>
                  </c:pt>
                  <c:pt idx="2">
                    <c:v>0.96</c:v>
                  </c:pt>
                  <c:pt idx="3">
                    <c:v>0.48000000000000009</c:v>
                  </c:pt>
                  <c:pt idx="4">
                    <c:v>1.04</c:v>
                  </c:pt>
                  <c:pt idx="5">
                    <c:v>0.32000000000000012</c:v>
                  </c:pt>
                  <c:pt idx="6">
                    <c:v>2.4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10'!$D$97,'Nostoc 10'!$D$99,'Nostoc 10'!$K$97,'Nostoc 10'!$K$99,'Nostoc 10'!$R$97,'Nostoc 10'!$R$99,'Nostoc 10'!$Y$97)</c:f>
              <c:numCache>
                <c:formatCode>General</c:formatCode>
                <c:ptCount val="7"/>
                <c:pt idx="0">
                  <c:v>6.4</c:v>
                </c:pt>
                <c:pt idx="1">
                  <c:v>7</c:v>
                </c:pt>
                <c:pt idx="2">
                  <c:v>6.8</c:v>
                </c:pt>
                <c:pt idx="3">
                  <c:v>7.6</c:v>
                </c:pt>
                <c:pt idx="4">
                  <c:v>7.8</c:v>
                </c:pt>
                <c:pt idx="5">
                  <c:v>7.2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3-4CF1-9C94-CF19B72487E3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10'!$D$115,'Nostoc 10'!$D$117,'Nostoc 10'!$K$115,'Nostoc 10'!$K$117,'Nostoc 10'!$R$115,'Nostoc 10'!$R$117,'Nostoc 10'!$Y$115)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0.375</c:v>
                  </c:pt>
                  <c:pt idx="2">
                    <c:v>0.48000000000000009</c:v>
                  </c:pt>
                  <c:pt idx="3">
                    <c:v>0.4</c:v>
                  </c:pt>
                  <c:pt idx="4">
                    <c:v>1.1199999999999999</c:v>
                  </c:pt>
                  <c:pt idx="5">
                    <c:v>0.32000000000000012</c:v>
                  </c:pt>
                  <c:pt idx="6">
                    <c:v>1.6800000000000002</c:v>
                  </c:pt>
                </c:numCache>
              </c:numRef>
            </c:plus>
            <c:minus>
              <c:numRef>
                <c:f>('Nostoc 10'!$D$115,'Nostoc 10'!$D$117,'Nostoc 10'!$K$115,'Nostoc 10'!$K$117,'Nostoc 10'!$R$115,'Nostoc 10'!$R$117,'Nostoc 10'!$Y$115)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0.375</c:v>
                  </c:pt>
                  <c:pt idx="2">
                    <c:v>0.48000000000000009</c:v>
                  </c:pt>
                  <c:pt idx="3">
                    <c:v>0.4</c:v>
                  </c:pt>
                  <c:pt idx="4">
                    <c:v>1.1199999999999999</c:v>
                  </c:pt>
                  <c:pt idx="5">
                    <c:v>0.32000000000000012</c:v>
                  </c:pt>
                  <c:pt idx="6">
                    <c:v>1.6800000000000002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10'!$D$114,'Nostoc 10'!$D$116,'Nostoc 10'!$K$114,'Nostoc 10'!$K$116,'Nostoc 10'!$R$114,'Nostoc 10'!$R$116,'Nostoc 10'!$Y$114)</c:f>
              <c:numCache>
                <c:formatCode>General</c:formatCode>
                <c:ptCount val="7"/>
                <c:pt idx="0">
                  <c:v>5.6</c:v>
                </c:pt>
                <c:pt idx="1">
                  <c:v>5.75</c:v>
                </c:pt>
                <c:pt idx="2">
                  <c:v>5.4</c:v>
                </c:pt>
                <c:pt idx="3">
                  <c:v>6</c:v>
                </c:pt>
                <c:pt idx="4">
                  <c:v>5.4</c:v>
                </c:pt>
                <c:pt idx="5">
                  <c:v>4.8</c:v>
                </c:pt>
                <c:pt idx="6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3-4CF1-9C94-CF19B72487E3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10'!$D$132,'Nostoc 10'!$D$134,'Nostoc 10'!$K$132,'Nostoc 10'!$K$134,'Nostoc 10'!$R$132,'Nostoc 10'!$R$134,'Nostoc 10'!$Y$132)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0.5</c:v>
                  </c:pt>
                  <c:pt idx="2">
                    <c:v>0.8</c:v>
                  </c:pt>
                  <c:pt idx="3">
                    <c:v>0.48000000000000009</c:v>
                  </c:pt>
                  <c:pt idx="4">
                    <c:v>0.8</c:v>
                  </c:pt>
                  <c:pt idx="5">
                    <c:v>0.48000000000000009</c:v>
                  </c:pt>
                  <c:pt idx="6">
                    <c:v>1.92</c:v>
                  </c:pt>
                </c:numCache>
              </c:numRef>
            </c:plus>
            <c:minus>
              <c:numRef>
                <c:f>('Nostoc 10'!$D$132,'Nostoc 10'!$D$134,'Nostoc 10'!$K$132,'Nostoc 10'!$K$134,'Nostoc 10'!$R$132,'Nostoc 10'!$R$134,'Nostoc 10'!$Y$132)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0.5</c:v>
                  </c:pt>
                  <c:pt idx="2">
                    <c:v>0.8</c:v>
                  </c:pt>
                  <c:pt idx="3">
                    <c:v>0.48000000000000009</c:v>
                  </c:pt>
                  <c:pt idx="4">
                    <c:v>0.8</c:v>
                  </c:pt>
                  <c:pt idx="5">
                    <c:v>0.48000000000000009</c:v>
                  </c:pt>
                  <c:pt idx="6">
                    <c:v>1.92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10'!$D$131,'Nostoc 10'!$D$133,'Nostoc 10'!$K$131,'Nostoc 10'!$K$133,'Nostoc 10'!$R$131,'Nostoc 10'!$R$133,'Nostoc 10'!$Y$131)</c:f>
              <c:numCache>
                <c:formatCode>General</c:formatCode>
                <c:ptCount val="7"/>
                <c:pt idx="0">
                  <c:v>5.4</c:v>
                </c:pt>
                <c:pt idx="1">
                  <c:v>5.5</c:v>
                </c:pt>
                <c:pt idx="2">
                  <c:v>6</c:v>
                </c:pt>
                <c:pt idx="3">
                  <c:v>6.6</c:v>
                </c:pt>
                <c:pt idx="4">
                  <c:v>6</c:v>
                </c:pt>
                <c:pt idx="5">
                  <c:v>5.6</c:v>
                </c:pt>
                <c:pt idx="6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3-4CF1-9C94-CF19B72487E3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10'!$D$149,'Nostoc 10'!$D$151,'Nostoc 10'!$K$149,'Nostoc 10'!$K$151,'Nostoc 10'!$R$149,'Nostoc 10'!$R$151,'Nostoc 10'!$Y$149)</c:f>
                <c:numCache>
                  <c:formatCode>General</c:formatCode>
                  <c:ptCount val="7"/>
                  <c:pt idx="0">
                    <c:v>2.96</c:v>
                  </c:pt>
                  <c:pt idx="1">
                    <c:v>0.75</c:v>
                  </c:pt>
                  <c:pt idx="2">
                    <c:v>2</c:v>
                  </c:pt>
                  <c:pt idx="3">
                    <c:v>0.72</c:v>
                  </c:pt>
                  <c:pt idx="4">
                    <c:v>0.8</c:v>
                  </c:pt>
                  <c:pt idx="5">
                    <c:v>0.48000000000000009</c:v>
                  </c:pt>
                  <c:pt idx="6">
                    <c:v>0.88000000000000012</c:v>
                  </c:pt>
                </c:numCache>
              </c:numRef>
            </c:plus>
            <c:minus>
              <c:numRef>
                <c:f>('Nostoc 10'!$D$149,'Nostoc 10'!$D$151,'Nostoc 10'!$K$149,'Nostoc 10'!$K$151,'Nostoc 10'!$R$149,'Nostoc 10'!$R$151,'Nostoc 10'!$Y$149)</c:f>
                <c:numCache>
                  <c:formatCode>General</c:formatCode>
                  <c:ptCount val="7"/>
                  <c:pt idx="0">
                    <c:v>2.96</c:v>
                  </c:pt>
                  <c:pt idx="1">
                    <c:v>0.75</c:v>
                  </c:pt>
                  <c:pt idx="2">
                    <c:v>2</c:v>
                  </c:pt>
                  <c:pt idx="3">
                    <c:v>0.72</c:v>
                  </c:pt>
                  <c:pt idx="4">
                    <c:v>0.8</c:v>
                  </c:pt>
                  <c:pt idx="5">
                    <c:v>0.48000000000000009</c:v>
                  </c:pt>
                  <c:pt idx="6">
                    <c:v>0.88000000000000012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10'!$D$148,'Nostoc 10'!$D$150,'Nostoc 10'!$K$148,'Nostoc 10'!$K$150,'Nostoc 10'!$R$148,'Nostoc 10'!$R$150,'Nostoc 10'!$Y$148)</c:f>
              <c:numCache>
                <c:formatCode>General</c:formatCode>
                <c:ptCount val="7"/>
                <c:pt idx="0">
                  <c:v>8.6</c:v>
                </c:pt>
                <c:pt idx="1">
                  <c:v>6.5</c:v>
                </c:pt>
                <c:pt idx="2">
                  <c:v>7</c:v>
                </c:pt>
                <c:pt idx="3">
                  <c:v>6.6</c:v>
                </c:pt>
                <c:pt idx="4">
                  <c:v>6</c:v>
                </c:pt>
                <c:pt idx="5">
                  <c:v>5.4</c:v>
                </c:pt>
                <c:pt idx="6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63-4CF1-9C94-CF19B72487E3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10'!$D$166,'Nostoc 10'!$D$168,'Nostoc 10'!$K$166,'Nostoc 10'!$K$168,'Nostoc 10'!$R$166,'Nostoc 10'!$R$168,'Nostoc 10'!$Y$166)</c:f>
                <c:numCache>
                  <c:formatCode>General</c:formatCode>
                  <c:ptCount val="7"/>
                  <c:pt idx="0">
                    <c:v>6.16</c:v>
                  </c:pt>
                  <c:pt idx="1">
                    <c:v>1</c:v>
                  </c:pt>
                  <c:pt idx="2">
                    <c:v>4.5600000000000005</c:v>
                  </c:pt>
                  <c:pt idx="3">
                    <c:v>0.95999999999999974</c:v>
                  </c:pt>
                  <c:pt idx="4">
                    <c:v>1.04</c:v>
                  </c:pt>
                  <c:pt idx="5">
                    <c:v>0.48000000000000009</c:v>
                  </c:pt>
                  <c:pt idx="6">
                    <c:v>1.2</c:v>
                  </c:pt>
                </c:numCache>
              </c:numRef>
            </c:plus>
            <c:minus>
              <c:numRef>
                <c:f>('Nostoc 10'!$D$166,'Nostoc 10'!$D$168,'Nostoc 10'!$K$166,'Nostoc 10'!$K$168,'Nostoc 10'!$R$166,'Nostoc 10'!$R$168,'Nostoc 10'!$Y$166)</c:f>
                <c:numCache>
                  <c:formatCode>General</c:formatCode>
                  <c:ptCount val="7"/>
                  <c:pt idx="0">
                    <c:v>6.16</c:v>
                  </c:pt>
                  <c:pt idx="1">
                    <c:v>1</c:v>
                  </c:pt>
                  <c:pt idx="2">
                    <c:v>4.5600000000000005</c:v>
                  </c:pt>
                  <c:pt idx="3">
                    <c:v>0.95999999999999974</c:v>
                  </c:pt>
                  <c:pt idx="4">
                    <c:v>1.04</c:v>
                  </c:pt>
                  <c:pt idx="5">
                    <c:v>0.48000000000000009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10'!$D$165,'Nostoc 10'!$D$167,'Nostoc 10'!$K$165,'Nostoc 10'!$K$167,'Nostoc 10'!$R$165,'Nostoc 10'!$R$167,'Nostoc 10'!$Y$165)</c:f>
              <c:numCache>
                <c:formatCode>General</c:formatCode>
                <c:ptCount val="7"/>
                <c:pt idx="0">
                  <c:v>11.8</c:v>
                </c:pt>
                <c:pt idx="1">
                  <c:v>6</c:v>
                </c:pt>
                <c:pt idx="2">
                  <c:v>8.8000000000000007</c:v>
                </c:pt>
                <c:pt idx="3">
                  <c:v>5.6</c:v>
                </c:pt>
                <c:pt idx="4">
                  <c:v>5.8</c:v>
                </c:pt>
                <c:pt idx="5">
                  <c:v>5.4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63-4CF1-9C94-CF19B72487E3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10'!$D$183,'Nostoc 10'!$D$185,'Nostoc 10'!$K$183,'Nostoc 10'!$K$185,'Nostoc 10'!$R$183,'Nostoc 10'!$R$185,'Nostoc 10'!$Y$183)</c:f>
                <c:numCache>
                  <c:formatCode>General</c:formatCode>
                  <c:ptCount val="7"/>
                  <c:pt idx="0">
                    <c:v>9.84</c:v>
                  </c:pt>
                  <c:pt idx="1">
                    <c:v>2</c:v>
                  </c:pt>
                  <c:pt idx="2">
                    <c:v>6.9599999999999991</c:v>
                  </c:pt>
                  <c:pt idx="3">
                    <c:v>1.2</c:v>
                  </c:pt>
                  <c:pt idx="4">
                    <c:v>1.1200000000000001</c:v>
                  </c:pt>
                  <c:pt idx="5">
                    <c:v>0.32000000000000012</c:v>
                  </c:pt>
                  <c:pt idx="6">
                    <c:v>1.2</c:v>
                  </c:pt>
                </c:numCache>
              </c:numRef>
            </c:plus>
            <c:minus>
              <c:numRef>
                <c:f>('Nostoc 10'!$D$183,'Nostoc 10'!$D$185,'Nostoc 10'!$K$183,'Nostoc 10'!$K$185,'Nostoc 10'!$R$183,'Nostoc 10'!$R$185,'Nostoc 10'!$Y$183)</c:f>
                <c:numCache>
                  <c:formatCode>General</c:formatCode>
                  <c:ptCount val="7"/>
                  <c:pt idx="0">
                    <c:v>9.84</c:v>
                  </c:pt>
                  <c:pt idx="1">
                    <c:v>2</c:v>
                  </c:pt>
                  <c:pt idx="2">
                    <c:v>6.9599999999999991</c:v>
                  </c:pt>
                  <c:pt idx="3">
                    <c:v>1.2</c:v>
                  </c:pt>
                  <c:pt idx="4">
                    <c:v>1.1200000000000001</c:v>
                  </c:pt>
                  <c:pt idx="5">
                    <c:v>0.32000000000000012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10'!$D$182,'Nostoc 10'!$D$184,'Nostoc 10'!$K$182,'Nostoc 10'!$K$184,'Nostoc 10'!$R$182,'Nostoc 10'!$R$184,'Nostoc 10'!$Y$182)</c:f>
              <c:numCache>
                <c:formatCode>General</c:formatCode>
                <c:ptCount val="7"/>
                <c:pt idx="0">
                  <c:v>15.4</c:v>
                </c:pt>
                <c:pt idx="1">
                  <c:v>7</c:v>
                </c:pt>
                <c:pt idx="2">
                  <c:v>11.8</c:v>
                </c:pt>
                <c:pt idx="3">
                  <c:v>6</c:v>
                </c:pt>
                <c:pt idx="4">
                  <c:v>6.2</c:v>
                </c:pt>
                <c:pt idx="5">
                  <c:v>5.8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63-4CF1-9C94-CF19B72487E3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10'!$D$200,'Nostoc 10'!$D$202,'Nostoc 10'!$K$200,'Nostoc 10'!$K$202,'Nostoc 10'!$R$200,'Nostoc 10'!$R$202,'Nostoc 10'!$Y$200)</c:f>
                <c:numCache>
                  <c:formatCode>General</c:formatCode>
                  <c:ptCount val="7"/>
                  <c:pt idx="0">
                    <c:v>31.04</c:v>
                  </c:pt>
                  <c:pt idx="1">
                    <c:v>4.75</c:v>
                  </c:pt>
                  <c:pt idx="2">
                    <c:v>24.72</c:v>
                  </c:pt>
                  <c:pt idx="3">
                    <c:v>4.24</c:v>
                  </c:pt>
                  <c:pt idx="4">
                    <c:v>4.4000000000000004</c:v>
                  </c:pt>
                  <c:pt idx="5">
                    <c:v>1.8399999999999999</c:v>
                  </c:pt>
                  <c:pt idx="6">
                    <c:v>1.44</c:v>
                  </c:pt>
                </c:numCache>
              </c:numRef>
            </c:plus>
            <c:minus>
              <c:numRef>
                <c:f>('Nostoc 10'!$D$200,'Nostoc 10'!$D$202,'Nostoc 10'!$K$200,'Nostoc 10'!$K$202,'Nostoc 10'!$R$200,'Nostoc 10'!$R$202,'Nostoc 10'!$Y$200)</c:f>
                <c:numCache>
                  <c:formatCode>General</c:formatCode>
                  <c:ptCount val="7"/>
                  <c:pt idx="0">
                    <c:v>31.04</c:v>
                  </c:pt>
                  <c:pt idx="1">
                    <c:v>4.75</c:v>
                  </c:pt>
                  <c:pt idx="2">
                    <c:v>24.72</c:v>
                  </c:pt>
                  <c:pt idx="3">
                    <c:v>4.24</c:v>
                  </c:pt>
                  <c:pt idx="4">
                    <c:v>4.4000000000000004</c:v>
                  </c:pt>
                  <c:pt idx="5">
                    <c:v>1.8399999999999999</c:v>
                  </c:pt>
                  <c:pt idx="6">
                    <c:v>1.44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10'!$D$199,'Nostoc 10'!$D$201,'Nostoc 10'!$K$199,'Nostoc 10'!$K$201,'Nostoc 10'!$R$199,'Nostoc 10'!$R$201,'Nostoc 10'!$Y$199)</c:f>
              <c:numCache>
                <c:formatCode>General</c:formatCode>
                <c:ptCount val="7"/>
                <c:pt idx="0">
                  <c:v>40.4</c:v>
                </c:pt>
                <c:pt idx="1">
                  <c:v>12.25</c:v>
                </c:pt>
                <c:pt idx="2">
                  <c:v>35.6</c:v>
                </c:pt>
                <c:pt idx="3">
                  <c:v>10.4</c:v>
                </c:pt>
                <c:pt idx="4">
                  <c:v>9</c:v>
                </c:pt>
                <c:pt idx="5">
                  <c:v>7.2</c:v>
                </c:pt>
                <c:pt idx="6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63-4CF1-9C94-CF19B72487E3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10'!$D$217,'Nostoc 10'!$D$219,'Nostoc 10'!$K$217,'Nostoc 10'!$K$219,'Nostoc 10'!$R$217,'Nostoc 10'!$R$219,'Nostoc 10'!$Y$217)</c:f>
                <c:numCache>
                  <c:formatCode>General</c:formatCode>
                  <c:ptCount val="7"/>
                  <c:pt idx="0">
                    <c:v>9.125</c:v>
                  </c:pt>
                  <c:pt idx="1">
                    <c:v>8</c:v>
                  </c:pt>
                  <c:pt idx="2">
                    <c:v>20.5</c:v>
                  </c:pt>
                  <c:pt idx="3">
                    <c:v>1</c:v>
                  </c:pt>
                  <c:pt idx="4">
                    <c:v>3.375</c:v>
                  </c:pt>
                  <c:pt idx="5">
                    <c:v>2.3199999999999998</c:v>
                  </c:pt>
                  <c:pt idx="6">
                    <c:v>1.8399999999999999</c:v>
                  </c:pt>
                </c:numCache>
              </c:numRef>
            </c:plus>
            <c:minus>
              <c:numRef>
                <c:f>('Nostoc 10'!$D$217,'Nostoc 10'!$D$219,'Nostoc 10'!$K$217,'Nostoc 10'!$K$219,'Nostoc 10'!$R$217,'Nostoc 10'!$R$219,'Nostoc 10'!$Y$217)</c:f>
                <c:numCache>
                  <c:formatCode>General</c:formatCode>
                  <c:ptCount val="7"/>
                  <c:pt idx="0">
                    <c:v>9.125</c:v>
                  </c:pt>
                  <c:pt idx="1">
                    <c:v>8</c:v>
                  </c:pt>
                  <c:pt idx="2">
                    <c:v>20.5</c:v>
                  </c:pt>
                  <c:pt idx="3">
                    <c:v>1</c:v>
                  </c:pt>
                  <c:pt idx="4">
                    <c:v>3.375</c:v>
                  </c:pt>
                  <c:pt idx="5">
                    <c:v>2.3199999999999998</c:v>
                  </c:pt>
                  <c:pt idx="6">
                    <c:v>1.8399999999999999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10'!$D$216,'Nostoc 10'!$D$218,'Nostoc 10'!$K$216,'Nostoc 10'!$K$218,'Nostoc 10'!$R$216,'Nostoc 10'!$R$218,'Nostoc 10'!$Y$216)</c:f>
              <c:numCache>
                <c:formatCode>General</c:formatCode>
                <c:ptCount val="7"/>
                <c:pt idx="0">
                  <c:v>33.75</c:v>
                </c:pt>
                <c:pt idx="1">
                  <c:v>13.5</c:v>
                </c:pt>
                <c:pt idx="2">
                  <c:v>28</c:v>
                </c:pt>
                <c:pt idx="3">
                  <c:v>7</c:v>
                </c:pt>
                <c:pt idx="4">
                  <c:v>8.25</c:v>
                </c:pt>
                <c:pt idx="5">
                  <c:v>7.6</c:v>
                </c:pt>
                <c:pt idx="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B-489F-AE4F-06A8514304A1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10'!$D$234,'Nostoc 10'!$D$236,'Nostoc 10'!$K$234,'Nostoc 10'!$K$236,'Nostoc 10'!$R$234,'Nostoc 10'!$R$236,'Nostoc 10'!$X$234)</c:f>
                <c:numCache>
                  <c:formatCode>General</c:formatCode>
                  <c:ptCount val="7"/>
                  <c:pt idx="0">
                    <c:v>17.375</c:v>
                  </c:pt>
                  <c:pt idx="1">
                    <c:v>13.5</c:v>
                  </c:pt>
                  <c:pt idx="2">
                    <c:v>46</c:v>
                  </c:pt>
                  <c:pt idx="3">
                    <c:v>1.75</c:v>
                  </c:pt>
                  <c:pt idx="4">
                    <c:v>6.125</c:v>
                  </c:pt>
                  <c:pt idx="5">
                    <c:v>7.2</c:v>
                  </c:pt>
                  <c:pt idx="6">
                    <c:v>1.8400000000000034</c:v>
                  </c:pt>
                </c:numCache>
              </c:numRef>
            </c:plus>
            <c:minus>
              <c:numRef>
                <c:f>('Nostoc 10'!$D$234,'Nostoc 10'!$D$236,'Nostoc 10'!$K$234,'Nostoc 10'!$K$236,'Nostoc 10'!$R$234,'Nostoc 10'!$R$236,'Nostoc 10'!$X$234)</c:f>
                <c:numCache>
                  <c:formatCode>General</c:formatCode>
                  <c:ptCount val="7"/>
                  <c:pt idx="0">
                    <c:v>17.375</c:v>
                  </c:pt>
                  <c:pt idx="1">
                    <c:v>13.5</c:v>
                  </c:pt>
                  <c:pt idx="2">
                    <c:v>46</c:v>
                  </c:pt>
                  <c:pt idx="3">
                    <c:v>1.75</c:v>
                  </c:pt>
                  <c:pt idx="4">
                    <c:v>6.125</c:v>
                  </c:pt>
                  <c:pt idx="5">
                    <c:v>7.2</c:v>
                  </c:pt>
                  <c:pt idx="6">
                    <c:v>1.8400000000000034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10'!$D$233,'Nostoc 10'!$D$235,'Nostoc 10'!$K$233,'Nostoc 10'!$K$235,'Nostoc 10'!$R$233,'Nostoc 10'!$R$235,'Nostoc 10'!$Y$233)</c:f>
              <c:numCache>
                <c:formatCode>General</c:formatCode>
                <c:ptCount val="7"/>
                <c:pt idx="0">
                  <c:v>62.25</c:v>
                </c:pt>
                <c:pt idx="1">
                  <c:v>19</c:v>
                </c:pt>
                <c:pt idx="2">
                  <c:v>58</c:v>
                </c:pt>
                <c:pt idx="3">
                  <c:v>8.75</c:v>
                </c:pt>
                <c:pt idx="4">
                  <c:v>9.75</c:v>
                </c:pt>
                <c:pt idx="5">
                  <c:v>11</c:v>
                </c:pt>
                <c:pt idx="6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B-489F-AE4F-06A8514304A1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10'!$D$251,'Nostoc 10'!$D$253,'Nostoc 10'!$K$251,'Nostoc 10'!$K$253,'Nostoc 10'!$R$251,'Nostoc 10'!$R$253,'Nostoc 10'!$Y$251)</c:f>
                <c:numCache>
                  <c:formatCode>General</c:formatCode>
                  <c:ptCount val="7"/>
                  <c:pt idx="0">
                    <c:v>132</c:v>
                  </c:pt>
                  <c:pt idx="1">
                    <c:v>102</c:v>
                  </c:pt>
                  <c:pt idx="2">
                    <c:v>151</c:v>
                  </c:pt>
                  <c:pt idx="3">
                    <c:v>6</c:v>
                  </c:pt>
                  <c:pt idx="4">
                    <c:v>41.875</c:v>
                  </c:pt>
                  <c:pt idx="5">
                    <c:v>38.32</c:v>
                  </c:pt>
                  <c:pt idx="6">
                    <c:v>59.2</c:v>
                  </c:pt>
                </c:numCache>
              </c:numRef>
            </c:plus>
            <c:minus>
              <c:numRef>
                <c:f>('Nostoc 10'!$D$251,'Nostoc 10'!$D$253,'Nostoc 10'!$K$251,'Nostoc 10'!$K$253,'Nostoc 10'!$R$251,'Nostoc 10'!$R$253,'Nostoc 10'!$Y$251)</c:f>
                <c:numCache>
                  <c:formatCode>General</c:formatCode>
                  <c:ptCount val="7"/>
                  <c:pt idx="0">
                    <c:v>132</c:v>
                  </c:pt>
                  <c:pt idx="1">
                    <c:v>102</c:v>
                  </c:pt>
                  <c:pt idx="2">
                    <c:v>151</c:v>
                  </c:pt>
                  <c:pt idx="3">
                    <c:v>6</c:v>
                  </c:pt>
                  <c:pt idx="4">
                    <c:v>41.875</c:v>
                  </c:pt>
                  <c:pt idx="5">
                    <c:v>38.32</c:v>
                  </c:pt>
                  <c:pt idx="6">
                    <c:v>59.2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10'!$D$250,'Nostoc 10'!$D$252,'Nostoc 10'!$K$250,'Nostoc 10'!$K$252,'Nostoc 10'!$R$250,'Nostoc 10'!$R$252,'Nostoc 10'!$Y$250)</c:f>
              <c:numCache>
                <c:formatCode>General</c:formatCode>
                <c:ptCount val="7"/>
                <c:pt idx="0">
                  <c:v>412.5</c:v>
                </c:pt>
                <c:pt idx="1">
                  <c:v>112.5</c:v>
                </c:pt>
                <c:pt idx="2">
                  <c:v>206</c:v>
                </c:pt>
                <c:pt idx="3">
                  <c:v>18</c:v>
                </c:pt>
                <c:pt idx="4">
                  <c:v>37.25</c:v>
                </c:pt>
                <c:pt idx="5">
                  <c:v>39.6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2-4DE0-B811-E1CE77F1107E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10'!$D$268,'Nostoc 10'!$D$270,'Nostoc 10'!$K$268,'Nostoc 10'!$K$270,'Nostoc 10'!$R$268,'Nostoc 10'!$R$270,'Nostoc 10'!$Y$268)</c:f>
                <c:numCache>
                  <c:formatCode>General</c:formatCode>
                  <c:ptCount val="7"/>
                  <c:pt idx="0">
                    <c:v>166.75</c:v>
                  </c:pt>
                  <c:pt idx="1">
                    <c:v>167.25</c:v>
                  </c:pt>
                  <c:pt idx="2">
                    <c:v>299</c:v>
                  </c:pt>
                  <c:pt idx="3">
                    <c:v>39.5</c:v>
                  </c:pt>
                  <c:pt idx="4">
                    <c:v>105.25</c:v>
                  </c:pt>
                  <c:pt idx="5">
                    <c:v>115.67999999999999</c:v>
                  </c:pt>
                  <c:pt idx="6">
                    <c:v>158.47999999999999</c:v>
                  </c:pt>
                </c:numCache>
              </c:numRef>
            </c:plus>
            <c:minus>
              <c:numRef>
                <c:f>('Nostoc 10'!$D$268,'Nostoc 10'!$D$270,'Nostoc 10'!$K$268,'Nostoc 10'!$K$270,'Nostoc 10'!$R$268,'Nostoc 10'!$R$270,'Nostoc 10'!$Y$268)</c:f>
                <c:numCache>
                  <c:formatCode>General</c:formatCode>
                  <c:ptCount val="7"/>
                  <c:pt idx="0">
                    <c:v>166.75</c:v>
                  </c:pt>
                  <c:pt idx="1">
                    <c:v>167.25</c:v>
                  </c:pt>
                  <c:pt idx="2">
                    <c:v>299</c:v>
                  </c:pt>
                  <c:pt idx="3">
                    <c:v>39.5</c:v>
                  </c:pt>
                  <c:pt idx="4">
                    <c:v>105.25</c:v>
                  </c:pt>
                  <c:pt idx="5">
                    <c:v>115.67999999999999</c:v>
                  </c:pt>
                  <c:pt idx="6">
                    <c:v>158.47999999999999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10'!$D$267,'Nostoc 10'!$D$269,'Nostoc 10'!$K$267,'Nostoc 10'!$K$269,'Nostoc 10'!$R$267,'Nostoc 10'!$R$269,'Nostoc 10'!$Y$267)</c:f>
              <c:numCache>
                <c:formatCode>General</c:formatCode>
                <c:ptCount val="7"/>
                <c:pt idx="0">
                  <c:v>694.5</c:v>
                </c:pt>
                <c:pt idx="1">
                  <c:v>194.25</c:v>
                </c:pt>
                <c:pt idx="2">
                  <c:v>392</c:v>
                </c:pt>
                <c:pt idx="3">
                  <c:v>67</c:v>
                </c:pt>
                <c:pt idx="4">
                  <c:v>103.5</c:v>
                </c:pt>
                <c:pt idx="5">
                  <c:v>112.4</c:v>
                </c:pt>
                <c:pt idx="6">
                  <c:v>176.4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1-4DDB-ABB1-4DDE110AAA50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10'!$D$285,'Nostoc 10'!$D$287,'Nostoc 10'!$K$285,'Nostoc 10'!$K$287,'Nostoc 10'!$R$285,'Nostoc 10'!$R$287,'Nostoc 10'!$Y$285)</c:f>
                <c:numCache>
                  <c:formatCode>General</c:formatCode>
                  <c:ptCount val="7"/>
                  <c:pt idx="0">
                    <c:v>134.875</c:v>
                  </c:pt>
                  <c:pt idx="1">
                    <c:v>211.5</c:v>
                  </c:pt>
                  <c:pt idx="2">
                    <c:v>317.75</c:v>
                  </c:pt>
                  <c:pt idx="3">
                    <c:v>80.625</c:v>
                  </c:pt>
                  <c:pt idx="4">
                    <c:v>120.125</c:v>
                  </c:pt>
                  <c:pt idx="5">
                    <c:v>128.88</c:v>
                  </c:pt>
                  <c:pt idx="6">
                    <c:v>351.43999999999994</c:v>
                  </c:pt>
                </c:numCache>
              </c:numRef>
            </c:plus>
            <c:minus>
              <c:numRef>
                <c:f>('Nostoc 10'!$D$285,'Nostoc 10'!$D$287,'Nostoc 10'!$K$285,'Nostoc 10'!$K$287,'Nostoc 10'!$R$285,'Nostoc 10'!$R$287,'Nostoc 10'!$Y$285)</c:f>
                <c:numCache>
                  <c:formatCode>General</c:formatCode>
                  <c:ptCount val="7"/>
                  <c:pt idx="0">
                    <c:v>134.875</c:v>
                  </c:pt>
                  <c:pt idx="1">
                    <c:v>211.5</c:v>
                  </c:pt>
                  <c:pt idx="2">
                    <c:v>317.75</c:v>
                  </c:pt>
                  <c:pt idx="3">
                    <c:v>80.625</c:v>
                  </c:pt>
                  <c:pt idx="4">
                    <c:v>120.125</c:v>
                  </c:pt>
                  <c:pt idx="5">
                    <c:v>128.88</c:v>
                  </c:pt>
                  <c:pt idx="6">
                    <c:v>351.43999999999994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10'!$D$284,'Nostoc 10'!$D$286,'Nostoc 10'!$K$284,'Nostoc 10'!$K$286,'Nostoc 10'!$R$284,'Nostoc 10'!$R$286,'Nostoc 10'!$Y$284)</c:f>
              <c:numCache>
                <c:formatCode>General</c:formatCode>
                <c:ptCount val="7"/>
                <c:pt idx="0">
                  <c:v>583.25</c:v>
                </c:pt>
                <c:pt idx="1">
                  <c:v>257.5</c:v>
                </c:pt>
                <c:pt idx="2">
                  <c:v>425.75</c:v>
                </c:pt>
                <c:pt idx="3">
                  <c:v>126.75</c:v>
                </c:pt>
                <c:pt idx="4">
                  <c:v>136.75</c:v>
                </c:pt>
                <c:pt idx="5">
                  <c:v>126.4</c:v>
                </c:pt>
                <c:pt idx="6">
                  <c:v>334.4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7-4C13-BA88-4EBEB9A3F19A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10'!$D$302,'Nostoc 10'!$D$304,'Nostoc 10'!$K$302,'Nostoc 10'!$K$304,'Nostoc 10'!$R$302,'Nostoc 10'!$R$304,'Nostoc 10'!$Y$302)</c:f>
                <c:numCache>
                  <c:formatCode>General</c:formatCode>
                  <c:ptCount val="7"/>
                  <c:pt idx="0">
                    <c:v>181</c:v>
                  </c:pt>
                  <c:pt idx="1">
                    <c:v>236</c:v>
                  </c:pt>
                  <c:pt idx="2">
                    <c:v>407.5</c:v>
                  </c:pt>
                  <c:pt idx="3">
                    <c:v>55</c:v>
                  </c:pt>
                  <c:pt idx="4">
                    <c:v>166.375</c:v>
                  </c:pt>
                  <c:pt idx="5">
                    <c:v>177.68</c:v>
                  </c:pt>
                  <c:pt idx="6">
                    <c:v>298.56</c:v>
                  </c:pt>
                </c:numCache>
              </c:numRef>
            </c:plus>
            <c:minus>
              <c:numRef>
                <c:f>('Nostoc 10'!$D$302,'Nostoc 10'!$D$304,'Nostoc 10'!$K$302,'Nostoc 10'!$K$304,'Nostoc 10'!$R$302,'Nostoc 10'!$R$304,'Nostoc 10'!$Y$302)</c:f>
                <c:numCache>
                  <c:formatCode>General</c:formatCode>
                  <c:ptCount val="7"/>
                  <c:pt idx="0">
                    <c:v>181</c:v>
                  </c:pt>
                  <c:pt idx="1">
                    <c:v>236</c:v>
                  </c:pt>
                  <c:pt idx="2">
                    <c:v>407.5</c:v>
                  </c:pt>
                  <c:pt idx="3">
                    <c:v>55</c:v>
                  </c:pt>
                  <c:pt idx="4">
                    <c:v>166.375</c:v>
                  </c:pt>
                  <c:pt idx="5">
                    <c:v>177.68</c:v>
                  </c:pt>
                  <c:pt idx="6">
                    <c:v>298.56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10'!$D$301,'Nostoc 10'!$D$303,'Nostoc 10'!$K$301,'Nostoc 10'!$K$303,'Nostoc 10'!$R$301,'Nostoc 10'!$R$303,'Nostoc 10'!$Y$301)</c:f>
              <c:numCache>
                <c:formatCode>General</c:formatCode>
                <c:ptCount val="7"/>
                <c:pt idx="0">
                  <c:v>628</c:v>
                </c:pt>
                <c:pt idx="1">
                  <c:v>301</c:v>
                </c:pt>
                <c:pt idx="2">
                  <c:v>549.5</c:v>
                </c:pt>
                <c:pt idx="3">
                  <c:v>115</c:v>
                </c:pt>
                <c:pt idx="4">
                  <c:v>194.25</c:v>
                </c:pt>
                <c:pt idx="5">
                  <c:v>182.4</c:v>
                </c:pt>
                <c:pt idx="6">
                  <c:v>370.8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4-4272-A38A-3DC5936522DC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10'!$D$319,'Nostoc 10'!$D$321,'Nostoc 10'!$K$319,'Nostoc 10'!$K$321,'Nostoc 10'!$R$319,'Nostoc 10'!$R$321,'Nostoc 10'!$Y$319)</c:f>
                <c:numCache>
                  <c:formatCode>General</c:formatCode>
                  <c:ptCount val="7"/>
                  <c:pt idx="0">
                    <c:v>433.25</c:v>
                  </c:pt>
                  <c:pt idx="1">
                    <c:v>200.5</c:v>
                  </c:pt>
                  <c:pt idx="2">
                    <c:v>622</c:v>
                  </c:pt>
                  <c:pt idx="3">
                    <c:v>128.5</c:v>
                  </c:pt>
                  <c:pt idx="4">
                    <c:v>251.625</c:v>
                  </c:pt>
                  <c:pt idx="5">
                    <c:v>304</c:v>
                  </c:pt>
                  <c:pt idx="6">
                    <c:v>183.6</c:v>
                  </c:pt>
                </c:numCache>
              </c:numRef>
            </c:plus>
            <c:minus>
              <c:numRef>
                <c:f>('Nostoc 10'!$D$319,'Nostoc 10'!$D$321,'Nostoc 10'!$K$319,'Nostoc 10'!$K$321,'Nostoc 10'!$R$319,'Nostoc 10'!$R$321,'Nostoc 10'!$Y$319)</c:f>
                <c:numCache>
                  <c:formatCode>General</c:formatCode>
                  <c:ptCount val="7"/>
                  <c:pt idx="0">
                    <c:v>433.25</c:v>
                  </c:pt>
                  <c:pt idx="1">
                    <c:v>200.5</c:v>
                  </c:pt>
                  <c:pt idx="2">
                    <c:v>622</c:v>
                  </c:pt>
                  <c:pt idx="3">
                    <c:v>128.5</c:v>
                  </c:pt>
                  <c:pt idx="4">
                    <c:v>251.625</c:v>
                  </c:pt>
                  <c:pt idx="5">
                    <c:v>304</c:v>
                  </c:pt>
                  <c:pt idx="6">
                    <c:v>183.6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10'!$D$318,'Nostoc 10'!$D$320,'Nostoc 10'!$K$318,'Nostoc 10'!$K$320,'Nostoc 10'!$R$318,'Nostoc 10'!$R$320,'Nostoc 10'!$Y$318)</c:f>
              <c:numCache>
                <c:formatCode>General</c:formatCode>
                <c:ptCount val="7"/>
                <c:pt idx="0">
                  <c:v>852.25</c:v>
                </c:pt>
                <c:pt idx="1">
                  <c:v>347.5</c:v>
                </c:pt>
                <c:pt idx="2">
                  <c:v>823</c:v>
                </c:pt>
                <c:pt idx="3">
                  <c:v>252.5</c:v>
                </c:pt>
                <c:pt idx="4">
                  <c:v>294.75</c:v>
                </c:pt>
                <c:pt idx="5">
                  <c:v>329</c:v>
                </c:pt>
                <c:pt idx="6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5-4E70-8E53-3F85567D659E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10'!$D$336,'Nostoc 10'!$D$338,'Nostoc 10'!$K$336,'Nostoc 10'!$K$338,'Nostoc 10'!$R$336,'Nostoc 10'!$R$338,'Nostoc 10'!$Y$336)</c:f>
                <c:numCache>
                  <c:formatCode>General</c:formatCode>
                  <c:ptCount val="7"/>
                  <c:pt idx="0">
                    <c:v>593.75</c:v>
                  </c:pt>
                  <c:pt idx="1">
                    <c:v>339.375</c:v>
                  </c:pt>
                  <c:pt idx="2">
                    <c:v>615</c:v>
                  </c:pt>
                  <c:pt idx="3">
                    <c:v>192.625</c:v>
                  </c:pt>
                  <c:pt idx="4">
                    <c:v>277.25</c:v>
                  </c:pt>
                  <c:pt idx="5">
                    <c:v>326.88</c:v>
                  </c:pt>
                  <c:pt idx="6">
                    <c:v>256.71999999999997</c:v>
                  </c:pt>
                </c:numCache>
              </c:numRef>
            </c:plus>
            <c:minus>
              <c:numRef>
                <c:f>('Nostoc 10'!$D$336,'Nostoc 10'!$D$338,'Nostoc 10'!$K$336,'Nostoc 10'!$K$338,'Nostoc 10'!$R$336,'Nostoc 10'!$R$338,'Nostoc 10'!$Y$336)</c:f>
                <c:numCache>
                  <c:formatCode>General</c:formatCode>
                  <c:ptCount val="7"/>
                  <c:pt idx="0">
                    <c:v>593.75</c:v>
                  </c:pt>
                  <c:pt idx="1">
                    <c:v>339.375</c:v>
                  </c:pt>
                  <c:pt idx="2">
                    <c:v>615</c:v>
                  </c:pt>
                  <c:pt idx="3">
                    <c:v>192.625</c:v>
                  </c:pt>
                  <c:pt idx="4">
                    <c:v>277.25</c:v>
                  </c:pt>
                  <c:pt idx="5">
                    <c:v>326.88</c:v>
                  </c:pt>
                  <c:pt idx="6">
                    <c:v>256.71999999999997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10'!$I$325:$I$329,'Nostoc 10'!$I$330:$I$334,'Nostoc 10'!$P$325:$P$329,'Nostoc 10'!$P$330:$P$334,'Nostoc 10'!$W$325:$W$329)</c:f>
              <c:strCache>
                <c:ptCount val="8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10 min</c:v>
                </c:pt>
                <c:pt idx="4">
                  <c:v>1h</c:v>
                </c:pt>
                <c:pt idx="5">
                  <c:v>2h</c:v>
                </c:pt>
                <c:pt idx="6">
                  <c:v>4h</c:v>
                </c:pt>
                <c:pt idx="7">
                  <c:v>72h</c:v>
                </c:pt>
              </c:strCache>
            </c:strRef>
          </c:cat>
          <c:val>
            <c:numRef>
              <c:f>('Nostoc 10'!$D$335,'Nostoc 10'!$D$337,'Nostoc 10'!$K$335,'Nostoc 10'!$K$337,'Nostoc 10'!$R$335,'Nostoc 10'!$R$337,'Nostoc 10'!$Y$335)</c:f>
              <c:numCache>
                <c:formatCode>General</c:formatCode>
                <c:ptCount val="7"/>
                <c:pt idx="0">
                  <c:v>984.75</c:v>
                </c:pt>
                <c:pt idx="1">
                  <c:v>547.25</c:v>
                </c:pt>
                <c:pt idx="2">
                  <c:v>890.5</c:v>
                </c:pt>
                <c:pt idx="3">
                  <c:v>243.75</c:v>
                </c:pt>
                <c:pt idx="4">
                  <c:v>372.5</c:v>
                </c:pt>
                <c:pt idx="5">
                  <c:v>377.4</c:v>
                </c:pt>
                <c:pt idx="6">
                  <c:v>483.4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5-4E70-8E53-3F85567D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0888672"/>
        <c:axId val="-290887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10'!$D$13,'Nostoc 10'!$D$15,'Nostoc 10'!$K$13,'Nostoc 10'!$K$15,'Nostoc 10'!$R$13,'Nostoc 10'!$R$15,'Nostoc 10'!$X$13)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18.96</c:v>
                        </c:pt>
                        <c:pt idx="1">
                          <c:v>31.04</c:v>
                        </c:pt>
                        <c:pt idx="2">
                          <c:v>11.359999999999996</c:v>
                        </c:pt>
                        <c:pt idx="3">
                          <c:v>18.64</c:v>
                        </c:pt>
                        <c:pt idx="4">
                          <c:v>8.2400000000000038</c:v>
                        </c:pt>
                        <c:pt idx="5">
                          <c:v>10.959999999999999</c:v>
                        </c:pt>
                        <c:pt idx="6">
                          <c:v>40.720000000000006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10'!$D$13,'Nostoc 10'!$D$15,'Nostoc 10'!$K$13,'Nostoc 10'!$K$15,'Nostoc 10'!$R$13,'Nostoc 10'!$R$15,'Nostoc 10'!$X$13)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18.96</c:v>
                        </c:pt>
                        <c:pt idx="1">
                          <c:v>31.04</c:v>
                        </c:pt>
                        <c:pt idx="2">
                          <c:v>11.359999999999996</c:v>
                        </c:pt>
                        <c:pt idx="3">
                          <c:v>18.64</c:v>
                        </c:pt>
                        <c:pt idx="4">
                          <c:v>8.2400000000000038</c:v>
                        </c:pt>
                        <c:pt idx="5">
                          <c:v>10.959999999999999</c:v>
                        </c:pt>
                        <c:pt idx="6">
                          <c:v>40.720000000000006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8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10 min</c:v>
                      </c:pt>
                      <c:pt idx="4">
                        <c:v>1h</c:v>
                      </c:pt>
                      <c:pt idx="5">
                        <c:v>2h</c:v>
                      </c:pt>
                      <c:pt idx="6">
                        <c:v>4h</c:v>
                      </c:pt>
                      <c:pt idx="7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10'!$D$12,'Nostoc 10'!$D$14,'Nostoc 10'!$K$12,'Nostoc 10'!$K$14,'Nostoc 10'!$R$12,'Nostoc 10'!$R$14,'Nostoc 10'!$Y$12)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172.8</c:v>
                      </c:pt>
                      <c:pt idx="1">
                        <c:v>176.8</c:v>
                      </c:pt>
                      <c:pt idx="2">
                        <c:v>103.4</c:v>
                      </c:pt>
                      <c:pt idx="3">
                        <c:v>87.8</c:v>
                      </c:pt>
                      <c:pt idx="4">
                        <c:v>146.4</c:v>
                      </c:pt>
                      <c:pt idx="5">
                        <c:v>112.2</c:v>
                      </c:pt>
                      <c:pt idx="6">
                        <c:v>93.6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0C63-4CF1-9C94-CF19B72487E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10'!$D$64,'Nostoc 10'!$D$66,'Nostoc 10'!$K$64,'Nostoc 10'!$K$66,'Nostoc 10'!$R$64,'Nostoc 10'!$R$66,'Nostoc 10'!$Y$64)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0.6399999999999999</c:v>
                        </c:pt>
                        <c:pt idx="1">
                          <c:v>0.5</c:v>
                        </c:pt>
                        <c:pt idx="2">
                          <c:v>1.04</c:v>
                        </c:pt>
                        <c:pt idx="3">
                          <c:v>0.4</c:v>
                        </c:pt>
                        <c:pt idx="4">
                          <c:v>0.72</c:v>
                        </c:pt>
                        <c:pt idx="5">
                          <c:v>0.48000000000000009</c:v>
                        </c:pt>
                        <c:pt idx="6">
                          <c:v>3.5200000000000005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10'!$D$64,'Nostoc 10'!$D$66,'Nostoc 10'!$K$64,'Nostoc 10'!$K$66,'Nostoc 10'!$R$64,'Nostoc 10'!$R$66,'Nostoc 10'!$Y$64)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0.6399999999999999</c:v>
                        </c:pt>
                        <c:pt idx="1">
                          <c:v>0.5</c:v>
                        </c:pt>
                        <c:pt idx="2">
                          <c:v>1.04</c:v>
                        </c:pt>
                        <c:pt idx="3">
                          <c:v>0.4</c:v>
                        </c:pt>
                        <c:pt idx="4">
                          <c:v>0.72</c:v>
                        </c:pt>
                        <c:pt idx="5">
                          <c:v>0.48000000000000009</c:v>
                        </c:pt>
                        <c:pt idx="6">
                          <c:v>3.5200000000000005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8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10 min</c:v>
                      </c:pt>
                      <c:pt idx="4">
                        <c:v>1h</c:v>
                      </c:pt>
                      <c:pt idx="5">
                        <c:v>2h</c:v>
                      </c:pt>
                      <c:pt idx="6">
                        <c:v>4h</c:v>
                      </c:pt>
                      <c:pt idx="7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10'!$D$63,'Nostoc 10'!$D$65,'Nostoc 10'!$K$63,'Nostoc 10'!$K$65,'Nostoc 10'!$R$63,'Nostoc 10'!$R$65,'Nostoc 10'!$Y$63)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8.1999999999999993</c:v>
                      </c:pt>
                      <c:pt idx="1">
                        <c:v>8.5</c:v>
                      </c:pt>
                      <c:pt idx="2">
                        <c:v>6.8</c:v>
                      </c:pt>
                      <c:pt idx="3">
                        <c:v>8</c:v>
                      </c:pt>
                      <c:pt idx="4">
                        <c:v>11.4</c:v>
                      </c:pt>
                      <c:pt idx="5">
                        <c:v>11.6</c:v>
                      </c:pt>
                      <c:pt idx="6">
                        <c:v>12.6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63-4CF1-9C94-CF19B72487E3}"/>
                  </c:ext>
                </c:extLst>
              </c15:ser>
            </c15:filteredBarSeries>
          </c:ext>
        </c:extLst>
      </c:barChart>
      <c:catAx>
        <c:axId val="-2908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7040"/>
        <c:crosses val="autoZero"/>
        <c:auto val="1"/>
        <c:lblAlgn val="ctr"/>
        <c:lblOffset val="100"/>
        <c:noMultiLvlLbl val="0"/>
      </c:catAx>
      <c:valAx>
        <c:axId val="-29088704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867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MMS2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10'!$E$30,'Nostoc 10'!$E$32,'Nostoc 10'!$L$30,'Nostoc 10'!$L$32,'Nostoc 10'!$S$30,'Nostoc 10'!$S$32,'Nostoc 10'!$Z$30)</c:f>
                <c:numCache>
                  <c:formatCode>General</c:formatCode>
                  <c:ptCount val="7"/>
                  <c:pt idx="0">
                    <c:v>48.8</c:v>
                  </c:pt>
                  <c:pt idx="1">
                    <c:v>46.239999999999995</c:v>
                  </c:pt>
                  <c:pt idx="2">
                    <c:v>7.92</c:v>
                  </c:pt>
                  <c:pt idx="3">
                    <c:v>3.44</c:v>
                  </c:pt>
                  <c:pt idx="4">
                    <c:v>6.9599999999999991</c:v>
                  </c:pt>
                  <c:pt idx="5">
                    <c:v>8.7200000000000006</c:v>
                  </c:pt>
                  <c:pt idx="6">
                    <c:v>1.0399999999999998</c:v>
                  </c:pt>
                </c:numCache>
              </c:numRef>
            </c:plus>
            <c:minus>
              <c:numRef>
                <c:f>('Nostoc 10'!$E$30,'Nostoc 10'!$E$32,'Nostoc 10'!$L$30,'Nostoc 10'!$L$32,'Nostoc 10'!$S$30,'Nostoc 10'!$S$32,'Nostoc 10'!$Z$30)</c:f>
                <c:numCache>
                  <c:formatCode>General</c:formatCode>
                  <c:ptCount val="7"/>
                  <c:pt idx="0">
                    <c:v>48.8</c:v>
                  </c:pt>
                  <c:pt idx="1">
                    <c:v>46.239999999999995</c:v>
                  </c:pt>
                  <c:pt idx="2">
                    <c:v>7.92</c:v>
                  </c:pt>
                  <c:pt idx="3">
                    <c:v>3.44</c:v>
                  </c:pt>
                  <c:pt idx="4">
                    <c:v>6.9599999999999991</c:v>
                  </c:pt>
                  <c:pt idx="5">
                    <c:v>8.7200000000000006</c:v>
                  </c:pt>
                  <c:pt idx="6">
                    <c:v>1.0399999999999998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10'!$E$29,'Nostoc 10'!$E$31,'Nostoc 10'!$L$29,'Nostoc 10'!$L$31,'Nostoc 10'!$S$29,'Nostoc 10'!$S$31,'Nostoc 10'!$Z$29)</c:f>
              <c:numCache>
                <c:formatCode>General</c:formatCode>
                <c:ptCount val="7"/>
                <c:pt idx="0">
                  <c:v>59</c:v>
                </c:pt>
                <c:pt idx="1">
                  <c:v>54.4</c:v>
                </c:pt>
                <c:pt idx="2">
                  <c:v>28.6</c:v>
                </c:pt>
                <c:pt idx="3">
                  <c:v>20.2</c:v>
                </c:pt>
                <c:pt idx="4">
                  <c:v>25.2</c:v>
                </c:pt>
                <c:pt idx="5">
                  <c:v>23.6</c:v>
                </c:pt>
                <c:pt idx="6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D77-9FC6-91B95CF01AB0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10'!$E$47,'Nostoc 10'!$E$49,'Nostoc 10'!$L$47,'Nostoc 10'!$L$49,'Nostoc 10'!$S$47,'Nostoc 10'!$S$49,'Nostoc 10'!$Z$47)</c:f>
                <c:numCache>
                  <c:formatCode>General</c:formatCode>
                  <c:ptCount val="7"/>
                  <c:pt idx="0">
                    <c:v>0.72</c:v>
                  </c:pt>
                  <c:pt idx="1">
                    <c:v>0.32000000000000012</c:v>
                  </c:pt>
                  <c:pt idx="2">
                    <c:v>0.88000000000000012</c:v>
                  </c:pt>
                  <c:pt idx="3">
                    <c:v>0.4</c:v>
                  </c:pt>
                  <c:pt idx="4">
                    <c:v>0.96</c:v>
                  </c:pt>
                  <c:pt idx="5">
                    <c:v>0.72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('Nostoc 10'!$E$47,'Nostoc 10'!$E$49,'Nostoc 10'!$L$47,'Nostoc 10'!$L$49,'Nostoc 10'!$S$47,'Nostoc 10'!$S$49,'Nostoc 10'!$Z$47)</c:f>
                <c:numCache>
                  <c:formatCode>General</c:formatCode>
                  <c:ptCount val="7"/>
                  <c:pt idx="0">
                    <c:v>0.72</c:v>
                  </c:pt>
                  <c:pt idx="1">
                    <c:v>0.32000000000000012</c:v>
                  </c:pt>
                  <c:pt idx="2">
                    <c:v>0.88000000000000012</c:v>
                  </c:pt>
                  <c:pt idx="3">
                    <c:v>0.4</c:v>
                  </c:pt>
                  <c:pt idx="4">
                    <c:v>0.96</c:v>
                  </c:pt>
                  <c:pt idx="5">
                    <c:v>0.72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10'!$E$46,'Nostoc 10'!$E$48,'Nostoc 10'!$L$46,'Nostoc 10'!$L$48,'Nostoc 10'!$S$46,'Nostoc 10'!$S$48,'Nostoc 10'!$Z$46)</c:f>
              <c:numCache>
                <c:formatCode>General</c:formatCode>
                <c:ptCount val="7"/>
                <c:pt idx="0">
                  <c:v>5.6</c:v>
                </c:pt>
                <c:pt idx="1">
                  <c:v>5.2</c:v>
                </c:pt>
                <c:pt idx="2">
                  <c:v>5.4</c:v>
                </c:pt>
                <c:pt idx="3">
                  <c:v>5</c:v>
                </c:pt>
                <c:pt idx="4">
                  <c:v>6.8</c:v>
                </c:pt>
                <c:pt idx="5">
                  <c:v>6.4</c:v>
                </c:pt>
                <c:pt idx="6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4-4D77-9FC6-91B95CF01AB0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10'!$E$81,'Nostoc 10'!$E$83,'Nostoc 10'!$L$81,'Nostoc 10'!$L$83,'Nostoc 10'!$S$81,'Nostoc 10'!$S$83,'Nostoc 10'!$Z$81)</c:f>
                <c:numCache>
                  <c:formatCode>General</c:formatCode>
                  <c:ptCount val="7"/>
                  <c:pt idx="0">
                    <c:v>0.64</c:v>
                  </c:pt>
                  <c:pt idx="1">
                    <c:v>1.2</c:v>
                  </c:pt>
                  <c:pt idx="2">
                    <c:v>0.4</c:v>
                  </c:pt>
                  <c:pt idx="3">
                    <c:v>0.48000000000000009</c:v>
                  </c:pt>
                  <c:pt idx="4">
                    <c:v>0.64</c:v>
                  </c:pt>
                  <c:pt idx="5">
                    <c:v>0.4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10'!$E$81,'Nostoc 10'!$E$83,'Nostoc 10'!$L$81,'Nostoc 10'!$L$83,'Nostoc 10'!$S$81,'Nostoc 10'!$S$83,'Nostoc 10'!$Z$81)</c:f>
                <c:numCache>
                  <c:formatCode>General</c:formatCode>
                  <c:ptCount val="7"/>
                  <c:pt idx="0">
                    <c:v>0.64</c:v>
                  </c:pt>
                  <c:pt idx="1">
                    <c:v>1.2</c:v>
                  </c:pt>
                  <c:pt idx="2">
                    <c:v>0.4</c:v>
                  </c:pt>
                  <c:pt idx="3">
                    <c:v>0.48000000000000009</c:v>
                  </c:pt>
                  <c:pt idx="4">
                    <c:v>0.64</c:v>
                  </c:pt>
                  <c:pt idx="5">
                    <c:v>0.4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10'!$E$80,'Nostoc 10'!$E$82,'Nostoc 10'!$L$80,'Nostoc 10'!$L$82,'Nostoc 10'!$S$80,'Nostoc 10'!$S$82,'Nostoc 10'!$Z$80)</c:f>
              <c:numCache>
                <c:formatCode>General</c:formatCode>
                <c:ptCount val="7"/>
                <c:pt idx="0">
                  <c:v>6.8</c:v>
                </c:pt>
                <c:pt idx="1">
                  <c:v>7</c:v>
                </c:pt>
                <c:pt idx="2">
                  <c:v>6</c:v>
                </c:pt>
                <c:pt idx="3">
                  <c:v>5.6</c:v>
                </c:pt>
                <c:pt idx="4">
                  <c:v>6.2</c:v>
                </c:pt>
                <c:pt idx="5">
                  <c:v>6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C4-4D77-9FC6-91B95CF01AB0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10'!$E$98,'Nostoc 10'!$E$100,'Nostoc 10'!$L$98,'Nostoc 10'!$L$100,'Nostoc 10'!$S$98,'Nostoc 10'!$S$100,'Nostoc 10'!$Z$98)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1.3599999999999999</c:v>
                  </c:pt>
                  <c:pt idx="2">
                    <c:v>0.4</c:v>
                  </c:pt>
                  <c:pt idx="3">
                    <c:v>0.32000000000000012</c:v>
                  </c:pt>
                  <c:pt idx="4">
                    <c:v>0.64</c:v>
                  </c:pt>
                  <c:pt idx="5">
                    <c:v>0.32000000000000012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10'!$E$98,'Nostoc 10'!$E$100,'Nostoc 10'!$L$98,'Nostoc 10'!$L$100,'Nostoc 10'!$S$98,'Nostoc 10'!$S$100,'Nostoc 10'!$Z$98)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1.3599999999999999</c:v>
                  </c:pt>
                  <c:pt idx="2">
                    <c:v>0.4</c:v>
                  </c:pt>
                  <c:pt idx="3">
                    <c:v>0.32000000000000012</c:v>
                  </c:pt>
                  <c:pt idx="4">
                    <c:v>0.64</c:v>
                  </c:pt>
                  <c:pt idx="5">
                    <c:v>0.32000000000000012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10'!$E$97,'Nostoc 10'!$E$99,'Nostoc 10'!$L$97,'Nostoc 10'!$L$99,'Nostoc 10'!$S$97,'Nostoc 10'!$S$99,'Nostoc 10'!$Z$97)</c:f>
              <c:numCache>
                <c:formatCode>General</c:formatCode>
                <c:ptCount val="7"/>
                <c:pt idx="0">
                  <c:v>6.6</c:v>
                </c:pt>
                <c:pt idx="1">
                  <c:v>6.8</c:v>
                </c:pt>
                <c:pt idx="2">
                  <c:v>7</c:v>
                </c:pt>
                <c:pt idx="3">
                  <c:v>6.2</c:v>
                </c:pt>
                <c:pt idx="4">
                  <c:v>7.2</c:v>
                </c:pt>
                <c:pt idx="5">
                  <c:v>6.8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C4-4D77-9FC6-91B95CF01AB0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10'!$E$115,'Nostoc 10'!$E$117,'Nostoc 10'!$L$115,'Nostoc 10'!$L$117,'Nostoc 10'!$S$115,'Nostoc 10'!$S$117,'Nostoc 10'!$Z$115)</c:f>
                <c:numCache>
                  <c:formatCode>General</c:formatCode>
                  <c:ptCount val="7"/>
                  <c:pt idx="0">
                    <c:v>0.96</c:v>
                  </c:pt>
                  <c:pt idx="1">
                    <c:v>2.4800000000000004</c:v>
                  </c:pt>
                  <c:pt idx="2">
                    <c:v>0.4</c:v>
                  </c:pt>
                  <c:pt idx="3">
                    <c:v>0.48000000000000009</c:v>
                  </c:pt>
                  <c:pt idx="4">
                    <c:v>0.64</c:v>
                  </c:pt>
                  <c:pt idx="5">
                    <c:v>0.32000000000000012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('Nostoc 10'!$E$115,'Nostoc 10'!$E$117,'Nostoc 10'!$L$115,'Nostoc 10'!$L$117,'Nostoc 10'!$S$115,'Nostoc 10'!$S$117,'Nostoc 10'!$Z$115)</c:f>
                <c:numCache>
                  <c:formatCode>General</c:formatCode>
                  <c:ptCount val="7"/>
                  <c:pt idx="0">
                    <c:v>0.96</c:v>
                  </c:pt>
                  <c:pt idx="1">
                    <c:v>2.4800000000000004</c:v>
                  </c:pt>
                  <c:pt idx="2">
                    <c:v>0.4</c:v>
                  </c:pt>
                  <c:pt idx="3">
                    <c:v>0.48000000000000009</c:v>
                  </c:pt>
                  <c:pt idx="4">
                    <c:v>0.64</c:v>
                  </c:pt>
                  <c:pt idx="5">
                    <c:v>0.32000000000000012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10'!$E$114,'Nostoc 10'!$E$116,'Nostoc 10'!$L$114,'Nostoc 10'!$L$116,'Nostoc 10'!$S$114,'Nostoc 10'!$S$116,'Nostoc 10'!$Z$114)</c:f>
              <c:numCache>
                <c:formatCode>General</c:formatCode>
                <c:ptCount val="7"/>
                <c:pt idx="0">
                  <c:v>5.8</c:v>
                </c:pt>
                <c:pt idx="1">
                  <c:v>6.8</c:v>
                </c:pt>
                <c:pt idx="2">
                  <c:v>6</c:v>
                </c:pt>
                <c:pt idx="3">
                  <c:v>5.6</c:v>
                </c:pt>
                <c:pt idx="4">
                  <c:v>4.8</c:v>
                </c:pt>
                <c:pt idx="5">
                  <c:v>4.8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C4-4D77-9FC6-91B95CF01AB0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10'!$E$132,'Nostoc 10'!$E$134,'Nostoc 10'!$L$132,'Nostoc 10'!$L$134,'Nostoc 10'!$S$132,'Nostoc 10'!$S$134,'Nostoc 10'!$Z$132)</c:f>
                <c:numCache>
                  <c:formatCode>General</c:formatCode>
                  <c:ptCount val="7"/>
                  <c:pt idx="0">
                    <c:v>2.1599999999999997</c:v>
                  </c:pt>
                  <c:pt idx="1">
                    <c:v>3.5200000000000005</c:v>
                  </c:pt>
                  <c:pt idx="2">
                    <c:v>0.72</c:v>
                  </c:pt>
                  <c:pt idx="3">
                    <c:v>0.4</c:v>
                  </c:pt>
                  <c:pt idx="4">
                    <c:v>0.48000000000000009</c:v>
                  </c:pt>
                  <c:pt idx="5">
                    <c:v>0.48000000000000009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10'!$E$132,'Nostoc 10'!$E$134,'Nostoc 10'!$L$132,'Nostoc 10'!$L$134,'Nostoc 10'!$S$132,'Nostoc 10'!$S$134,'Nostoc 10'!$Z$132)</c:f>
                <c:numCache>
                  <c:formatCode>General</c:formatCode>
                  <c:ptCount val="7"/>
                  <c:pt idx="0">
                    <c:v>2.1599999999999997</c:v>
                  </c:pt>
                  <c:pt idx="1">
                    <c:v>3.5200000000000005</c:v>
                  </c:pt>
                  <c:pt idx="2">
                    <c:v>0.72</c:v>
                  </c:pt>
                  <c:pt idx="3">
                    <c:v>0.4</c:v>
                  </c:pt>
                  <c:pt idx="4">
                    <c:v>0.48000000000000009</c:v>
                  </c:pt>
                  <c:pt idx="5">
                    <c:v>0.48000000000000009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10'!$E$131,'Nostoc 10'!$E$133,'Nostoc 10'!$L$131,'Nostoc 10'!$L$133,'Nostoc 10'!$S$131,'Nostoc 10'!$S$133,'Nostoc 10'!$Z$131)</c:f>
              <c:numCache>
                <c:formatCode>General</c:formatCode>
                <c:ptCount val="7"/>
                <c:pt idx="0">
                  <c:v>6.6</c:v>
                </c:pt>
                <c:pt idx="1">
                  <c:v>7.2</c:v>
                </c:pt>
                <c:pt idx="2">
                  <c:v>6.6</c:v>
                </c:pt>
                <c:pt idx="3">
                  <c:v>6</c:v>
                </c:pt>
                <c:pt idx="4">
                  <c:v>5.6</c:v>
                </c:pt>
                <c:pt idx="5">
                  <c:v>5.6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C4-4D77-9FC6-91B95CF01AB0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8.5599999999999987</c:v>
                  </c:pt>
                  <c:pt idx="1">
                    <c:v>17.52</c:v>
                  </c:pt>
                  <c:pt idx="2">
                    <c:v>0.8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0.48000000000000009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('Nostoc 10'!$E$149,'Nostoc 10'!$E$151,'Nostoc 10'!$L$149,'Nostoc 10'!$L$151,'Nostoc 10'!$S$149,'Nostoc 10'!$S$151,'Nostoc 10'!$Z$149)</c:f>
                <c:numCache>
                  <c:formatCode>General</c:formatCode>
                  <c:ptCount val="7"/>
                  <c:pt idx="0">
                    <c:v>8.5599999999999987</c:v>
                  </c:pt>
                  <c:pt idx="1">
                    <c:v>17.52</c:v>
                  </c:pt>
                  <c:pt idx="2">
                    <c:v>0.8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0.48000000000000009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10'!$E$148,'Nostoc 10'!$E$150,'Nostoc 10'!$L$148,'Nostoc 10'!$L$150,'Nostoc 10'!$S$148,'Nostoc 10'!$S$150,'Nostoc 10'!$Z$148)</c:f>
              <c:numCache>
                <c:formatCode>General</c:formatCode>
                <c:ptCount val="7"/>
                <c:pt idx="0">
                  <c:v>13.8</c:v>
                </c:pt>
                <c:pt idx="1">
                  <c:v>17.2</c:v>
                </c:pt>
                <c:pt idx="2">
                  <c:v>7</c:v>
                </c:pt>
                <c:pt idx="3">
                  <c:v>5.8</c:v>
                </c:pt>
                <c:pt idx="4">
                  <c:v>5.6</c:v>
                </c:pt>
                <c:pt idx="5">
                  <c:v>5.4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C4-4D77-9FC6-91B95CF01AB0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10'!$E$166,'Nostoc 10'!$E$168,'Nostoc 10'!$L$166,'Nostoc 10'!$L$168,'Nostoc 10'!$S$166,'Nostoc 10'!$S$168,'Nostoc 10'!$Z$166)</c:f>
                <c:numCache>
                  <c:formatCode>General</c:formatCode>
                  <c:ptCount val="7"/>
                  <c:pt idx="0">
                    <c:v>14.4</c:v>
                  </c:pt>
                  <c:pt idx="1">
                    <c:v>19.040000000000003</c:v>
                  </c:pt>
                  <c:pt idx="2">
                    <c:v>1.92</c:v>
                  </c:pt>
                  <c:pt idx="3">
                    <c:v>0.4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('Nostoc 10'!$E$166,'Nostoc 10'!$E$168,'Nostoc 10'!$L$166,'Nostoc 10'!$L$168,'Nostoc 10'!$S$166,'Nostoc 10'!$S$168,'Nostoc 10'!$Z$166)</c:f>
                <c:numCache>
                  <c:formatCode>General</c:formatCode>
                  <c:ptCount val="7"/>
                  <c:pt idx="0">
                    <c:v>14.4</c:v>
                  </c:pt>
                  <c:pt idx="1">
                    <c:v>19.040000000000003</c:v>
                  </c:pt>
                  <c:pt idx="2">
                    <c:v>1.92</c:v>
                  </c:pt>
                  <c:pt idx="3">
                    <c:v>0.4</c:v>
                  </c:pt>
                  <c:pt idx="4">
                    <c:v>0.8</c:v>
                  </c:pt>
                  <c:pt idx="5">
                    <c:v>0.4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10'!$E$165,'Nostoc 10'!$E$167,'Nostoc 10'!$L$165,'Nostoc 10'!$L$167,'Nostoc 10'!$S$165,'Nostoc 10'!$S$167,'Nostoc 10'!$Z$165)</c:f>
              <c:numCache>
                <c:formatCode>General</c:formatCode>
                <c:ptCount val="7"/>
                <c:pt idx="0">
                  <c:v>15</c:v>
                </c:pt>
                <c:pt idx="1">
                  <c:v>17.399999999999999</c:v>
                </c:pt>
                <c:pt idx="2">
                  <c:v>6.6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C4-4D77-9FC6-91B95CF01AB0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10'!$E$183,'Nostoc 10'!$E$185,'Nostoc 10'!$L$183,'Nostoc 10'!$L$185,'Nostoc 10'!$S$183,'Nostoc 10'!$S$185,'Nostoc 10'!$Z$183)</c:f>
                <c:numCache>
                  <c:formatCode>General</c:formatCode>
                  <c:ptCount val="7"/>
                  <c:pt idx="0">
                    <c:v>28.48</c:v>
                  </c:pt>
                  <c:pt idx="1">
                    <c:v>63.039999999999985</c:v>
                  </c:pt>
                  <c:pt idx="2">
                    <c:v>4.6399999999999997</c:v>
                  </c:pt>
                  <c:pt idx="3">
                    <c:v>1.6800000000000002</c:v>
                  </c:pt>
                  <c:pt idx="4">
                    <c:v>0.64</c:v>
                  </c:pt>
                  <c:pt idx="5">
                    <c:v>0.64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10'!$E$183,'Nostoc 10'!$E$185,'Nostoc 10'!$L$183,'Nostoc 10'!$L$185,'Nostoc 10'!$S$183,'Nostoc 10'!$S$185,'Nostoc 10'!$Z$183)</c:f>
                <c:numCache>
                  <c:formatCode>General</c:formatCode>
                  <c:ptCount val="7"/>
                  <c:pt idx="0">
                    <c:v>28.48</c:v>
                  </c:pt>
                  <c:pt idx="1">
                    <c:v>63.039999999999985</c:v>
                  </c:pt>
                  <c:pt idx="2">
                    <c:v>4.6399999999999997</c:v>
                  </c:pt>
                  <c:pt idx="3">
                    <c:v>1.6800000000000002</c:v>
                  </c:pt>
                  <c:pt idx="4">
                    <c:v>0.64</c:v>
                  </c:pt>
                  <c:pt idx="5">
                    <c:v>0.64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10'!$E$182,'Nostoc 10'!$E$184,'Nostoc 10'!$L$182,'Nostoc 10'!$L$184,'Nostoc 10'!$S$182,'Nostoc 10'!$S$184,'Nostoc 10'!$Z$182)</c:f>
              <c:numCache>
                <c:formatCode>General</c:formatCode>
                <c:ptCount val="7"/>
                <c:pt idx="0">
                  <c:v>29.4</c:v>
                </c:pt>
                <c:pt idx="1">
                  <c:v>45.4</c:v>
                </c:pt>
                <c:pt idx="2">
                  <c:v>9.1999999999999993</c:v>
                </c:pt>
                <c:pt idx="3">
                  <c:v>6.4</c:v>
                </c:pt>
                <c:pt idx="4">
                  <c:v>5.8</c:v>
                </c:pt>
                <c:pt idx="5">
                  <c:v>5.2</c:v>
                </c:pt>
                <c:pt idx="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C4-4D77-9FC6-91B95CF01AB0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10'!$E$200,'Nostoc 10'!$E$202,'Nostoc 10'!$L$200,'Nostoc 10'!$L$202,'Nostoc 10'!$S$200,'Nostoc 10'!$S$202,'Nostoc 10'!$Z$200)</c:f>
                <c:numCache>
                  <c:formatCode>General</c:formatCode>
                  <c:ptCount val="7"/>
                  <c:pt idx="0">
                    <c:v>85.2</c:v>
                  </c:pt>
                  <c:pt idx="1">
                    <c:v>109.84</c:v>
                  </c:pt>
                  <c:pt idx="2">
                    <c:v>13.839999999999998</c:v>
                  </c:pt>
                  <c:pt idx="3">
                    <c:v>3.44</c:v>
                  </c:pt>
                  <c:pt idx="4">
                    <c:v>2.56</c:v>
                  </c:pt>
                  <c:pt idx="5">
                    <c:v>0.95999999999999974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10'!$E$200,'Nostoc 10'!$E$202,'Nostoc 10'!$L$200,'Nostoc 10'!$L$202,'Nostoc 10'!$S$200,'Nostoc 10'!$S$202,'Nostoc 10'!$Z$200)</c:f>
                <c:numCache>
                  <c:formatCode>General</c:formatCode>
                  <c:ptCount val="7"/>
                  <c:pt idx="0">
                    <c:v>85.2</c:v>
                  </c:pt>
                  <c:pt idx="1">
                    <c:v>109.84</c:v>
                  </c:pt>
                  <c:pt idx="2">
                    <c:v>13.839999999999998</c:v>
                  </c:pt>
                  <c:pt idx="3">
                    <c:v>3.44</c:v>
                  </c:pt>
                  <c:pt idx="4">
                    <c:v>2.56</c:v>
                  </c:pt>
                  <c:pt idx="5">
                    <c:v>0.95999999999999974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10'!$E$199,'Nostoc 10'!$E$201,'Nostoc 10'!$L$199,'Nostoc 10'!$L$201,'Nostoc 10'!$S$199,'Nostoc 10'!$S$201,'Nostoc 10'!$Z$199)</c:f>
              <c:numCache>
                <c:formatCode>General</c:formatCode>
                <c:ptCount val="7"/>
                <c:pt idx="0">
                  <c:v>78</c:v>
                </c:pt>
                <c:pt idx="1">
                  <c:v>98.2</c:v>
                </c:pt>
                <c:pt idx="2">
                  <c:v>19.2</c:v>
                </c:pt>
                <c:pt idx="3">
                  <c:v>9.1999999999999993</c:v>
                </c:pt>
                <c:pt idx="4">
                  <c:v>7.8</c:v>
                </c:pt>
                <c:pt idx="5">
                  <c:v>6.6</c:v>
                </c:pt>
                <c:pt idx="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C4-4D77-9FC6-91B95CF01AB0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10'!$E$217,'Nostoc 10'!$E$219,'Nostoc 10'!$L$217,'Nostoc 10'!$L$219,'Nostoc 10'!$S$217,'Nostoc 10'!$S$219,'Nostoc 10'!$Z$217)</c:f>
                <c:numCache>
                  <c:formatCode>General</c:formatCode>
                  <c:ptCount val="7"/>
                  <c:pt idx="0">
                    <c:v>1.1111111111111109</c:v>
                  </c:pt>
                  <c:pt idx="1">
                    <c:v>1.5555555555555556</c:v>
                  </c:pt>
                  <c:pt idx="2">
                    <c:v>8</c:v>
                  </c:pt>
                  <c:pt idx="3">
                    <c:v>6</c:v>
                  </c:pt>
                  <c:pt idx="4">
                    <c:v>3.7600000000000002</c:v>
                  </c:pt>
                  <c:pt idx="5">
                    <c:v>1.6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10'!$E$217,'Nostoc 10'!$E$219,'Nostoc 10'!$L$217,'Nostoc 10'!$L$219,'Nostoc 10'!$S$217,'Nostoc 10'!$S$219,'Nostoc 10'!$Z$217)</c:f>
                <c:numCache>
                  <c:formatCode>General</c:formatCode>
                  <c:ptCount val="7"/>
                  <c:pt idx="0">
                    <c:v>1.1111111111111109</c:v>
                  </c:pt>
                  <c:pt idx="1">
                    <c:v>1.5555555555555556</c:v>
                  </c:pt>
                  <c:pt idx="2">
                    <c:v>8</c:v>
                  </c:pt>
                  <c:pt idx="3">
                    <c:v>6</c:v>
                  </c:pt>
                  <c:pt idx="4">
                    <c:v>3.7600000000000002</c:v>
                  </c:pt>
                  <c:pt idx="5">
                    <c:v>1.6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10'!$E$216,'Nostoc 10'!$E$218,'Nostoc 10'!$L$216,'Nostoc 10'!$L$218,'Nostoc 10'!$S$216,'Nostoc 10'!$S$218,'Nostoc 10'!$Z$216)</c:f>
              <c:numCache>
                <c:formatCode>General</c:formatCode>
                <c:ptCount val="7"/>
                <c:pt idx="0">
                  <c:v>6.666666666666667</c:v>
                </c:pt>
                <c:pt idx="1">
                  <c:v>6.666666666666667</c:v>
                </c:pt>
                <c:pt idx="2">
                  <c:v>13</c:v>
                </c:pt>
                <c:pt idx="3">
                  <c:v>10</c:v>
                </c:pt>
                <c:pt idx="4">
                  <c:v>8.8000000000000007</c:v>
                </c:pt>
                <c:pt idx="5">
                  <c:v>7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696-AA7E-48C81AF8DE7D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10'!$E$234,'Nostoc 10'!$E$236,'Nostoc 10'!$L$234,'Nostoc 10'!$L$236,'Nostoc 10'!$S$234,'Nostoc 10'!$S$236,'Nostoc 10'!$Z$234)</c:f>
                <c:numCache>
                  <c:formatCode>General</c:formatCode>
                  <c:ptCount val="7"/>
                  <c:pt idx="0">
                    <c:v>1.5555555555555556</c:v>
                  </c:pt>
                  <c:pt idx="1">
                    <c:v>4</c:v>
                  </c:pt>
                  <c:pt idx="2">
                    <c:v>33.375</c:v>
                  </c:pt>
                  <c:pt idx="3">
                    <c:v>15.25</c:v>
                  </c:pt>
                  <c:pt idx="4">
                    <c:v>4.4000000000000004</c:v>
                  </c:pt>
                  <c:pt idx="5">
                    <c:v>3.5199999999999996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10'!$E$234,'Nostoc 10'!$E$236,'Nostoc 10'!$L$234,'Nostoc 10'!$L$236,'Nostoc 10'!$S$234,'Nostoc 10'!$S$236,'Nostoc 10'!$Z$234)</c:f>
                <c:numCache>
                  <c:formatCode>General</c:formatCode>
                  <c:ptCount val="7"/>
                  <c:pt idx="0">
                    <c:v>1.5555555555555556</c:v>
                  </c:pt>
                  <c:pt idx="1">
                    <c:v>4</c:v>
                  </c:pt>
                  <c:pt idx="2">
                    <c:v>33.375</c:v>
                  </c:pt>
                  <c:pt idx="3">
                    <c:v>15.25</c:v>
                  </c:pt>
                  <c:pt idx="4">
                    <c:v>4.4000000000000004</c:v>
                  </c:pt>
                  <c:pt idx="5">
                    <c:v>3.5199999999999996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10'!$E$233,'Nostoc 10'!$E$235,'Nostoc 10'!$L$233,'Nostoc 10'!$L$235,'Nostoc 10'!$S$233,'Nostoc 10'!$S$235,'Nostoc 10'!$Z$233)</c:f>
              <c:numCache>
                <c:formatCode>General</c:formatCode>
                <c:ptCount val="7"/>
                <c:pt idx="0">
                  <c:v>7.333333333333333</c:v>
                </c:pt>
                <c:pt idx="1">
                  <c:v>9</c:v>
                </c:pt>
                <c:pt idx="2">
                  <c:v>35.25</c:v>
                </c:pt>
                <c:pt idx="3">
                  <c:v>17.5</c:v>
                </c:pt>
                <c:pt idx="4">
                  <c:v>9</c:v>
                </c:pt>
                <c:pt idx="5">
                  <c:v>8.1999999999999993</c:v>
                </c:pt>
                <c:pt idx="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B-4696-AA7E-48C81AF8DE7D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10'!$E$251,'Nostoc 10'!$E$253,'Nostoc 10'!$L$251,'Nostoc 10'!$L$253,'Nostoc 10'!$S$251,'Nostoc 10'!$S$253,'Nostoc 10'!$Z$251)</c:f>
                <c:numCache>
                  <c:formatCode>General</c:formatCode>
                  <c:ptCount val="7"/>
                  <c:pt idx="0">
                    <c:v>10.444444444444445</c:v>
                  </c:pt>
                  <c:pt idx="1">
                    <c:v>38.666666666666664</c:v>
                  </c:pt>
                  <c:pt idx="2">
                    <c:v>117.25</c:v>
                  </c:pt>
                  <c:pt idx="3">
                    <c:v>135.125</c:v>
                  </c:pt>
                  <c:pt idx="4">
                    <c:v>20.880000000000003</c:v>
                  </c:pt>
                  <c:pt idx="5">
                    <c:v>19.119999999999997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10'!$E$251,'Nostoc 10'!$E$253,'Nostoc 10'!$L$251,'Nostoc 10'!$L$253,'Nostoc 10'!$S$251,'Nostoc 10'!$S$253,'Nostoc 10'!$Z$251)</c:f>
                <c:numCache>
                  <c:formatCode>General</c:formatCode>
                  <c:ptCount val="7"/>
                  <c:pt idx="0">
                    <c:v>10.444444444444445</c:v>
                  </c:pt>
                  <c:pt idx="1">
                    <c:v>38.666666666666664</c:v>
                  </c:pt>
                  <c:pt idx="2">
                    <c:v>117.25</c:v>
                  </c:pt>
                  <c:pt idx="3">
                    <c:v>135.125</c:v>
                  </c:pt>
                  <c:pt idx="4">
                    <c:v>20.880000000000003</c:v>
                  </c:pt>
                  <c:pt idx="5">
                    <c:v>19.119999999999997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10'!$E$250,'Nostoc 10'!$E$252,'Nostoc 10'!$L$250,'Nostoc 10'!$L$252,'Nostoc 10'!$S$250,'Nostoc 10'!$S$252,'Nostoc 10'!$Z$250)</c:f>
              <c:numCache>
                <c:formatCode>General</c:formatCode>
                <c:ptCount val="7"/>
                <c:pt idx="0">
                  <c:v>17.333333333333332</c:v>
                </c:pt>
                <c:pt idx="1">
                  <c:v>42</c:v>
                </c:pt>
                <c:pt idx="2">
                  <c:v>132.5</c:v>
                </c:pt>
                <c:pt idx="3">
                  <c:v>118.75</c:v>
                </c:pt>
                <c:pt idx="4">
                  <c:v>27.4</c:v>
                </c:pt>
                <c:pt idx="5">
                  <c:v>26.6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889-8611-D515F100C49B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10'!$E$268,'Nostoc 10'!$E$270,'Nostoc 10'!$L$268,'Nostoc 10'!$L$270,'Nostoc 10'!$S$268,'Nostoc 10'!$S$270,'Nostoc 10'!$Z$268)</c:f>
                <c:numCache>
                  <c:formatCode>General</c:formatCode>
                  <c:ptCount val="7"/>
                  <c:pt idx="0">
                    <c:v>39.333333333333336</c:v>
                  </c:pt>
                  <c:pt idx="1">
                    <c:v>241.11111111111109</c:v>
                  </c:pt>
                  <c:pt idx="2">
                    <c:v>482</c:v>
                  </c:pt>
                  <c:pt idx="3">
                    <c:v>421</c:v>
                  </c:pt>
                  <c:pt idx="4">
                    <c:v>308.56000000000006</c:v>
                  </c:pt>
                  <c:pt idx="5">
                    <c:v>132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10'!$E$268,'Nostoc 10'!$E$270,'Nostoc 10'!$L$268,'Nostoc 10'!$L$270,'Nostoc 10'!$S$268,'Nostoc 10'!$S$270,'Nostoc 10'!$Z$268)</c:f>
                <c:numCache>
                  <c:formatCode>General</c:formatCode>
                  <c:ptCount val="7"/>
                  <c:pt idx="0">
                    <c:v>39.333333333333336</c:v>
                  </c:pt>
                  <c:pt idx="1">
                    <c:v>241.11111111111109</c:v>
                  </c:pt>
                  <c:pt idx="2">
                    <c:v>482</c:v>
                  </c:pt>
                  <c:pt idx="3">
                    <c:v>421</c:v>
                  </c:pt>
                  <c:pt idx="4">
                    <c:v>308.56000000000006</c:v>
                  </c:pt>
                  <c:pt idx="5">
                    <c:v>132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10'!$E$267,'Nostoc 10'!$E$269,'Nostoc 10'!$L$267,'Nostoc 10'!$L$269,'Nostoc 10'!$S$267,'Nostoc 10'!$S$269,'Nostoc 10'!$Z$267)</c:f>
              <c:numCache>
                <c:formatCode>General</c:formatCode>
                <c:ptCount val="7"/>
                <c:pt idx="0">
                  <c:v>63</c:v>
                </c:pt>
                <c:pt idx="1">
                  <c:v>237.33333333333334</c:v>
                </c:pt>
                <c:pt idx="2">
                  <c:v>702.5</c:v>
                </c:pt>
                <c:pt idx="3">
                  <c:v>442.5</c:v>
                </c:pt>
                <c:pt idx="4">
                  <c:v>280.8</c:v>
                </c:pt>
                <c:pt idx="5">
                  <c:v>169</c:v>
                </c:pt>
                <c:pt idx="6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5-4405-A273-3A762C099890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10'!$E$285,'Nostoc 10'!$E$287,'Nostoc 10'!$L$285,'Nostoc 10'!$L$287,'Nostoc 10'!$S$285,'Nostoc 10'!$S$287,'Nostoc 10'!$Z$285)</c:f>
                <c:numCache>
                  <c:formatCode>General</c:formatCode>
                  <c:ptCount val="7"/>
                  <c:pt idx="0">
                    <c:v>48.666666666666664</c:v>
                  </c:pt>
                  <c:pt idx="1">
                    <c:v>356</c:v>
                  </c:pt>
                  <c:pt idx="2">
                    <c:v>287.75</c:v>
                  </c:pt>
                  <c:pt idx="3">
                    <c:v>416.75</c:v>
                  </c:pt>
                  <c:pt idx="4">
                    <c:v>212.32</c:v>
                  </c:pt>
                  <c:pt idx="5">
                    <c:v>155.6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10'!$E$285,'Nostoc 10'!$E$287,'Nostoc 10'!$L$285,'Nostoc 10'!$L$287,'Nostoc 10'!$S$285,'Nostoc 10'!$S$287,'Nostoc 10'!$Z$285)</c:f>
                <c:numCache>
                  <c:formatCode>General</c:formatCode>
                  <c:ptCount val="7"/>
                  <c:pt idx="0">
                    <c:v>48.666666666666664</c:v>
                  </c:pt>
                  <c:pt idx="1">
                    <c:v>356</c:v>
                  </c:pt>
                  <c:pt idx="2">
                    <c:v>287.75</c:v>
                  </c:pt>
                  <c:pt idx="3">
                    <c:v>416.75</c:v>
                  </c:pt>
                  <c:pt idx="4">
                    <c:v>212.32</c:v>
                  </c:pt>
                  <c:pt idx="5">
                    <c:v>155.6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10'!$E$284,'Nostoc 10'!$E$286,'Nostoc 10'!$L$284,'Nostoc 10'!$L$286,'Nostoc 10'!$S$284,'Nostoc 10'!$S$286,'Nostoc 10'!$Z$284)</c:f>
              <c:numCache>
                <c:formatCode>General</c:formatCode>
                <c:ptCount val="7"/>
                <c:pt idx="0">
                  <c:v>77</c:v>
                </c:pt>
                <c:pt idx="1">
                  <c:v>561</c:v>
                </c:pt>
                <c:pt idx="2">
                  <c:v>520.75</c:v>
                </c:pt>
                <c:pt idx="3">
                  <c:v>506.25</c:v>
                </c:pt>
                <c:pt idx="4">
                  <c:v>202.6</c:v>
                </c:pt>
                <c:pt idx="5">
                  <c:v>199</c:v>
                </c:pt>
                <c:pt idx="6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4-4926-AE3A-DFDEEEC71CBD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10'!$E$302,'Nostoc 10'!$E$304,'Nostoc 10'!$L$302,'Nostoc 10'!$L$304,'Nostoc 10'!$S$302,'Nostoc 10'!$S$304,'Nostoc 10'!$Z$302)</c:f>
                <c:numCache>
                  <c:formatCode>General</c:formatCode>
                  <c:ptCount val="7"/>
                  <c:pt idx="0">
                    <c:v>99.333333333333329</c:v>
                  </c:pt>
                  <c:pt idx="1">
                    <c:v>539.1111111111112</c:v>
                  </c:pt>
                  <c:pt idx="2">
                    <c:v>274.25</c:v>
                  </c:pt>
                  <c:pt idx="3">
                    <c:v>541.25</c:v>
                  </c:pt>
                  <c:pt idx="4">
                    <c:v>261.43999999999994</c:v>
                  </c:pt>
                  <c:pt idx="5">
                    <c:v>289.52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10'!$E$302,'Nostoc 10'!$E$304,'Nostoc 10'!$L$302,'Nostoc 10'!$L$304,'Nostoc 10'!$S$302,'Nostoc 10'!$S$304,'Nostoc 10'!$Z$302)</c:f>
                <c:numCache>
                  <c:formatCode>General</c:formatCode>
                  <c:ptCount val="7"/>
                  <c:pt idx="0">
                    <c:v>99.333333333333329</c:v>
                  </c:pt>
                  <c:pt idx="1">
                    <c:v>539.1111111111112</c:v>
                  </c:pt>
                  <c:pt idx="2">
                    <c:v>274.25</c:v>
                  </c:pt>
                  <c:pt idx="3">
                    <c:v>541.25</c:v>
                  </c:pt>
                  <c:pt idx="4">
                    <c:v>261.43999999999994</c:v>
                  </c:pt>
                  <c:pt idx="5">
                    <c:v>289.52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10'!$E$301,'Nostoc 10'!$E$303,'Nostoc 10'!$L$301,'Nostoc 10'!$L$303,'Nostoc 10'!$S$301,'Nostoc 10'!$S$303,'Nostoc 10'!$Z$301)</c:f>
              <c:numCache>
                <c:formatCode>General</c:formatCode>
                <c:ptCount val="7"/>
                <c:pt idx="0">
                  <c:v>150</c:v>
                </c:pt>
                <c:pt idx="1">
                  <c:v>841.66666666666663</c:v>
                </c:pt>
                <c:pt idx="2">
                  <c:v>687.5</c:v>
                </c:pt>
                <c:pt idx="3">
                  <c:v>669.25</c:v>
                </c:pt>
                <c:pt idx="4">
                  <c:v>262.2</c:v>
                </c:pt>
                <c:pt idx="5">
                  <c:v>366.4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989-BD82-C8C1454C4105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10'!$E$319,'Nostoc 10'!$E$321,'Nostoc 10'!$L$319,'Nostoc 10'!$L$321,'Nostoc 10'!$S$319,'Nostoc 10'!$S$321,'Nostoc 10'!$Z$319)</c:f>
                <c:numCache>
                  <c:formatCode>General</c:formatCode>
                  <c:ptCount val="7"/>
                  <c:pt idx="0">
                    <c:v>183.55555555555557</c:v>
                  </c:pt>
                  <c:pt idx="1">
                    <c:v>591.33333333333337</c:v>
                  </c:pt>
                  <c:pt idx="2">
                    <c:v>105.75</c:v>
                  </c:pt>
                  <c:pt idx="3">
                    <c:v>709.25</c:v>
                  </c:pt>
                  <c:pt idx="4">
                    <c:v>200.8</c:v>
                  </c:pt>
                  <c:pt idx="5">
                    <c:v>449.52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10'!$E$319,'Nostoc 10'!$E$321,'Nostoc 10'!$L$319,'Nostoc 10'!$L$321,'Nostoc 10'!$S$319,'Nostoc 10'!$S$321,'Nostoc 10'!$Z$319)</c:f>
                <c:numCache>
                  <c:formatCode>General</c:formatCode>
                  <c:ptCount val="7"/>
                  <c:pt idx="0">
                    <c:v>183.55555555555557</c:v>
                  </c:pt>
                  <c:pt idx="1">
                    <c:v>591.33333333333337</c:v>
                  </c:pt>
                  <c:pt idx="2">
                    <c:v>105.75</c:v>
                  </c:pt>
                  <c:pt idx="3">
                    <c:v>709.25</c:v>
                  </c:pt>
                  <c:pt idx="4">
                    <c:v>200.8</c:v>
                  </c:pt>
                  <c:pt idx="5">
                    <c:v>449.52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10'!$E$318,'Nostoc 10'!$E$320,'Nostoc 10'!$L$318,'Nostoc 10'!$L$320,'Nostoc 10'!$S$318,'Nostoc 10'!$S$320,'Nostoc 10'!$Z$318)</c:f>
              <c:numCache>
                <c:formatCode>General</c:formatCode>
                <c:ptCount val="7"/>
                <c:pt idx="0">
                  <c:v>352.66666666666669</c:v>
                </c:pt>
                <c:pt idx="1">
                  <c:v>972</c:v>
                </c:pt>
                <c:pt idx="2">
                  <c:v>917.25</c:v>
                </c:pt>
                <c:pt idx="3">
                  <c:v>921.25</c:v>
                </c:pt>
                <c:pt idx="4">
                  <c:v>259</c:v>
                </c:pt>
                <c:pt idx="5">
                  <c:v>551.6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0E5-A1D4-164442CD3820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10'!$E$336,'Nostoc 10'!$E$338,'Nostoc 10'!$L$336,'Nostoc 10'!$L$338,'Nostoc 10'!$S$336,'Nostoc 10'!$S$338,'Nostoc 10'!$Z$336)</c:f>
                <c:numCache>
                  <c:formatCode>General</c:formatCode>
                  <c:ptCount val="7"/>
                  <c:pt idx="0">
                    <c:v>226.66666666666666</c:v>
                  </c:pt>
                  <c:pt idx="1">
                    <c:v>742.22222222222229</c:v>
                  </c:pt>
                  <c:pt idx="2">
                    <c:v>229.125</c:v>
                  </c:pt>
                  <c:pt idx="3">
                    <c:v>593.75</c:v>
                  </c:pt>
                  <c:pt idx="4">
                    <c:v>301.68</c:v>
                  </c:pt>
                  <c:pt idx="5">
                    <c:v>532.48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10'!$E$336,'Nostoc 10'!$E$338,'Nostoc 10'!$L$336,'Nostoc 10'!$L$338,'Nostoc 10'!$S$336,'Nostoc 10'!$S$338,'Nostoc 10'!$Z$336)</c:f>
                <c:numCache>
                  <c:formatCode>General</c:formatCode>
                  <c:ptCount val="7"/>
                  <c:pt idx="0">
                    <c:v>226.66666666666666</c:v>
                  </c:pt>
                  <c:pt idx="1">
                    <c:v>742.22222222222229</c:v>
                  </c:pt>
                  <c:pt idx="2">
                    <c:v>229.125</c:v>
                  </c:pt>
                  <c:pt idx="3">
                    <c:v>593.75</c:v>
                  </c:pt>
                  <c:pt idx="4">
                    <c:v>301.68</c:v>
                  </c:pt>
                  <c:pt idx="5">
                    <c:v>532.48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10'!$E$335,'Nostoc 10'!$E$337,'Nostoc 10'!$L$335,'Nostoc 10'!$L$337,'Nostoc 10'!$S$335,'Nostoc 10'!$S$337,'Nostoc 10'!$Z$335)</c:f>
              <c:numCache>
                <c:formatCode>General</c:formatCode>
                <c:ptCount val="7"/>
                <c:pt idx="0">
                  <c:v>547</c:v>
                </c:pt>
                <c:pt idx="1">
                  <c:v>1229.3333333333333</c:v>
                </c:pt>
                <c:pt idx="2">
                  <c:v>1175.25</c:v>
                </c:pt>
                <c:pt idx="3">
                  <c:v>754.75</c:v>
                </c:pt>
                <c:pt idx="4">
                  <c:v>365.4</c:v>
                </c:pt>
                <c:pt idx="5">
                  <c:v>676.6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D-40E5-A1D4-164442CD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0885408"/>
        <c:axId val="-290889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10'!$E$13,'Nostoc 10'!$E$15,'Nostoc 10'!$L$13,'Nostoc 10'!$L$15,'Nostoc 10'!$S$13,'Nostoc 10'!$S$15,'Nostoc 10'!$Z$13)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15.12</c:v>
                        </c:pt>
                        <c:pt idx="1">
                          <c:v>30.080000000000002</c:v>
                        </c:pt>
                        <c:pt idx="2">
                          <c:v>12.4</c:v>
                        </c:pt>
                        <c:pt idx="3">
                          <c:v>11.44</c:v>
                        </c:pt>
                        <c:pt idx="4">
                          <c:v>12.4</c:v>
                        </c:pt>
                        <c:pt idx="5">
                          <c:v>5.92</c:v>
                        </c:pt>
                        <c:pt idx="6">
                          <c:v>1.8399999999999999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10'!$E$13,'Nostoc 10'!$E$15,'Nostoc 10'!$L$13,'Nostoc 10'!$L$15,'Nostoc 10'!$S$13,'Nostoc 10'!$S$15,'Nostoc 10'!$Z$13)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15.12</c:v>
                        </c:pt>
                        <c:pt idx="1">
                          <c:v>30.080000000000002</c:v>
                        </c:pt>
                        <c:pt idx="2">
                          <c:v>12.4</c:v>
                        </c:pt>
                        <c:pt idx="3">
                          <c:v>11.44</c:v>
                        </c:pt>
                        <c:pt idx="4">
                          <c:v>12.4</c:v>
                        </c:pt>
                        <c:pt idx="5">
                          <c:v>5.92</c:v>
                        </c:pt>
                        <c:pt idx="6">
                          <c:v>1.8399999999999999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10'!$E$12,'Nostoc 10'!$E$14,'Nostoc 10'!$L$12,'Nostoc 10'!$L$14,'Nostoc 10'!$S$12,'Nostoc 10'!$S$14,'Nostoc 10'!$Z$12)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83.6</c:v>
                      </c:pt>
                      <c:pt idx="1">
                        <c:v>100.4</c:v>
                      </c:pt>
                      <c:pt idx="2">
                        <c:v>70</c:v>
                      </c:pt>
                      <c:pt idx="3">
                        <c:v>63.6</c:v>
                      </c:pt>
                      <c:pt idx="4">
                        <c:v>71</c:v>
                      </c:pt>
                      <c:pt idx="5">
                        <c:v>58.6</c:v>
                      </c:pt>
                      <c:pt idx="6">
                        <c:v>19.8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FC4-4D77-9FC6-91B95CF01A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10'!$E$64,'Nostoc 10'!$E$66,'Nostoc 10'!$L$64,'Nostoc 10'!$L$66,'Nostoc 10'!$S$64,'Nostoc 10'!$S$66,'Nostoc 10'!$Z$64)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0.4</c:v>
                        </c:pt>
                        <c:pt idx="1">
                          <c:v>0.64</c:v>
                        </c:pt>
                        <c:pt idx="2">
                          <c:v>0.88000000000000012</c:v>
                        </c:pt>
                        <c:pt idx="3">
                          <c:v>0.32000000000000012</c:v>
                        </c:pt>
                        <c:pt idx="4">
                          <c:v>9.76</c:v>
                        </c:pt>
                        <c:pt idx="5">
                          <c:v>3.12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10'!$E$64,'Nostoc 10'!$E$66,'Nostoc 10'!$L$64,'Nostoc 10'!$L$66,'Nostoc 10'!$S$64,'Nostoc 10'!$S$66,'Nostoc 10'!$Z$64)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0.4</c:v>
                        </c:pt>
                        <c:pt idx="1">
                          <c:v>0.64</c:v>
                        </c:pt>
                        <c:pt idx="2">
                          <c:v>0.88000000000000012</c:v>
                        </c:pt>
                        <c:pt idx="3">
                          <c:v>0.32000000000000012</c:v>
                        </c:pt>
                        <c:pt idx="4">
                          <c:v>9.76</c:v>
                        </c:pt>
                        <c:pt idx="5">
                          <c:v>3.12</c:v>
                        </c:pt>
                        <c:pt idx="6">
                          <c:v>0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10'!$E$63,'Nostoc 10'!$E$65,'Nostoc 10'!$L$63,'Nostoc 10'!$L$65,'Nostoc 10'!$S$63,'Nostoc 10'!$S$65,'Nostoc 10'!$Z$63)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6.8</c:v>
                      </c:pt>
                      <c:pt idx="2">
                        <c:v>6.4</c:v>
                      </c:pt>
                      <c:pt idx="3">
                        <c:v>5.8</c:v>
                      </c:pt>
                      <c:pt idx="4">
                        <c:v>36.799999999999997</c:v>
                      </c:pt>
                      <c:pt idx="5">
                        <c:v>32.6</c:v>
                      </c:pt>
                      <c:pt idx="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FC4-4D77-9FC6-91B95CF01AB0}"/>
                  </c:ext>
                </c:extLst>
              </c15:ser>
            </c15:filteredBarSeries>
          </c:ext>
        </c:extLst>
      </c:barChart>
      <c:catAx>
        <c:axId val="-2908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9216"/>
        <c:crosses val="autoZero"/>
        <c:auto val="1"/>
        <c:lblAlgn val="ctr"/>
        <c:lblOffset val="100"/>
        <c:noMultiLvlLbl val="0"/>
      </c:catAx>
      <c:valAx>
        <c:axId val="-2908892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9088540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10'!$F$30,'Nostoc 10'!$F$32,'Nostoc 10'!$M$30,'Nostoc 10'!$M$32,'Nostoc 10'!$T$30,'Nostoc 10'!$T$32,'Nostoc 10'!$AA$30)</c:f>
                <c:numCache>
                  <c:formatCode>General</c:formatCode>
                  <c:ptCount val="7"/>
                  <c:pt idx="0">
                    <c:v>128.48000000000002</c:v>
                  </c:pt>
                  <c:pt idx="1">
                    <c:v>99.52000000000001</c:v>
                  </c:pt>
                  <c:pt idx="2">
                    <c:v>125.52000000000001</c:v>
                  </c:pt>
                  <c:pt idx="3">
                    <c:v>35.280000000000008</c:v>
                  </c:pt>
                  <c:pt idx="4">
                    <c:v>220.88000000000002</c:v>
                  </c:pt>
                  <c:pt idx="5">
                    <c:v>47.92</c:v>
                  </c:pt>
                  <c:pt idx="6">
                    <c:v>12.560000000000002</c:v>
                  </c:pt>
                </c:numCache>
              </c:numRef>
            </c:plus>
            <c:minus>
              <c:numRef>
                <c:f>('Nostoc 10'!$F$30,'Nostoc 10'!$F$32,'Nostoc 10'!$M$30,'Nostoc 10'!$M$32,'Nostoc 10'!$T$30,'Nostoc 10'!$T$32,'Nostoc 10'!$AA$30)</c:f>
                <c:numCache>
                  <c:formatCode>General</c:formatCode>
                  <c:ptCount val="7"/>
                  <c:pt idx="0">
                    <c:v>128.48000000000002</c:v>
                  </c:pt>
                  <c:pt idx="1">
                    <c:v>99.52000000000001</c:v>
                  </c:pt>
                  <c:pt idx="2">
                    <c:v>125.52000000000001</c:v>
                  </c:pt>
                  <c:pt idx="3">
                    <c:v>35.280000000000008</c:v>
                  </c:pt>
                  <c:pt idx="4">
                    <c:v>220.88000000000002</c:v>
                  </c:pt>
                  <c:pt idx="5">
                    <c:v>47.92</c:v>
                  </c:pt>
                  <c:pt idx="6">
                    <c:v>12.560000000000002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10'!$F$29,'Nostoc 10'!$F$31,'Nostoc 10'!$M$29,'Nostoc 10'!$M$31,'Nostoc 10'!$T$29,'Nostoc 10'!$T$31,'Nostoc 10'!$AA$29)</c:f>
              <c:numCache>
                <c:formatCode>General</c:formatCode>
                <c:ptCount val="7"/>
                <c:pt idx="0">
                  <c:v>327.8</c:v>
                </c:pt>
                <c:pt idx="1">
                  <c:v>266.60000000000002</c:v>
                </c:pt>
                <c:pt idx="2">
                  <c:v>367.4</c:v>
                </c:pt>
                <c:pt idx="3">
                  <c:v>168.8</c:v>
                </c:pt>
                <c:pt idx="4">
                  <c:v>333.4</c:v>
                </c:pt>
                <c:pt idx="5">
                  <c:v>238.4</c:v>
                </c:pt>
                <c:pt idx="6">
                  <c:v>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F-4EC4-8A96-784A9BE26A1E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10'!$F$47,'Nostoc 10'!$F$49,'Nostoc 10'!$M$47,'Nostoc 10'!$M$49,'Nostoc 10'!$T$47,'Nostoc 10'!$T$49,'Nostoc 10'!$AA$47)</c:f>
                <c:numCache>
                  <c:formatCode>General</c:formatCode>
                  <c:ptCount val="7"/>
                  <c:pt idx="0">
                    <c:v>6.9599999999999991</c:v>
                  </c:pt>
                  <c:pt idx="1">
                    <c:v>12.16</c:v>
                  </c:pt>
                  <c:pt idx="2">
                    <c:v>6.8</c:v>
                  </c:pt>
                  <c:pt idx="3">
                    <c:v>6.4</c:v>
                  </c:pt>
                  <c:pt idx="4">
                    <c:v>28.639999999999997</c:v>
                  </c:pt>
                  <c:pt idx="5">
                    <c:v>9.6800000000000015</c:v>
                  </c:pt>
                  <c:pt idx="6">
                    <c:v>20.080000000000002</c:v>
                  </c:pt>
                </c:numCache>
              </c:numRef>
            </c:plus>
            <c:minus>
              <c:numRef>
                <c:f>('Nostoc 10'!$F$47,'Nostoc 10'!$F$49,'Nostoc 10'!$M$47,'Nostoc 10'!$M$49,'Nostoc 10'!$T$47,'Nostoc 10'!$T$49,'Nostoc 10'!$AA$47)</c:f>
                <c:numCache>
                  <c:formatCode>General</c:formatCode>
                  <c:ptCount val="7"/>
                  <c:pt idx="0">
                    <c:v>6.9599999999999991</c:v>
                  </c:pt>
                  <c:pt idx="1">
                    <c:v>12.16</c:v>
                  </c:pt>
                  <c:pt idx="2">
                    <c:v>6.8</c:v>
                  </c:pt>
                  <c:pt idx="3">
                    <c:v>6.4</c:v>
                  </c:pt>
                  <c:pt idx="4">
                    <c:v>28.639999999999997</c:v>
                  </c:pt>
                  <c:pt idx="5">
                    <c:v>9.6800000000000015</c:v>
                  </c:pt>
                  <c:pt idx="6">
                    <c:v>20.080000000000002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10'!$F$46,'Nostoc 10'!$F$48,'Nostoc 10'!$M$46,'Nostoc 10'!$M$48,'Nostoc 10'!$T$46,'Nostoc 10'!$T$48,'Nostoc 10'!$AA$46)</c:f>
              <c:numCache>
                <c:formatCode>General</c:formatCode>
                <c:ptCount val="7"/>
                <c:pt idx="0">
                  <c:v>120.2</c:v>
                </c:pt>
                <c:pt idx="1">
                  <c:v>126.8</c:v>
                </c:pt>
                <c:pt idx="2">
                  <c:v>131</c:v>
                </c:pt>
                <c:pt idx="3">
                  <c:v>96</c:v>
                </c:pt>
                <c:pt idx="4">
                  <c:v>115.8</c:v>
                </c:pt>
                <c:pt idx="5">
                  <c:v>111.6</c:v>
                </c:pt>
                <c:pt idx="6">
                  <c:v>206.6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F-4EC4-8A96-784A9BE26A1E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10'!$F$81,'Nostoc 10'!$F$83,'Nostoc 10'!$M$81,'Nostoc 10'!$M$83,'Nostoc 10'!$T$81,'Nostoc 10'!$T$83,'Nostoc 10'!$AA$81)</c:f>
                <c:numCache>
                  <c:formatCode>General</c:formatCode>
                  <c:ptCount val="7"/>
                  <c:pt idx="0">
                    <c:v>7.9200000000000017</c:v>
                  </c:pt>
                  <c:pt idx="1">
                    <c:v>10.16</c:v>
                  </c:pt>
                  <c:pt idx="2">
                    <c:v>12.64</c:v>
                  </c:pt>
                  <c:pt idx="3">
                    <c:v>2.5599999999999996</c:v>
                  </c:pt>
                  <c:pt idx="4">
                    <c:v>16.16</c:v>
                  </c:pt>
                  <c:pt idx="5">
                    <c:v>8.4</c:v>
                  </c:pt>
                  <c:pt idx="6">
                    <c:v>3.12</c:v>
                  </c:pt>
                </c:numCache>
              </c:numRef>
            </c:plus>
            <c:minus>
              <c:numRef>
                <c:f>('Nostoc 10'!$F$81,'Nostoc 10'!$F$83,'Nostoc 10'!$M$81,'Nostoc 10'!$M$83,'Nostoc 10'!$T$81,'Nostoc 10'!$T$83,'Nostoc 10'!$AA$81)</c:f>
                <c:numCache>
                  <c:formatCode>General</c:formatCode>
                  <c:ptCount val="7"/>
                  <c:pt idx="0">
                    <c:v>7.9200000000000017</c:v>
                  </c:pt>
                  <c:pt idx="1">
                    <c:v>10.16</c:v>
                  </c:pt>
                  <c:pt idx="2">
                    <c:v>12.64</c:v>
                  </c:pt>
                  <c:pt idx="3">
                    <c:v>2.5599999999999996</c:v>
                  </c:pt>
                  <c:pt idx="4">
                    <c:v>16.16</c:v>
                  </c:pt>
                  <c:pt idx="5">
                    <c:v>8.4</c:v>
                  </c:pt>
                  <c:pt idx="6">
                    <c:v>3.12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10'!$F$80,'Nostoc 10'!$F$82,'Nostoc 10'!$M$80,'Nostoc 10'!$M$82,'Nostoc 10'!$T$80,'Nostoc 10'!$T$82,'Nostoc 10'!$AA$80)</c:f>
              <c:numCache>
                <c:formatCode>General</c:formatCode>
                <c:ptCount val="7"/>
                <c:pt idx="0">
                  <c:v>49.2</c:v>
                </c:pt>
                <c:pt idx="1">
                  <c:v>56.8</c:v>
                </c:pt>
                <c:pt idx="2">
                  <c:v>58.2</c:v>
                </c:pt>
                <c:pt idx="3">
                  <c:v>39.799999999999997</c:v>
                </c:pt>
                <c:pt idx="4">
                  <c:v>54.8</c:v>
                </c:pt>
                <c:pt idx="5">
                  <c:v>49</c:v>
                </c:pt>
                <c:pt idx="6">
                  <c:v>55.4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F-4EC4-8A96-784A9BE26A1E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10'!$F$98,'Nostoc 10'!$F$100,'Nostoc 10'!$M$98,'Nostoc 10'!$M$100,'Nostoc 10'!$T$98,'Nostoc 10'!$T$100,'Nostoc 10'!$AA$98)</c:f>
                <c:numCache>
                  <c:formatCode>General</c:formatCode>
                  <c:ptCount val="7"/>
                  <c:pt idx="0">
                    <c:v>6.88</c:v>
                  </c:pt>
                  <c:pt idx="1">
                    <c:v>8.5599999999999987</c:v>
                  </c:pt>
                  <c:pt idx="2">
                    <c:v>12.32</c:v>
                  </c:pt>
                  <c:pt idx="3">
                    <c:v>2.2400000000000007</c:v>
                  </c:pt>
                  <c:pt idx="4">
                    <c:v>14.319999999999999</c:v>
                  </c:pt>
                  <c:pt idx="5">
                    <c:v>6.56</c:v>
                  </c:pt>
                  <c:pt idx="6">
                    <c:v>2.6400000000000006</c:v>
                  </c:pt>
                </c:numCache>
              </c:numRef>
            </c:plus>
            <c:minus>
              <c:numRef>
                <c:f>('Nostoc 10'!$F$98,'Nostoc 10'!$F$100,'Nostoc 10'!$M$98,'Nostoc 10'!$M$100,'Nostoc 10'!$T$98,'Nostoc 10'!$T$100,'Nostoc 10'!$AA$98)</c:f>
                <c:numCache>
                  <c:formatCode>General</c:formatCode>
                  <c:ptCount val="7"/>
                  <c:pt idx="0">
                    <c:v>6.88</c:v>
                  </c:pt>
                  <c:pt idx="1">
                    <c:v>8.5599999999999987</c:v>
                  </c:pt>
                  <c:pt idx="2">
                    <c:v>12.32</c:v>
                  </c:pt>
                  <c:pt idx="3">
                    <c:v>2.2400000000000007</c:v>
                  </c:pt>
                  <c:pt idx="4">
                    <c:v>14.319999999999999</c:v>
                  </c:pt>
                  <c:pt idx="5">
                    <c:v>6.56</c:v>
                  </c:pt>
                  <c:pt idx="6">
                    <c:v>2.6400000000000006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10'!$F$97,'Nostoc 10'!$F$99,'Nostoc 10'!$M$97,'Nostoc 10'!$M$99,'Nostoc 10'!$T$97,'Nostoc 10'!$T$99,'Nostoc 10'!$AA$97)</c:f>
              <c:numCache>
                <c:formatCode>General</c:formatCode>
                <c:ptCount val="7"/>
                <c:pt idx="0">
                  <c:v>42.4</c:v>
                </c:pt>
                <c:pt idx="1">
                  <c:v>48.8</c:v>
                </c:pt>
                <c:pt idx="2">
                  <c:v>53.6</c:v>
                </c:pt>
                <c:pt idx="3">
                  <c:v>38.200000000000003</c:v>
                </c:pt>
                <c:pt idx="4">
                  <c:v>48.6</c:v>
                </c:pt>
                <c:pt idx="5">
                  <c:v>42.8</c:v>
                </c:pt>
                <c:pt idx="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F-4EC4-8A96-784A9BE26A1E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10'!$F$115,'Nostoc 10'!$F$117,'Nostoc 10'!$M$115,'Nostoc 10'!$M$117,'Nostoc 10'!$T$115,'Nostoc 10'!$T$117,'Nostoc 10'!$AA$115)</c:f>
                <c:numCache>
                  <c:formatCode>General</c:formatCode>
                  <c:ptCount val="7"/>
                  <c:pt idx="0">
                    <c:v>2.88</c:v>
                  </c:pt>
                  <c:pt idx="1">
                    <c:v>8.48</c:v>
                  </c:pt>
                  <c:pt idx="2">
                    <c:v>11.36</c:v>
                  </c:pt>
                  <c:pt idx="3">
                    <c:v>2.1599999999999993</c:v>
                  </c:pt>
                  <c:pt idx="4">
                    <c:v>11.52</c:v>
                  </c:pt>
                  <c:pt idx="5">
                    <c:v>6.4799999999999995</c:v>
                  </c:pt>
                  <c:pt idx="6">
                    <c:v>2.160000000000001</c:v>
                  </c:pt>
                </c:numCache>
              </c:numRef>
            </c:plus>
            <c:minus>
              <c:numRef>
                <c:f>('Nostoc 10'!$F$115,'Nostoc 10'!$F$117,'Nostoc 10'!$M$115,'Nostoc 10'!$M$117,'Nostoc 10'!$T$115,'Nostoc 10'!$T$117,'Nostoc 10'!$AA$115)</c:f>
                <c:numCache>
                  <c:formatCode>General</c:formatCode>
                  <c:ptCount val="7"/>
                  <c:pt idx="0">
                    <c:v>2.88</c:v>
                  </c:pt>
                  <c:pt idx="1">
                    <c:v>8.48</c:v>
                  </c:pt>
                  <c:pt idx="2">
                    <c:v>11.36</c:v>
                  </c:pt>
                  <c:pt idx="3">
                    <c:v>2.1599999999999993</c:v>
                  </c:pt>
                  <c:pt idx="4">
                    <c:v>11.52</c:v>
                  </c:pt>
                  <c:pt idx="5">
                    <c:v>6.4799999999999995</c:v>
                  </c:pt>
                  <c:pt idx="6">
                    <c:v>2.160000000000001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10'!$F$114,'Nostoc 10'!$F$116,'Nostoc 10'!$M$114,'Nostoc 10'!$M$116,'Nostoc 10'!$T$114,'Nostoc 10'!$T$116,'Nostoc 10'!$AA$114)</c:f>
              <c:numCache>
                <c:formatCode>General</c:formatCode>
                <c:ptCount val="7"/>
                <c:pt idx="0">
                  <c:v>37.4</c:v>
                </c:pt>
                <c:pt idx="1">
                  <c:v>47.4</c:v>
                </c:pt>
                <c:pt idx="2">
                  <c:v>49.8</c:v>
                </c:pt>
                <c:pt idx="3">
                  <c:v>35.799999999999997</c:v>
                </c:pt>
                <c:pt idx="4">
                  <c:v>43.6</c:v>
                </c:pt>
                <c:pt idx="5">
                  <c:v>40.4</c:v>
                </c:pt>
                <c:pt idx="6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F-4EC4-8A96-784A9BE26A1E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10'!$F$132,'Nostoc 10'!$F$134,'Nostoc 10'!$M$132,'Nostoc 10'!$M$134,'Nostoc 10'!$T$132,'Nostoc 10'!$T$134,'Nostoc 10'!$AA$132)</c:f>
                <c:numCache>
                  <c:formatCode>General</c:formatCode>
                  <c:ptCount val="7"/>
                  <c:pt idx="0">
                    <c:v>8.879999999999999</c:v>
                  </c:pt>
                  <c:pt idx="1">
                    <c:v>6.6400000000000006</c:v>
                  </c:pt>
                  <c:pt idx="2">
                    <c:v>10.64</c:v>
                  </c:pt>
                  <c:pt idx="3">
                    <c:v>2</c:v>
                  </c:pt>
                  <c:pt idx="4">
                    <c:v>10</c:v>
                  </c:pt>
                  <c:pt idx="5">
                    <c:v>6.4799999999999995</c:v>
                  </c:pt>
                  <c:pt idx="6">
                    <c:v>2.3200000000000016</c:v>
                  </c:pt>
                </c:numCache>
              </c:numRef>
            </c:plus>
            <c:minus>
              <c:numRef>
                <c:f>('Nostoc 10'!$F$132,'Nostoc 10'!$F$134,'Nostoc 10'!$M$132,'Nostoc 10'!$M$134,'Nostoc 10'!$T$132,'Nostoc 10'!$T$134,'Nostoc 10'!$AA$132)</c:f>
                <c:numCache>
                  <c:formatCode>General</c:formatCode>
                  <c:ptCount val="7"/>
                  <c:pt idx="0">
                    <c:v>8.879999999999999</c:v>
                  </c:pt>
                  <c:pt idx="1">
                    <c:v>6.6400000000000006</c:v>
                  </c:pt>
                  <c:pt idx="2">
                    <c:v>10.64</c:v>
                  </c:pt>
                  <c:pt idx="3">
                    <c:v>2</c:v>
                  </c:pt>
                  <c:pt idx="4">
                    <c:v>10</c:v>
                  </c:pt>
                  <c:pt idx="5">
                    <c:v>6.4799999999999995</c:v>
                  </c:pt>
                  <c:pt idx="6">
                    <c:v>2.3200000000000016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10'!$F$131,'Nostoc 10'!$F$133,'Nostoc 10'!$M$131,'Nostoc 10'!$M$133,'Nostoc 10'!$T$131,'Nostoc 10'!$T$133,'Nostoc 10'!$AA$131)</c:f>
              <c:numCache>
                <c:formatCode>General</c:formatCode>
                <c:ptCount val="7"/>
                <c:pt idx="0">
                  <c:v>46.4</c:v>
                </c:pt>
                <c:pt idx="1">
                  <c:v>49.2</c:v>
                </c:pt>
                <c:pt idx="2">
                  <c:v>51.2</c:v>
                </c:pt>
                <c:pt idx="3">
                  <c:v>36</c:v>
                </c:pt>
                <c:pt idx="4">
                  <c:v>43</c:v>
                </c:pt>
                <c:pt idx="5">
                  <c:v>39.4</c:v>
                </c:pt>
                <c:pt idx="6">
                  <c:v>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F-4EC4-8A96-784A9BE26A1E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10'!$F$149,'Nostoc 10'!$F$151,'Nostoc 10'!$M$149,'Nostoc 10'!$M$151,'Nostoc 10'!$T$149,'Nostoc 10'!$T$151,'Nostoc 10'!$AA$149)</c:f>
                <c:numCache>
                  <c:formatCode>General</c:formatCode>
                  <c:ptCount val="7"/>
                  <c:pt idx="0">
                    <c:v>6</c:v>
                  </c:pt>
                  <c:pt idx="1">
                    <c:v>5.3599999999999994</c:v>
                  </c:pt>
                  <c:pt idx="2">
                    <c:v>5.1200000000000019</c:v>
                  </c:pt>
                  <c:pt idx="3">
                    <c:v>1.5200000000000002</c:v>
                  </c:pt>
                  <c:pt idx="4">
                    <c:v>5.68</c:v>
                  </c:pt>
                  <c:pt idx="5">
                    <c:v>5.12</c:v>
                  </c:pt>
                  <c:pt idx="6">
                    <c:v>1.9200000000000004</c:v>
                  </c:pt>
                </c:numCache>
              </c:numRef>
            </c:plus>
            <c:minus>
              <c:numRef>
                <c:f>('Nostoc 10'!$F$149,'Nostoc 10'!$F$151,'Nostoc 10'!$M$149,'Nostoc 10'!$M$151,'Nostoc 10'!$T$149,'Nostoc 10'!$T$151,'Nostoc 10'!$AA$149)</c:f>
                <c:numCache>
                  <c:formatCode>General</c:formatCode>
                  <c:ptCount val="7"/>
                  <c:pt idx="0">
                    <c:v>6</c:v>
                  </c:pt>
                  <c:pt idx="1">
                    <c:v>5.3599999999999994</c:v>
                  </c:pt>
                  <c:pt idx="2">
                    <c:v>5.1200000000000019</c:v>
                  </c:pt>
                  <c:pt idx="3">
                    <c:v>1.5200000000000002</c:v>
                  </c:pt>
                  <c:pt idx="4">
                    <c:v>5.68</c:v>
                  </c:pt>
                  <c:pt idx="5">
                    <c:v>5.12</c:v>
                  </c:pt>
                  <c:pt idx="6">
                    <c:v>1.9200000000000004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10'!$F$148,'Nostoc 10'!$F$150,'Nostoc 10'!$M$148,'Nostoc 10'!$M$150,'Nostoc 10'!$T$148,'Nostoc 10'!$T$150,'Nostoc 10'!$AA$148)</c:f>
              <c:numCache>
                <c:formatCode>General</c:formatCode>
                <c:ptCount val="7"/>
                <c:pt idx="0">
                  <c:v>42</c:v>
                </c:pt>
                <c:pt idx="1">
                  <c:v>44.8</c:v>
                </c:pt>
                <c:pt idx="2">
                  <c:v>40.200000000000003</c:v>
                </c:pt>
                <c:pt idx="3">
                  <c:v>33.4</c:v>
                </c:pt>
                <c:pt idx="4">
                  <c:v>33.4</c:v>
                </c:pt>
                <c:pt idx="5">
                  <c:v>34.6</c:v>
                </c:pt>
                <c:pt idx="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FF-4EC4-8A96-784A9BE26A1E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10'!$F$166,'Nostoc 10'!$F$168,'Nostoc 10'!$M$166,'Nostoc 10'!$M$168,'Nostoc 10'!$T$166,'Nostoc 10'!$T$168,'Nostoc 10'!$AA$166)</c:f>
                <c:numCache>
                  <c:formatCode>General</c:formatCode>
                  <c:ptCount val="7"/>
                  <c:pt idx="0">
                    <c:v>5.12</c:v>
                  </c:pt>
                  <c:pt idx="1">
                    <c:v>4.8</c:v>
                  </c:pt>
                  <c:pt idx="2">
                    <c:v>4.4799999999999995</c:v>
                  </c:pt>
                  <c:pt idx="3">
                    <c:v>1.2</c:v>
                  </c:pt>
                  <c:pt idx="4">
                    <c:v>5.6</c:v>
                  </c:pt>
                  <c:pt idx="5">
                    <c:v>4.6400000000000006</c:v>
                  </c:pt>
                  <c:pt idx="6">
                    <c:v>1.7599999999999993</c:v>
                  </c:pt>
                </c:numCache>
              </c:numRef>
            </c:plus>
            <c:minus>
              <c:numRef>
                <c:f>('Nostoc 10'!$F$166,'Nostoc 10'!$F$168,'Nostoc 10'!$M$166,'Nostoc 10'!$M$168,'Nostoc 10'!$T$166,'Nostoc 10'!$T$168,'Nostoc 10'!$AA$166)</c:f>
                <c:numCache>
                  <c:formatCode>General</c:formatCode>
                  <c:ptCount val="7"/>
                  <c:pt idx="0">
                    <c:v>5.12</c:v>
                  </c:pt>
                  <c:pt idx="1">
                    <c:v>4.8</c:v>
                  </c:pt>
                  <c:pt idx="2">
                    <c:v>4.4799999999999995</c:v>
                  </c:pt>
                  <c:pt idx="3">
                    <c:v>1.2</c:v>
                  </c:pt>
                  <c:pt idx="4">
                    <c:v>5.6</c:v>
                  </c:pt>
                  <c:pt idx="5">
                    <c:v>4.6400000000000006</c:v>
                  </c:pt>
                  <c:pt idx="6">
                    <c:v>1.7599999999999993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10'!$F$165,'Nostoc 10'!$F$167,'Nostoc 10'!$M$165,'Nostoc 10'!$M$167,'Nostoc 10'!$T$165,'Nostoc 10'!$T$167,'Nostoc 10'!$AA$165)</c:f>
              <c:numCache>
                <c:formatCode>General</c:formatCode>
                <c:ptCount val="7"/>
                <c:pt idx="0">
                  <c:v>38.6</c:v>
                </c:pt>
                <c:pt idx="1">
                  <c:v>42</c:v>
                </c:pt>
                <c:pt idx="2">
                  <c:v>35.4</c:v>
                </c:pt>
                <c:pt idx="3">
                  <c:v>31</c:v>
                </c:pt>
                <c:pt idx="4">
                  <c:v>30</c:v>
                </c:pt>
                <c:pt idx="5">
                  <c:v>32.200000000000003</c:v>
                </c:pt>
                <c:pt idx="6">
                  <c:v>35.200000000000003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F-4EC4-8A96-784A9BE26A1E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10'!$F$183,'Nostoc 10'!$F$185,'Nostoc 10'!$M$183,'Nostoc 10'!$M$185,'Nostoc 10'!$T$183,'Nostoc 10'!$T$185,'Nostoc 10'!$AA$183)</c:f>
                <c:numCache>
                  <c:formatCode>General</c:formatCode>
                  <c:ptCount val="7"/>
                  <c:pt idx="0">
                    <c:v>5.2799999999999994</c:v>
                  </c:pt>
                  <c:pt idx="1">
                    <c:v>3.8400000000000007</c:v>
                  </c:pt>
                  <c:pt idx="2">
                    <c:v>4.24</c:v>
                  </c:pt>
                  <c:pt idx="3">
                    <c:v>1.6</c:v>
                  </c:pt>
                  <c:pt idx="4">
                    <c:v>5.6</c:v>
                  </c:pt>
                  <c:pt idx="5">
                    <c:v>4.32</c:v>
                  </c:pt>
                  <c:pt idx="6">
                    <c:v>2.2400000000000007</c:v>
                  </c:pt>
                </c:numCache>
              </c:numRef>
            </c:plus>
            <c:minus>
              <c:numRef>
                <c:f>('Nostoc 10'!$F$183,'Nostoc 10'!$F$185,'Nostoc 10'!$M$183,'Nostoc 10'!$M$185,'Nostoc 10'!$T$183,'Nostoc 10'!$T$185,'Nostoc 10'!$AA$183)</c:f>
                <c:numCache>
                  <c:formatCode>General</c:formatCode>
                  <c:ptCount val="7"/>
                  <c:pt idx="0">
                    <c:v>5.2799999999999994</c:v>
                  </c:pt>
                  <c:pt idx="1">
                    <c:v>3.8400000000000007</c:v>
                  </c:pt>
                  <c:pt idx="2">
                    <c:v>4.24</c:v>
                  </c:pt>
                  <c:pt idx="3">
                    <c:v>1.6</c:v>
                  </c:pt>
                  <c:pt idx="4">
                    <c:v>5.6</c:v>
                  </c:pt>
                  <c:pt idx="5">
                    <c:v>4.32</c:v>
                  </c:pt>
                  <c:pt idx="6">
                    <c:v>2.2400000000000007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10'!$F$182,'Nostoc 10'!$F$184,'Nostoc 10'!$M$182,'Nostoc 10'!$M$184,'Nostoc 10'!$T$182,'Nostoc 10'!$T$184,'Nostoc 10'!$AA$182)</c:f>
              <c:numCache>
                <c:formatCode>General</c:formatCode>
                <c:ptCount val="7"/>
                <c:pt idx="0">
                  <c:v>38.4</c:v>
                </c:pt>
                <c:pt idx="1">
                  <c:v>41.2</c:v>
                </c:pt>
                <c:pt idx="2">
                  <c:v>35.200000000000003</c:v>
                </c:pt>
                <c:pt idx="3">
                  <c:v>31</c:v>
                </c:pt>
                <c:pt idx="4">
                  <c:v>30</c:v>
                </c:pt>
                <c:pt idx="5">
                  <c:v>31.6</c:v>
                </c:pt>
                <c:pt idx="6">
                  <c:v>36.799999999999997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FF-4EC4-8A96-784A9BE26A1E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10'!$F$200,'Nostoc 10'!$F$202,'Nostoc 10'!$M$200,'Nostoc 10'!$M$202,'Nostoc 10'!$T$200,'Nostoc 10'!$T$202,'Nostoc 10'!$AA$200)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4.88</c:v>
                  </c:pt>
                  <c:pt idx="2">
                    <c:v>5.1199999999999992</c:v>
                  </c:pt>
                  <c:pt idx="3">
                    <c:v>1.0399999999999998</c:v>
                  </c:pt>
                  <c:pt idx="4">
                    <c:v>3.9200000000000004</c:v>
                  </c:pt>
                  <c:pt idx="5">
                    <c:v>3.3600000000000003</c:v>
                  </c:pt>
                  <c:pt idx="6">
                    <c:v>0.8</c:v>
                  </c:pt>
                </c:numCache>
              </c:numRef>
            </c:plus>
            <c:minus>
              <c:numRef>
                <c:f>('Nostoc 10'!$F$200,'Nostoc 10'!$F$202,'Nostoc 10'!$M$200,'Nostoc 10'!$M$202,'Nostoc 10'!$T$200,'Nostoc 10'!$T$202,'Nostoc 10'!$AA$200)</c:f>
                <c:numCache>
                  <c:formatCode>General</c:formatCode>
                  <c:ptCount val="7"/>
                  <c:pt idx="0">
                    <c:v>4</c:v>
                  </c:pt>
                  <c:pt idx="1">
                    <c:v>4.88</c:v>
                  </c:pt>
                  <c:pt idx="2">
                    <c:v>5.1199999999999992</c:v>
                  </c:pt>
                  <c:pt idx="3">
                    <c:v>1.0399999999999998</c:v>
                  </c:pt>
                  <c:pt idx="4">
                    <c:v>3.9200000000000004</c:v>
                  </c:pt>
                  <c:pt idx="5">
                    <c:v>3.3600000000000003</c:v>
                  </c:pt>
                  <c:pt idx="6">
                    <c:v>0.8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10'!$F$199,'Nostoc 10'!$F$201,'Nostoc 10'!$M$199,'Nostoc 10'!$M$201,'Nostoc 10'!$T$199,'Nostoc 10'!$T$201,'Nostoc 10'!$AA$199)</c:f>
              <c:numCache>
                <c:formatCode>General</c:formatCode>
                <c:ptCount val="7"/>
                <c:pt idx="0">
                  <c:v>33</c:v>
                </c:pt>
                <c:pt idx="1">
                  <c:v>35.4</c:v>
                </c:pt>
                <c:pt idx="2">
                  <c:v>31.2</c:v>
                </c:pt>
                <c:pt idx="3">
                  <c:v>26.2</c:v>
                </c:pt>
                <c:pt idx="4">
                  <c:v>28.4</c:v>
                </c:pt>
                <c:pt idx="5">
                  <c:v>28.8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F-4EC4-8A96-784A9BE26A1E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10'!$F$217,'Nostoc 10'!$F$219,'Nostoc 10'!$M$217,'Nostoc 10'!$M$219,'Nostoc 10'!$T$217,'Nostoc 10'!$T$219,'Nostoc 10'!$AA$217)</c:f>
                <c:numCache>
                  <c:formatCode>General</c:formatCode>
                  <c:ptCount val="7"/>
                  <c:pt idx="0">
                    <c:v>5.2</c:v>
                  </c:pt>
                  <c:pt idx="1">
                    <c:v>4</c:v>
                  </c:pt>
                  <c:pt idx="2">
                    <c:v>3.6799999999999997</c:v>
                  </c:pt>
                  <c:pt idx="3">
                    <c:v>2.4</c:v>
                  </c:pt>
                  <c:pt idx="4">
                    <c:v>4.88</c:v>
                  </c:pt>
                  <c:pt idx="5">
                    <c:v>4.96</c:v>
                  </c:pt>
                  <c:pt idx="6">
                    <c:v>1.9200000000000004</c:v>
                  </c:pt>
                </c:numCache>
              </c:numRef>
            </c:plus>
            <c:minus>
              <c:numRef>
                <c:f>('Nostoc 10'!$F$217,'Nostoc 10'!$F$219,'Nostoc 10'!$M$217,'Nostoc 10'!$M$219,'Nostoc 10'!$T$217,'Nostoc 10'!$T$219,'Nostoc 10'!$AA$217)</c:f>
                <c:numCache>
                  <c:formatCode>General</c:formatCode>
                  <c:ptCount val="7"/>
                  <c:pt idx="0">
                    <c:v>5.2</c:v>
                  </c:pt>
                  <c:pt idx="1">
                    <c:v>4</c:v>
                  </c:pt>
                  <c:pt idx="2">
                    <c:v>3.6799999999999997</c:v>
                  </c:pt>
                  <c:pt idx="3">
                    <c:v>2.4</c:v>
                  </c:pt>
                  <c:pt idx="4">
                    <c:v>4.88</c:v>
                  </c:pt>
                  <c:pt idx="5">
                    <c:v>4.96</c:v>
                  </c:pt>
                  <c:pt idx="6">
                    <c:v>1.9200000000000004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10'!$F$216,'Nostoc 10'!$F$218,'Nostoc 10'!$M$216,'Nostoc 10'!$M$218,'Nostoc 10'!$T$216,'Nostoc 10'!$T$218,'Nostoc 10'!$AA$216)</c:f>
              <c:numCache>
                <c:formatCode>General</c:formatCode>
                <c:ptCount val="7"/>
                <c:pt idx="0">
                  <c:v>35</c:v>
                </c:pt>
                <c:pt idx="1">
                  <c:v>37</c:v>
                </c:pt>
                <c:pt idx="2">
                  <c:v>33.6</c:v>
                </c:pt>
                <c:pt idx="3">
                  <c:v>30</c:v>
                </c:pt>
                <c:pt idx="4">
                  <c:v>29.6</c:v>
                </c:pt>
                <c:pt idx="5">
                  <c:v>31.8</c:v>
                </c:pt>
                <c:pt idx="6">
                  <c:v>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B-49B0-BBC7-EBE88C4364FA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10'!$F$234,'Nostoc 10'!$F$236,'Nostoc 10'!$M$234,'Nostoc 10'!$M$236,'Nostoc 10'!$T$234,'Nostoc 10'!$T$236,'Nostoc 10'!$AA$234)</c:f>
                <c:numCache>
                  <c:formatCode>General</c:formatCode>
                  <c:ptCount val="7"/>
                  <c:pt idx="0">
                    <c:v>4.32</c:v>
                  </c:pt>
                  <c:pt idx="1">
                    <c:v>3.2</c:v>
                  </c:pt>
                  <c:pt idx="2">
                    <c:v>3.6799999999999997</c:v>
                  </c:pt>
                  <c:pt idx="3">
                    <c:v>2.72</c:v>
                  </c:pt>
                  <c:pt idx="4">
                    <c:v>4.7200000000000006</c:v>
                  </c:pt>
                  <c:pt idx="5">
                    <c:v>4.32</c:v>
                  </c:pt>
                  <c:pt idx="6">
                    <c:v>2.4</c:v>
                  </c:pt>
                </c:numCache>
              </c:numRef>
            </c:plus>
            <c:minus>
              <c:numRef>
                <c:f>('Nostoc 10'!$F$234,'Nostoc 10'!$F$236,'Nostoc 10'!$M$234,'Nostoc 10'!$M$236,'Nostoc 10'!$T$234,'Nostoc 10'!$T$236,'Nostoc 10'!$AA$234)</c:f>
                <c:numCache>
                  <c:formatCode>General</c:formatCode>
                  <c:ptCount val="7"/>
                  <c:pt idx="0">
                    <c:v>4.32</c:v>
                  </c:pt>
                  <c:pt idx="1">
                    <c:v>3.2</c:v>
                  </c:pt>
                  <c:pt idx="2">
                    <c:v>3.6799999999999997</c:v>
                  </c:pt>
                  <c:pt idx="3">
                    <c:v>2.72</c:v>
                  </c:pt>
                  <c:pt idx="4">
                    <c:v>4.7200000000000006</c:v>
                  </c:pt>
                  <c:pt idx="5">
                    <c:v>4.32</c:v>
                  </c:pt>
                  <c:pt idx="6">
                    <c:v>2.4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10'!$F$233,'Nostoc 10'!$F$235,'Nostoc 10'!$M$233,'Nostoc 10'!$M$235,'Nostoc 10'!$T$233,'Nostoc 10'!$T$235,'Nostoc 10'!$AA$233)</c:f>
              <c:numCache>
                <c:formatCode>General</c:formatCode>
                <c:ptCount val="7"/>
                <c:pt idx="0">
                  <c:v>32.6</c:v>
                </c:pt>
                <c:pt idx="1">
                  <c:v>34</c:v>
                </c:pt>
                <c:pt idx="2">
                  <c:v>32.4</c:v>
                </c:pt>
                <c:pt idx="3">
                  <c:v>28.4</c:v>
                </c:pt>
                <c:pt idx="4">
                  <c:v>27.4</c:v>
                </c:pt>
                <c:pt idx="5">
                  <c:v>29.6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B-49B0-BBC7-EBE88C4364FA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10'!$F$251,'Nostoc 10'!$F$253,'Nostoc 10'!$M$251,'Nostoc 10'!$M$253,'Nostoc 10'!$T$251,'Nostoc 10'!$T$253,'Nostoc 10'!$AA$251)</c:f>
                <c:numCache>
                  <c:formatCode>General</c:formatCode>
                  <c:ptCount val="7"/>
                  <c:pt idx="0">
                    <c:v>3.9200000000000004</c:v>
                  </c:pt>
                  <c:pt idx="1">
                    <c:v>2.7200000000000015</c:v>
                  </c:pt>
                  <c:pt idx="2">
                    <c:v>2.88</c:v>
                  </c:pt>
                  <c:pt idx="3">
                    <c:v>2.88</c:v>
                  </c:pt>
                  <c:pt idx="4">
                    <c:v>3.44</c:v>
                  </c:pt>
                  <c:pt idx="5">
                    <c:v>2.3200000000000003</c:v>
                  </c:pt>
                  <c:pt idx="6">
                    <c:v>1.6</c:v>
                  </c:pt>
                </c:numCache>
              </c:numRef>
            </c:plus>
            <c:minus>
              <c:numRef>
                <c:f>('Nostoc 10'!$F$251,'Nostoc 10'!$F$253,'Nostoc 10'!$M$251,'Nostoc 10'!$M$253,'Nostoc 10'!$T$251,'Nostoc 10'!$T$253,'Nostoc 10'!$AA$251)</c:f>
                <c:numCache>
                  <c:formatCode>General</c:formatCode>
                  <c:ptCount val="7"/>
                  <c:pt idx="0">
                    <c:v>3.9200000000000004</c:v>
                  </c:pt>
                  <c:pt idx="1">
                    <c:v>2.7200000000000015</c:v>
                  </c:pt>
                  <c:pt idx="2">
                    <c:v>2.88</c:v>
                  </c:pt>
                  <c:pt idx="3">
                    <c:v>2.88</c:v>
                  </c:pt>
                  <c:pt idx="4">
                    <c:v>3.44</c:v>
                  </c:pt>
                  <c:pt idx="5">
                    <c:v>2.3200000000000003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10'!$F$250,'Nostoc 10'!$F$252,'Nostoc 10'!$M$250,'Nostoc 10'!$M$252,'Nostoc 10'!$T$250,'Nostoc 10'!$T$252)</c:f>
              <c:numCache>
                <c:formatCode>General</c:formatCode>
                <c:ptCount val="6"/>
                <c:pt idx="0">
                  <c:v>31.4</c:v>
                </c:pt>
                <c:pt idx="1">
                  <c:v>32.200000000000003</c:v>
                </c:pt>
                <c:pt idx="2">
                  <c:v>23.4</c:v>
                </c:pt>
                <c:pt idx="3">
                  <c:v>23.6</c:v>
                </c:pt>
                <c:pt idx="4">
                  <c:v>23.8</c:v>
                </c:pt>
                <c:pt idx="5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8-405F-B549-56DF6CA1B7A2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10'!$F$268,'Nostoc 10'!$F$270,'Nostoc 10'!$M$268,'Nostoc 10'!$M$270,'Nostoc 10'!$T$268,'Nostoc 10'!$T$270,'Nostoc 10'!$AA$268)</c:f>
                <c:numCache>
                  <c:formatCode>General</c:formatCode>
                  <c:ptCount val="7"/>
                  <c:pt idx="0">
                    <c:v>2.8</c:v>
                  </c:pt>
                  <c:pt idx="1">
                    <c:v>2.72</c:v>
                  </c:pt>
                  <c:pt idx="2">
                    <c:v>2.96</c:v>
                  </c:pt>
                  <c:pt idx="3">
                    <c:v>2.3200000000000003</c:v>
                  </c:pt>
                  <c:pt idx="4">
                    <c:v>3.7600000000000002</c:v>
                  </c:pt>
                  <c:pt idx="5">
                    <c:v>4</c:v>
                  </c:pt>
                  <c:pt idx="6">
                    <c:v>1.9200000000000004</c:v>
                  </c:pt>
                </c:numCache>
              </c:numRef>
            </c:plus>
            <c:minus>
              <c:numRef>
                <c:f>('Nostoc 10'!$F$268,'Nostoc 10'!$F$270,'Nostoc 10'!$M$268,'Nostoc 10'!$M$270,'Nostoc 10'!$T$268,'Nostoc 10'!$T$270,'Nostoc 10'!$AA$268)</c:f>
                <c:numCache>
                  <c:formatCode>General</c:formatCode>
                  <c:ptCount val="7"/>
                  <c:pt idx="0">
                    <c:v>2.8</c:v>
                  </c:pt>
                  <c:pt idx="1">
                    <c:v>2.72</c:v>
                  </c:pt>
                  <c:pt idx="2">
                    <c:v>2.96</c:v>
                  </c:pt>
                  <c:pt idx="3">
                    <c:v>2.3200000000000003</c:v>
                  </c:pt>
                  <c:pt idx="4">
                    <c:v>3.7600000000000002</c:v>
                  </c:pt>
                  <c:pt idx="5">
                    <c:v>4</c:v>
                  </c:pt>
                  <c:pt idx="6">
                    <c:v>1.9200000000000004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10'!$F$267,'Nostoc 10'!$F$269,'Nostoc 10'!$M$267,'Nostoc 10'!$M$269,'Nostoc 10'!$T$267,'Nostoc 10'!$T$269,'Nostoc 10'!$AA$267)</c:f>
              <c:numCache>
                <c:formatCode>General</c:formatCode>
                <c:ptCount val="7"/>
                <c:pt idx="0">
                  <c:v>29</c:v>
                </c:pt>
                <c:pt idx="1">
                  <c:v>30.4</c:v>
                </c:pt>
                <c:pt idx="2">
                  <c:v>28.2</c:v>
                </c:pt>
                <c:pt idx="3">
                  <c:v>26.4</c:v>
                </c:pt>
                <c:pt idx="4">
                  <c:v>24.2</c:v>
                </c:pt>
                <c:pt idx="5">
                  <c:v>26</c:v>
                </c:pt>
                <c:pt idx="6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A-4521-893D-53FCE732B1CF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10'!$F$285,'Nostoc 10'!$F$287,'Nostoc 10'!$M$285,'Nostoc 10'!$M$287,'Nostoc 10'!$T$285,'Nostoc 10'!$T$287,'Nostoc 10'!$AA$285)</c:f>
                <c:numCache>
                  <c:formatCode>General</c:formatCode>
                  <c:ptCount val="7"/>
                  <c:pt idx="0">
                    <c:v>2.88</c:v>
                  </c:pt>
                  <c:pt idx="1">
                    <c:v>2.2399999999999998</c:v>
                  </c:pt>
                  <c:pt idx="2">
                    <c:v>2.8</c:v>
                  </c:pt>
                  <c:pt idx="3">
                    <c:v>2.0799999999999996</c:v>
                  </c:pt>
                  <c:pt idx="4">
                    <c:v>2.3200000000000003</c:v>
                  </c:pt>
                  <c:pt idx="5">
                    <c:v>1.44</c:v>
                  </c:pt>
                  <c:pt idx="6">
                    <c:v>1.2</c:v>
                  </c:pt>
                </c:numCache>
              </c:numRef>
            </c:plus>
            <c:minus>
              <c:numRef>
                <c:f>('Nostoc 10'!$F$285,'Nostoc 10'!$F$287,'Nostoc 10'!$M$285,'Nostoc 10'!$M$287,'Nostoc 10'!$T$285,'Nostoc 10'!$T$287,'Nostoc 10'!$AA$285)</c:f>
                <c:numCache>
                  <c:formatCode>General</c:formatCode>
                  <c:ptCount val="7"/>
                  <c:pt idx="0">
                    <c:v>2.88</c:v>
                  </c:pt>
                  <c:pt idx="1">
                    <c:v>2.2399999999999998</c:v>
                  </c:pt>
                  <c:pt idx="2">
                    <c:v>2.8</c:v>
                  </c:pt>
                  <c:pt idx="3">
                    <c:v>2.0799999999999996</c:v>
                  </c:pt>
                  <c:pt idx="4">
                    <c:v>2.3200000000000003</c:v>
                  </c:pt>
                  <c:pt idx="5">
                    <c:v>1.44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10'!$F$284,'Nostoc 10'!$F$286,'Nostoc 10'!$M$284,'Nostoc 10'!$M$286,'Nostoc 10'!$T$284,'Nostoc 10'!$T$286,'Nostoc 10'!$AA$284)</c:f>
              <c:numCache>
                <c:formatCode>General</c:formatCode>
                <c:ptCount val="7"/>
                <c:pt idx="0">
                  <c:v>27.4</c:v>
                </c:pt>
                <c:pt idx="1">
                  <c:v>28.2</c:v>
                </c:pt>
                <c:pt idx="2">
                  <c:v>26</c:v>
                </c:pt>
                <c:pt idx="3">
                  <c:v>24.6</c:v>
                </c:pt>
                <c:pt idx="4">
                  <c:v>18.600000000000001</c:v>
                </c:pt>
                <c:pt idx="5">
                  <c:v>20.2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645-BB54-BFAC0AB50665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10'!$F$302,'Nostoc 10'!$F$304,'Nostoc 10'!$M$302,'Nostoc 10'!$M$304,'Nostoc 10'!$T$302,'Nostoc 10'!$T$304,'Nostoc 10'!$AA$302)</c:f>
                <c:numCache>
                  <c:formatCode>General</c:formatCode>
                  <c:ptCount val="7"/>
                  <c:pt idx="0">
                    <c:v>2.2399999999999998</c:v>
                  </c:pt>
                  <c:pt idx="1">
                    <c:v>2.3200000000000003</c:v>
                  </c:pt>
                  <c:pt idx="2">
                    <c:v>2.6399999999999992</c:v>
                  </c:pt>
                  <c:pt idx="3">
                    <c:v>2.4</c:v>
                  </c:pt>
                  <c:pt idx="4">
                    <c:v>3.44</c:v>
                  </c:pt>
                  <c:pt idx="5">
                    <c:v>3.5200000000000005</c:v>
                  </c:pt>
                  <c:pt idx="6">
                    <c:v>1.6799999999999997</c:v>
                  </c:pt>
                </c:numCache>
              </c:numRef>
            </c:plus>
            <c:minus>
              <c:numRef>
                <c:f>('Nostoc 10'!$F$302,'Nostoc 10'!$F$304,'Nostoc 10'!$M$302,'Nostoc 10'!$M$304,'Nostoc 10'!$T$302,'Nostoc 10'!$T$304,'Nostoc 10'!$AA$302)</c:f>
                <c:numCache>
                  <c:formatCode>General</c:formatCode>
                  <c:ptCount val="7"/>
                  <c:pt idx="0">
                    <c:v>2.2399999999999998</c:v>
                  </c:pt>
                  <c:pt idx="1">
                    <c:v>2.3200000000000003</c:v>
                  </c:pt>
                  <c:pt idx="2">
                    <c:v>2.6399999999999992</c:v>
                  </c:pt>
                  <c:pt idx="3">
                    <c:v>2.4</c:v>
                  </c:pt>
                  <c:pt idx="4">
                    <c:v>3.44</c:v>
                  </c:pt>
                  <c:pt idx="5">
                    <c:v>3.5200000000000005</c:v>
                  </c:pt>
                  <c:pt idx="6">
                    <c:v>1.6799999999999997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10'!$F$301,'Nostoc 10'!$F$303,'Nostoc 10'!$M$301,'Nostoc 10'!$M$303,'Nostoc 10'!$T$301,'Nostoc 10'!$T$303,'Nostoc 10'!$AA$301)</c:f>
              <c:numCache>
                <c:formatCode>General</c:formatCode>
                <c:ptCount val="7"/>
                <c:pt idx="0">
                  <c:v>27.2</c:v>
                </c:pt>
                <c:pt idx="1">
                  <c:v>27.4</c:v>
                </c:pt>
                <c:pt idx="2">
                  <c:v>25.6</c:v>
                </c:pt>
                <c:pt idx="3">
                  <c:v>24</c:v>
                </c:pt>
                <c:pt idx="4">
                  <c:v>22.8</c:v>
                </c:pt>
                <c:pt idx="5">
                  <c:v>24.6</c:v>
                </c:pt>
                <c:pt idx="6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E-4C89-BB3F-D3FB04E1E796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10'!$F$319,'Nostoc 10'!$F$321,'Nostoc 10'!$M$319,'Nostoc 10'!$M$321,'Nostoc 10'!$T$319,'Nostoc 10'!$T$321,'Nostoc 10'!$AA$319)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2.5600000000000009</c:v>
                  </c:pt>
                  <c:pt idx="2">
                    <c:v>2.72</c:v>
                  </c:pt>
                  <c:pt idx="3">
                    <c:v>2</c:v>
                  </c:pt>
                  <c:pt idx="4">
                    <c:v>3.28</c:v>
                  </c:pt>
                  <c:pt idx="5">
                    <c:v>3.6799999999999997</c:v>
                  </c:pt>
                  <c:pt idx="6">
                    <c:v>1.5200000000000002</c:v>
                  </c:pt>
                </c:numCache>
              </c:numRef>
            </c:plus>
            <c:minus>
              <c:numRef>
                <c:f>('Nostoc 10'!$F$319,'Nostoc 10'!$F$321,'Nostoc 10'!$M$319,'Nostoc 10'!$M$321,'Nostoc 10'!$T$319,'Nostoc 10'!$T$321,'Nostoc 10'!$AA$319)</c:f>
                <c:numCache>
                  <c:formatCode>General</c:formatCode>
                  <c:ptCount val="7"/>
                  <c:pt idx="0">
                    <c:v>2.3200000000000003</c:v>
                  </c:pt>
                  <c:pt idx="1">
                    <c:v>2.5600000000000009</c:v>
                  </c:pt>
                  <c:pt idx="2">
                    <c:v>2.72</c:v>
                  </c:pt>
                  <c:pt idx="3">
                    <c:v>2</c:v>
                  </c:pt>
                  <c:pt idx="4">
                    <c:v>3.28</c:v>
                  </c:pt>
                  <c:pt idx="5">
                    <c:v>3.6799999999999997</c:v>
                  </c:pt>
                  <c:pt idx="6">
                    <c:v>1.5200000000000002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10'!$F$318,'Nostoc 10'!$F$320,'Nostoc 10'!$M$318,'Nostoc 10'!$M$320,'Nostoc 10'!$T$318,'Nostoc 10'!$T$320,'Nostoc 10'!$AA$318)</c:f>
              <c:numCache>
                <c:formatCode>General</c:formatCode>
                <c:ptCount val="7"/>
                <c:pt idx="0">
                  <c:v>30.4</c:v>
                </c:pt>
                <c:pt idx="1">
                  <c:v>31.4</c:v>
                </c:pt>
                <c:pt idx="2">
                  <c:v>29.4</c:v>
                </c:pt>
                <c:pt idx="3">
                  <c:v>28</c:v>
                </c:pt>
                <c:pt idx="4">
                  <c:v>24.6</c:v>
                </c:pt>
                <c:pt idx="5">
                  <c:v>26.4</c:v>
                </c:pt>
                <c:pt idx="6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A-44BE-B933-623552B77F5C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10'!$F$336,'Nostoc 10'!$F$338,'Nostoc 10'!$M$336,'Nostoc 10'!$M$338,'Nostoc 10'!$T$336,'Nostoc 10'!$T$338,'Nostoc 10'!$AA$336)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2</c:v>
                  </c:pt>
                  <c:pt idx="2">
                    <c:v>2.16</c:v>
                  </c:pt>
                  <c:pt idx="3">
                    <c:v>1.8399999999999992</c:v>
                  </c:pt>
                  <c:pt idx="4">
                    <c:v>3.44</c:v>
                  </c:pt>
                  <c:pt idx="5">
                    <c:v>3.44</c:v>
                  </c:pt>
                  <c:pt idx="6">
                    <c:v>1.2</c:v>
                  </c:pt>
                </c:numCache>
              </c:numRef>
            </c:plus>
            <c:minus>
              <c:numRef>
                <c:f>('Nostoc 10'!$F$336,'Nostoc 10'!$F$338,'Nostoc 10'!$M$336,'Nostoc 10'!$M$338,'Nostoc 10'!$T$336,'Nostoc 10'!$T$338,'Nostoc 10'!$AA$336)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2</c:v>
                  </c:pt>
                  <c:pt idx="2">
                    <c:v>2.16</c:v>
                  </c:pt>
                  <c:pt idx="3">
                    <c:v>1.8399999999999992</c:v>
                  </c:pt>
                  <c:pt idx="4">
                    <c:v>3.44</c:v>
                  </c:pt>
                  <c:pt idx="5">
                    <c:v>3.44</c:v>
                  </c:pt>
                  <c:pt idx="6">
                    <c:v>1.2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10'!$F$335,'Nostoc 10'!$F$337,'Nostoc 10'!$M$335,'Nostoc 10'!$M$337,'Nostoc 10'!$T$335,'Nostoc 10'!$T$337,'Nostoc 10'!$AA$335)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25.2</c:v>
                </c:pt>
                <c:pt idx="3">
                  <c:v>24.6</c:v>
                </c:pt>
                <c:pt idx="4">
                  <c:v>24.8</c:v>
                </c:pt>
                <c:pt idx="5">
                  <c:v>26.2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A-44BE-B933-623552B7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21920"/>
        <c:axId val="-217825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10'!$F$13,'Nostoc 10'!$F$15,'Nostoc 10'!$M$13,'Nostoc 10'!$M$15,'Nostoc 10'!$T$13,'Nostoc 10'!$T$15,'Nostoc 10'!$AA$13)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12.4</c:v>
                        </c:pt>
                        <c:pt idx="1">
                          <c:v>15.760000000000002</c:v>
                        </c:pt>
                        <c:pt idx="2">
                          <c:v>17.28</c:v>
                        </c:pt>
                        <c:pt idx="3">
                          <c:v>33.919999999999995</c:v>
                        </c:pt>
                        <c:pt idx="4">
                          <c:v>12.560000000000002</c:v>
                        </c:pt>
                        <c:pt idx="5">
                          <c:v>18.96</c:v>
                        </c:pt>
                        <c:pt idx="6">
                          <c:v>11.6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10'!$F$13,'Nostoc 10'!$F$15,'Nostoc 10'!$M$13,'Nostoc 10'!$M$15,'Nostoc 10'!$T$13,'Nostoc 10'!$T$15,'Nostoc 10'!$AA$13)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12.4</c:v>
                        </c:pt>
                        <c:pt idx="1">
                          <c:v>15.760000000000002</c:v>
                        </c:pt>
                        <c:pt idx="2">
                          <c:v>17.28</c:v>
                        </c:pt>
                        <c:pt idx="3">
                          <c:v>33.919999999999995</c:v>
                        </c:pt>
                        <c:pt idx="4">
                          <c:v>12.560000000000002</c:v>
                        </c:pt>
                        <c:pt idx="5">
                          <c:v>18.96</c:v>
                        </c:pt>
                        <c:pt idx="6">
                          <c:v>11.6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10'!$F$12,'Nostoc 10'!$F$14,'Nostoc 10'!$M$12,'Nostoc 10'!$M$14,'Nostoc 10'!$T$12,'Nostoc 10'!$T$14,'Nostoc 10'!$AA$12)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</c:v>
                      </c:pt>
                      <c:pt idx="1">
                        <c:v>131.80000000000001</c:v>
                      </c:pt>
                      <c:pt idx="2">
                        <c:v>163.4</c:v>
                      </c:pt>
                      <c:pt idx="3">
                        <c:v>161.19999999999999</c:v>
                      </c:pt>
                      <c:pt idx="4">
                        <c:v>177.2</c:v>
                      </c:pt>
                      <c:pt idx="5">
                        <c:v>155.19999999999999</c:v>
                      </c:pt>
                      <c:pt idx="6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DFF-4EC4-8A96-784A9BE26A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10'!$F$64,'Nostoc 10'!$F$66,'Nostoc 10'!$M$64,'Nostoc 10'!$M$66,'Nostoc 10'!$T$64,'Nostoc 10'!$T$66,'Nostoc 10'!$AA$64)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9.5200000000000014</c:v>
                        </c:pt>
                        <c:pt idx="1">
                          <c:v>12.24</c:v>
                        </c:pt>
                        <c:pt idx="2">
                          <c:v>15.919999999999998</c:v>
                        </c:pt>
                        <c:pt idx="3">
                          <c:v>2.88</c:v>
                        </c:pt>
                        <c:pt idx="4">
                          <c:v>10.64</c:v>
                        </c:pt>
                        <c:pt idx="5">
                          <c:v>8</c:v>
                        </c:pt>
                        <c:pt idx="6">
                          <c:v>5.44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10'!$F$64,'Nostoc 10'!$F$66,'Nostoc 10'!$M$64,'Nostoc 10'!$M$66,'Nostoc 10'!$T$64,'Nostoc 10'!$T$66,'Nostoc 10'!$AA$64)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9.5200000000000014</c:v>
                        </c:pt>
                        <c:pt idx="1">
                          <c:v>12.24</c:v>
                        </c:pt>
                        <c:pt idx="2">
                          <c:v>15.919999999999998</c:v>
                        </c:pt>
                        <c:pt idx="3">
                          <c:v>2.88</c:v>
                        </c:pt>
                        <c:pt idx="4">
                          <c:v>10.64</c:v>
                        </c:pt>
                        <c:pt idx="5">
                          <c:v>8</c:v>
                        </c:pt>
                        <c:pt idx="6">
                          <c:v>5.44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10'!$F$63,'Nostoc 10'!$F$65,'Nostoc 10'!$M$63,'Nostoc 10'!$M$65,'Nostoc 10'!$T$63,'Nostoc 10'!$T$65,'Nostoc 10'!$AA$63)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66.2</c:v>
                      </c:pt>
                      <c:pt idx="1">
                        <c:v>72.2</c:v>
                      </c:pt>
                      <c:pt idx="2">
                        <c:v>75.599999999999994</c:v>
                      </c:pt>
                      <c:pt idx="3">
                        <c:v>48.4</c:v>
                      </c:pt>
                      <c:pt idx="4">
                        <c:v>106.2</c:v>
                      </c:pt>
                      <c:pt idx="5">
                        <c:v>96</c:v>
                      </c:pt>
                      <c:pt idx="6">
                        <c:v>84.8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F-4EC4-8A96-784A9BE26A1E}"/>
                  </c:ext>
                </c:extLst>
              </c15:ser>
            </c15:filteredBarSeries>
          </c:ext>
        </c:extLst>
      </c:barChart>
      <c:catAx>
        <c:axId val="-2178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5184"/>
        <c:crosses val="autoZero"/>
        <c:auto val="1"/>
        <c:lblAlgn val="ctr"/>
        <c:lblOffset val="100"/>
        <c:noMultiLvlLbl val="0"/>
      </c:catAx>
      <c:valAx>
        <c:axId val="-21782518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192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94.8</c:v>
                  </c:pt>
                  <c:pt idx="1">
                    <c:v>94.16</c:v>
                  </c:pt>
                  <c:pt idx="2">
                    <c:v>60.880000000000017</c:v>
                  </c:pt>
                  <c:pt idx="3">
                    <c:v>180.8</c:v>
                  </c:pt>
                  <c:pt idx="4">
                    <c:v>29.759999999999991</c:v>
                  </c:pt>
                  <c:pt idx="5">
                    <c:v>44.720000000000006</c:v>
                  </c:pt>
                  <c:pt idx="6">
                    <c:v>37.119999999999983</c:v>
                  </c:pt>
                </c:numCache>
              </c:numRef>
            </c:plus>
            <c:minus>
              <c:numRef>
                <c:f>('Nostoc 10'!$G$30,'Nostoc 10'!$G$32,'Nostoc 10'!$N$30,'Nostoc 10'!$N$32,'Nostoc 10'!$U$30,'Nostoc 10'!$U$32,'Nostoc 10'!$AB$30)</c:f>
                <c:numCache>
                  <c:formatCode>General</c:formatCode>
                  <c:ptCount val="7"/>
                  <c:pt idx="0">
                    <c:v>94.8</c:v>
                  </c:pt>
                  <c:pt idx="1">
                    <c:v>94.16</c:v>
                  </c:pt>
                  <c:pt idx="2">
                    <c:v>60.880000000000017</c:v>
                  </c:pt>
                  <c:pt idx="3">
                    <c:v>180.8</c:v>
                  </c:pt>
                  <c:pt idx="4">
                    <c:v>29.759999999999991</c:v>
                  </c:pt>
                  <c:pt idx="5">
                    <c:v>44.720000000000006</c:v>
                  </c:pt>
                  <c:pt idx="6">
                    <c:v>37.119999999999983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10'!$G$29,'Nostoc 10'!$G$31,'Nostoc 10'!$N$29,'Nostoc 10'!$N$31,'Nostoc 10'!$U$29,'Nostoc 10'!$U$31,'Nostoc 10'!$AB$29)</c:f>
              <c:numCache>
                <c:formatCode>General</c:formatCode>
                <c:ptCount val="7"/>
                <c:pt idx="0">
                  <c:v>1406</c:v>
                </c:pt>
                <c:pt idx="1">
                  <c:v>1532.2</c:v>
                </c:pt>
                <c:pt idx="2">
                  <c:v>1357.6</c:v>
                </c:pt>
                <c:pt idx="3">
                  <c:v>1046</c:v>
                </c:pt>
                <c:pt idx="4">
                  <c:v>1086.2</c:v>
                </c:pt>
                <c:pt idx="5">
                  <c:v>955.4</c:v>
                </c:pt>
                <c:pt idx="6">
                  <c:v>1090.5999999999999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4399-93FB-9205FED4E503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10'!$G$47,'Nostoc 10'!$G$49,'Nostoc 10'!$N$47,'Nostoc 10'!$N$49,'Nostoc 10'!$U$47,'Nostoc 10'!$U$49,'Nostoc 10'!$AB$47)</c:f>
                <c:numCache>
                  <c:formatCode>General</c:formatCode>
                  <c:ptCount val="7"/>
                  <c:pt idx="0">
                    <c:v>13.520000000000005</c:v>
                  </c:pt>
                  <c:pt idx="1">
                    <c:v>22</c:v>
                  </c:pt>
                  <c:pt idx="2">
                    <c:v>46.8</c:v>
                  </c:pt>
                  <c:pt idx="3">
                    <c:v>50.239999999999995</c:v>
                  </c:pt>
                  <c:pt idx="4">
                    <c:v>21.279999999999994</c:v>
                  </c:pt>
                  <c:pt idx="5">
                    <c:v>13.2</c:v>
                  </c:pt>
                  <c:pt idx="6">
                    <c:v>14.079999999999995</c:v>
                  </c:pt>
                </c:numCache>
              </c:numRef>
            </c:plus>
            <c:minus>
              <c:numRef>
                <c:f>('Nostoc 10'!$G$47,'Nostoc 10'!$G$49,'Nostoc 10'!$N$47,'Nostoc 10'!$N$49,'Nostoc 10'!$U$47,'Nostoc 10'!$U$49,'Nostoc 10'!$AB$47)</c:f>
                <c:numCache>
                  <c:formatCode>General</c:formatCode>
                  <c:ptCount val="7"/>
                  <c:pt idx="0">
                    <c:v>13.520000000000005</c:v>
                  </c:pt>
                  <c:pt idx="1">
                    <c:v>22</c:v>
                  </c:pt>
                  <c:pt idx="2">
                    <c:v>46.8</c:v>
                  </c:pt>
                  <c:pt idx="3">
                    <c:v>50.239999999999995</c:v>
                  </c:pt>
                  <c:pt idx="4">
                    <c:v>21.279999999999994</c:v>
                  </c:pt>
                  <c:pt idx="5">
                    <c:v>13.2</c:v>
                  </c:pt>
                  <c:pt idx="6">
                    <c:v>14.079999999999995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10'!$G$46,'Nostoc 10'!$G$48,'Nostoc 10'!$N$46,'Nostoc 10'!$N$48,'Nostoc 10'!$U$46,'Nostoc 10'!$U$48,'Nostoc 10'!$AB$46)</c:f>
              <c:numCache>
                <c:formatCode>General</c:formatCode>
                <c:ptCount val="7"/>
                <c:pt idx="0">
                  <c:v>355.6</c:v>
                </c:pt>
                <c:pt idx="1">
                  <c:v>367</c:v>
                </c:pt>
                <c:pt idx="2">
                  <c:v>314</c:v>
                </c:pt>
                <c:pt idx="3">
                  <c:v>270.2</c:v>
                </c:pt>
                <c:pt idx="4">
                  <c:v>284.60000000000002</c:v>
                </c:pt>
                <c:pt idx="5">
                  <c:v>267</c:v>
                </c:pt>
                <c:pt idx="6">
                  <c:v>303.39999999999998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8-4399-93FB-9205FED4E503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10'!$G$81,'Nostoc 10'!$G$83,'Nostoc 10'!$N$81,'Nostoc 10'!$N$83,'Nostoc 10'!$U$81,'Nostoc 10'!$U$83,'Nostoc 10'!$AB$81)</c:f>
                <c:numCache>
                  <c:formatCode>General</c:formatCode>
                  <c:ptCount val="7"/>
                  <c:pt idx="0">
                    <c:v>135.84</c:v>
                  </c:pt>
                  <c:pt idx="1">
                    <c:v>53.679999999999993</c:v>
                  </c:pt>
                  <c:pt idx="2">
                    <c:v>101.44000000000001</c:v>
                  </c:pt>
                  <c:pt idx="3">
                    <c:v>92.56</c:v>
                  </c:pt>
                  <c:pt idx="4">
                    <c:v>76.960000000000008</c:v>
                  </c:pt>
                  <c:pt idx="5">
                    <c:v>44.96</c:v>
                  </c:pt>
                  <c:pt idx="6">
                    <c:v>7.919999999999999</c:v>
                  </c:pt>
                </c:numCache>
              </c:numRef>
            </c:plus>
            <c:minus>
              <c:numRef>
                <c:f>('Nostoc 10'!$G$81,'Nostoc 10'!$G$83,'Nostoc 10'!$N$81,'Nostoc 10'!$N$83,'Nostoc 10'!$U$81,'Nostoc 10'!$U$83,'Nostoc 10'!$AB$81)</c:f>
                <c:numCache>
                  <c:formatCode>General</c:formatCode>
                  <c:ptCount val="7"/>
                  <c:pt idx="0">
                    <c:v>135.84</c:v>
                  </c:pt>
                  <c:pt idx="1">
                    <c:v>53.679999999999993</c:v>
                  </c:pt>
                  <c:pt idx="2">
                    <c:v>101.44000000000001</c:v>
                  </c:pt>
                  <c:pt idx="3">
                    <c:v>92.56</c:v>
                  </c:pt>
                  <c:pt idx="4">
                    <c:v>76.960000000000008</c:v>
                  </c:pt>
                  <c:pt idx="5">
                    <c:v>44.96</c:v>
                  </c:pt>
                  <c:pt idx="6">
                    <c:v>7.919999999999999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10'!$G$80,'Nostoc 10'!$G$82,'Nostoc 10'!$N$80,'Nostoc 10'!$N$82,'Nostoc 10'!$U$80,'Nostoc 10'!$U$82,'Nostoc 10'!$AB$80)</c:f>
              <c:numCache>
                <c:formatCode>General</c:formatCode>
                <c:ptCount val="7"/>
                <c:pt idx="0">
                  <c:v>713.2</c:v>
                </c:pt>
                <c:pt idx="1">
                  <c:v>648.4</c:v>
                </c:pt>
                <c:pt idx="2">
                  <c:v>782.2</c:v>
                </c:pt>
                <c:pt idx="3">
                  <c:v>326.8</c:v>
                </c:pt>
                <c:pt idx="4">
                  <c:v>338.8</c:v>
                </c:pt>
                <c:pt idx="5">
                  <c:v>228.2</c:v>
                </c:pt>
                <c:pt idx="6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8-4399-93FB-9205FED4E503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10'!$G$98,'Nostoc 10'!$G$100,'Nostoc 10'!$N$98,'Nostoc 10'!$N$100,'Nostoc 10'!$U$98,'Nostoc 10'!$U$100,'Nostoc 10'!$AB$98)</c:f>
                <c:numCache>
                  <c:formatCode>General</c:formatCode>
                  <c:ptCount val="7"/>
                  <c:pt idx="0">
                    <c:v>320.48</c:v>
                  </c:pt>
                  <c:pt idx="1">
                    <c:v>103.75999999999999</c:v>
                  </c:pt>
                  <c:pt idx="2">
                    <c:v>232.48000000000002</c:v>
                  </c:pt>
                  <c:pt idx="3">
                    <c:v>249.35999999999999</c:v>
                  </c:pt>
                  <c:pt idx="4">
                    <c:v>218.88000000000002</c:v>
                  </c:pt>
                  <c:pt idx="5">
                    <c:v>126.4</c:v>
                  </c:pt>
                  <c:pt idx="6">
                    <c:v>6.8</c:v>
                  </c:pt>
                </c:numCache>
              </c:numRef>
            </c:plus>
            <c:minus>
              <c:numRef>
                <c:f>('Nostoc 10'!$G$98,'Nostoc 10'!$G$100,'Nostoc 10'!$N$98,'Nostoc 10'!$N$100,'Nostoc 10'!$U$98,'Nostoc 10'!$U$100,'Nostoc 10'!$AB$98)</c:f>
                <c:numCache>
                  <c:formatCode>General</c:formatCode>
                  <c:ptCount val="7"/>
                  <c:pt idx="0">
                    <c:v>320.48</c:v>
                  </c:pt>
                  <c:pt idx="1">
                    <c:v>103.75999999999999</c:v>
                  </c:pt>
                  <c:pt idx="2">
                    <c:v>232.48000000000002</c:v>
                  </c:pt>
                  <c:pt idx="3">
                    <c:v>249.35999999999999</c:v>
                  </c:pt>
                  <c:pt idx="4">
                    <c:v>218.88000000000002</c:v>
                  </c:pt>
                  <c:pt idx="5">
                    <c:v>126.4</c:v>
                  </c:pt>
                  <c:pt idx="6">
                    <c:v>6.8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10'!$G$97,'Nostoc 10'!$G$99,'Nostoc 10'!$N$97,'Nostoc 10'!$N$99,'Nostoc 10'!$U$97,'Nostoc 10'!$U$99,'Nostoc 10'!$AB$97)</c:f>
              <c:numCache>
                <c:formatCode>General</c:formatCode>
                <c:ptCount val="7"/>
                <c:pt idx="0">
                  <c:v>1572.4</c:v>
                </c:pt>
                <c:pt idx="1">
                  <c:v>1315.8</c:v>
                </c:pt>
                <c:pt idx="2">
                  <c:v>1819.4</c:v>
                </c:pt>
                <c:pt idx="3">
                  <c:v>702.8</c:v>
                </c:pt>
                <c:pt idx="4">
                  <c:v>742.4</c:v>
                </c:pt>
                <c:pt idx="5">
                  <c:v>409</c:v>
                </c:pt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8-4399-93FB-9205FED4E503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10'!$G$115,'Nostoc 10'!$G$117,'Nostoc 10'!$N$115,'Nostoc 10'!$N$117,'Nostoc 10'!$U$115,'Nostoc 10'!$U$117,'Nostoc 10'!$AB$115)</c:f>
                <c:numCache>
                  <c:formatCode>General</c:formatCode>
                  <c:ptCount val="7"/>
                  <c:pt idx="0">
                    <c:v>370.24</c:v>
                  </c:pt>
                  <c:pt idx="1">
                    <c:v>85.679999999999978</c:v>
                  </c:pt>
                  <c:pt idx="2">
                    <c:v>250.71999999999989</c:v>
                  </c:pt>
                  <c:pt idx="3">
                    <c:v>365.91999999999996</c:v>
                  </c:pt>
                  <c:pt idx="4">
                    <c:v>328.15999999999997</c:v>
                  </c:pt>
                  <c:pt idx="5">
                    <c:v>205.11999999999998</c:v>
                  </c:pt>
                  <c:pt idx="6">
                    <c:v>7.0400000000000036</c:v>
                  </c:pt>
                </c:numCache>
              </c:numRef>
            </c:plus>
            <c:minus>
              <c:numRef>
                <c:f>('Nostoc 10'!$G$115,'Nostoc 10'!$G$117,'Nostoc 10'!$N$115,'Nostoc 10'!$N$117,'Nostoc 10'!$U$115,'Nostoc 10'!$U$117,'Nostoc 10'!$AB$115)</c:f>
                <c:numCache>
                  <c:formatCode>General</c:formatCode>
                  <c:ptCount val="7"/>
                  <c:pt idx="0">
                    <c:v>370.24</c:v>
                  </c:pt>
                  <c:pt idx="1">
                    <c:v>85.679999999999978</c:v>
                  </c:pt>
                  <c:pt idx="2">
                    <c:v>250.71999999999989</c:v>
                  </c:pt>
                  <c:pt idx="3">
                    <c:v>365.91999999999996</c:v>
                  </c:pt>
                  <c:pt idx="4">
                    <c:v>328.15999999999997</c:v>
                  </c:pt>
                  <c:pt idx="5">
                    <c:v>205.11999999999998</c:v>
                  </c:pt>
                  <c:pt idx="6">
                    <c:v>7.0400000000000036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10'!$G$114,'Nostoc 10'!$G$116,'Nostoc 10'!$N$114,'Nostoc 10'!$N$116,'Nostoc 10'!$U$114,'Nostoc 10'!$U$116,'Nostoc 10'!$AB$114)</c:f>
              <c:numCache>
                <c:formatCode>General</c:formatCode>
                <c:ptCount val="7"/>
                <c:pt idx="0">
                  <c:v>1986.2</c:v>
                </c:pt>
                <c:pt idx="1">
                  <c:v>1951.2</c:v>
                </c:pt>
                <c:pt idx="2">
                  <c:v>2342.1999999999998</c:v>
                </c:pt>
                <c:pt idx="3">
                  <c:v>1097.5999999999999</c:v>
                </c:pt>
                <c:pt idx="4">
                  <c:v>1160.8</c:v>
                </c:pt>
                <c:pt idx="5">
                  <c:v>604.4</c:v>
                </c:pt>
                <c:pt idx="6">
                  <c:v>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8-4399-93FB-9205FED4E503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10'!$G$132,'Nostoc 10'!$G$134,'Nostoc 10'!$N$132,'Nostoc 10'!$N$134,'Nostoc 10'!$U$132,'Nostoc 10'!$U$134,'Nostoc 10'!$AB$132)</c:f>
                <c:numCache>
                  <c:formatCode>General</c:formatCode>
                  <c:ptCount val="7"/>
                  <c:pt idx="0">
                    <c:v>260.8</c:v>
                  </c:pt>
                  <c:pt idx="1">
                    <c:v>114.56000000000003</c:v>
                  </c:pt>
                  <c:pt idx="2">
                    <c:v>204.32</c:v>
                  </c:pt>
                  <c:pt idx="3">
                    <c:v>431.91999999999996</c:v>
                  </c:pt>
                  <c:pt idx="4">
                    <c:v>329.28000000000003</c:v>
                  </c:pt>
                  <c:pt idx="5">
                    <c:v>275.28000000000003</c:v>
                  </c:pt>
                  <c:pt idx="6">
                    <c:v>6.7199999999999989</c:v>
                  </c:pt>
                </c:numCache>
              </c:numRef>
            </c:plus>
            <c:minus>
              <c:numRef>
                <c:f>('Nostoc 10'!$G$132,'Nostoc 10'!$G$134,'Nostoc 10'!$N$132,'Nostoc 10'!$N$134,'Nostoc 10'!$U$132,'Nostoc 10'!$U$134,'Nostoc 10'!$AB$132)</c:f>
                <c:numCache>
                  <c:formatCode>General</c:formatCode>
                  <c:ptCount val="7"/>
                  <c:pt idx="0">
                    <c:v>260.8</c:v>
                  </c:pt>
                  <c:pt idx="1">
                    <c:v>114.56000000000003</c:v>
                  </c:pt>
                  <c:pt idx="2">
                    <c:v>204.32</c:v>
                  </c:pt>
                  <c:pt idx="3">
                    <c:v>431.91999999999996</c:v>
                  </c:pt>
                  <c:pt idx="4">
                    <c:v>329.28000000000003</c:v>
                  </c:pt>
                  <c:pt idx="5">
                    <c:v>275.28000000000003</c:v>
                  </c:pt>
                  <c:pt idx="6">
                    <c:v>6.7199999999999989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10'!$G$131,'Nostoc 10'!$G$133,'Nostoc 10'!$N$131,'Nostoc 10'!$N$133,'Nostoc 10'!$U$131,'Nostoc 10'!$U$133,'Nostoc 10'!$AB$131)</c:f>
              <c:numCache>
                <c:formatCode>General</c:formatCode>
                <c:ptCount val="7"/>
                <c:pt idx="0">
                  <c:v>2466</c:v>
                </c:pt>
                <c:pt idx="1">
                  <c:v>2347.8000000000002</c:v>
                </c:pt>
                <c:pt idx="2">
                  <c:v>2658.4</c:v>
                </c:pt>
                <c:pt idx="3">
                  <c:v>1422.6</c:v>
                </c:pt>
                <c:pt idx="4">
                  <c:v>1514.4</c:v>
                </c:pt>
                <c:pt idx="5">
                  <c:v>816.6</c:v>
                </c:pt>
                <c:pt idx="6">
                  <c:v>106.6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78-4399-93FB-9205FED4E503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10'!$G$149,'Nostoc 10'!$G$151,'Nostoc 10'!$N$149,'Nostoc 10'!$N$151,'Nostoc 10'!$U$149,'Nostoc 10'!$U$151,'Nostoc 10'!$AB$149)</c:f>
                <c:numCache>
                  <c:formatCode>General</c:formatCode>
                  <c:ptCount val="7"/>
                  <c:pt idx="0">
                    <c:v>130.56000000000003</c:v>
                  </c:pt>
                  <c:pt idx="1">
                    <c:v>260.8</c:v>
                  </c:pt>
                  <c:pt idx="2">
                    <c:v>223.28000000000003</c:v>
                  </c:pt>
                  <c:pt idx="3">
                    <c:v>164.71999999999997</c:v>
                  </c:pt>
                  <c:pt idx="4">
                    <c:v>224.63999999999996</c:v>
                  </c:pt>
                  <c:pt idx="5">
                    <c:v>321.91999999999996</c:v>
                  </c:pt>
                  <c:pt idx="6">
                    <c:v>5.1199999999999992</c:v>
                  </c:pt>
                </c:numCache>
              </c:numRef>
            </c:plus>
            <c:minus>
              <c:numRef>
                <c:f>('Nostoc 10'!$G$149,'Nostoc 10'!$G$151,'Nostoc 10'!$N$149,'Nostoc 10'!$N$151,'Nostoc 10'!$U$149,'Nostoc 10'!$U$151,'Nostoc 10'!$AB$149)</c:f>
                <c:numCache>
                  <c:formatCode>General</c:formatCode>
                  <c:ptCount val="7"/>
                  <c:pt idx="0">
                    <c:v>130.56000000000003</c:v>
                  </c:pt>
                  <c:pt idx="1">
                    <c:v>260.8</c:v>
                  </c:pt>
                  <c:pt idx="2">
                    <c:v>223.28000000000003</c:v>
                  </c:pt>
                  <c:pt idx="3">
                    <c:v>164.71999999999997</c:v>
                  </c:pt>
                  <c:pt idx="4">
                    <c:v>224.63999999999996</c:v>
                  </c:pt>
                  <c:pt idx="5">
                    <c:v>321.91999999999996</c:v>
                  </c:pt>
                  <c:pt idx="6">
                    <c:v>5.1199999999999992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10'!$G$148,'Nostoc 10'!$G$150,'Nostoc 10'!$N$148,'Nostoc 10'!$N$150,'Nostoc 10'!$U$148,'Nostoc 10'!$U$150,'Nostoc 10'!$AB$148)</c:f>
              <c:numCache>
                <c:formatCode>General</c:formatCode>
                <c:ptCount val="7"/>
                <c:pt idx="0">
                  <c:v>2807.8</c:v>
                </c:pt>
                <c:pt idx="1">
                  <c:v>2790</c:v>
                </c:pt>
                <c:pt idx="2">
                  <c:v>2799.6</c:v>
                </c:pt>
                <c:pt idx="3">
                  <c:v>2790.6</c:v>
                </c:pt>
                <c:pt idx="4">
                  <c:v>2640.2</c:v>
                </c:pt>
                <c:pt idx="5">
                  <c:v>2199.6</c:v>
                </c:pt>
                <c:pt idx="6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78-4399-93FB-9205FED4E503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10'!$G$166,'Nostoc 10'!$G$168,'Nostoc 10'!$N$166,'Nostoc 10'!$N$168,'Nostoc 10'!$U$166,'Nostoc 10'!$U$168,'Nostoc 10'!$AB$166)</c:f>
                <c:numCache>
                  <c:formatCode>General</c:formatCode>
                  <c:ptCount val="7"/>
                  <c:pt idx="0">
                    <c:v>169.6</c:v>
                  </c:pt>
                  <c:pt idx="1">
                    <c:v>192.8</c:v>
                  </c:pt>
                  <c:pt idx="2">
                    <c:v>202.71999999999997</c:v>
                  </c:pt>
                  <c:pt idx="3">
                    <c:v>295.83999999999997</c:v>
                  </c:pt>
                  <c:pt idx="4">
                    <c:v>211.6</c:v>
                  </c:pt>
                  <c:pt idx="5">
                    <c:v>281.03999999999996</c:v>
                  </c:pt>
                  <c:pt idx="6">
                    <c:v>8</c:v>
                  </c:pt>
                </c:numCache>
              </c:numRef>
            </c:plus>
            <c:minus>
              <c:numRef>
                <c:f>('Nostoc 10'!$G$166,'Nostoc 10'!$G$168,'Nostoc 10'!$N$166,'Nostoc 10'!$N$168,'Nostoc 10'!$U$166,'Nostoc 10'!$U$168,'Nostoc 10'!$AB$166)</c:f>
                <c:numCache>
                  <c:formatCode>General</c:formatCode>
                  <c:ptCount val="7"/>
                  <c:pt idx="0">
                    <c:v>169.6</c:v>
                  </c:pt>
                  <c:pt idx="1">
                    <c:v>192.8</c:v>
                  </c:pt>
                  <c:pt idx="2">
                    <c:v>202.71999999999997</c:v>
                  </c:pt>
                  <c:pt idx="3">
                    <c:v>295.83999999999997</c:v>
                  </c:pt>
                  <c:pt idx="4">
                    <c:v>211.6</c:v>
                  </c:pt>
                  <c:pt idx="5">
                    <c:v>281.03999999999996</c:v>
                  </c:pt>
                  <c:pt idx="6">
                    <c:v>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10'!$G$165,'Nostoc 10'!$G$167,'Nostoc 10'!$N$165,'Nostoc 10'!$N$167,'Nostoc 10'!$U$165,'Nostoc 10'!$U$167,'Nostoc 10'!$AB$165)</c:f>
              <c:numCache>
                <c:formatCode>General</c:formatCode>
                <c:ptCount val="7"/>
                <c:pt idx="0">
                  <c:v>2896</c:v>
                </c:pt>
                <c:pt idx="1">
                  <c:v>2826</c:v>
                </c:pt>
                <c:pt idx="2">
                  <c:v>2993.4</c:v>
                </c:pt>
                <c:pt idx="3">
                  <c:v>2895.2</c:v>
                </c:pt>
                <c:pt idx="4">
                  <c:v>2756</c:v>
                </c:pt>
                <c:pt idx="5">
                  <c:v>2432.8000000000002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78-4399-93FB-9205FED4E503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10'!$G$183,'Nostoc 10'!$G$185,'Nostoc 10'!$N$183,'Nostoc 10'!$N$185,'Nostoc 10'!$U$183,'Nostoc 10'!$U$185,'Nostoc 10'!$AB$183)</c:f>
                <c:numCache>
                  <c:formatCode>General</c:formatCode>
                  <c:ptCount val="7"/>
                  <c:pt idx="0">
                    <c:v>162.96000000000004</c:v>
                  </c:pt>
                  <c:pt idx="1">
                    <c:v>165.51999999999998</c:v>
                  </c:pt>
                  <c:pt idx="2">
                    <c:v>208.63999999999996</c:v>
                  </c:pt>
                  <c:pt idx="3">
                    <c:v>334.8</c:v>
                  </c:pt>
                  <c:pt idx="4">
                    <c:v>186.0800000000001</c:v>
                  </c:pt>
                  <c:pt idx="5">
                    <c:v>343.12</c:v>
                  </c:pt>
                  <c:pt idx="6">
                    <c:v>9.76</c:v>
                  </c:pt>
                </c:numCache>
              </c:numRef>
            </c:plus>
            <c:minus>
              <c:numRef>
                <c:f>('Nostoc 10'!$G$183,'Nostoc 10'!$G$185,'Nostoc 10'!$N$183,'Nostoc 10'!$N$185,'Nostoc 10'!$U$183,'Nostoc 10'!$U$185,'Nostoc 10'!$AB$183)</c:f>
                <c:numCache>
                  <c:formatCode>General</c:formatCode>
                  <c:ptCount val="7"/>
                  <c:pt idx="0">
                    <c:v>162.96000000000004</c:v>
                  </c:pt>
                  <c:pt idx="1">
                    <c:v>165.51999999999998</c:v>
                  </c:pt>
                  <c:pt idx="2">
                    <c:v>208.63999999999996</c:v>
                  </c:pt>
                  <c:pt idx="3">
                    <c:v>334.8</c:v>
                  </c:pt>
                  <c:pt idx="4">
                    <c:v>186.0800000000001</c:v>
                  </c:pt>
                  <c:pt idx="5">
                    <c:v>343.12</c:v>
                  </c:pt>
                  <c:pt idx="6">
                    <c:v>9.76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10'!$G$182,'Nostoc 10'!$G$184,'Nostoc 10'!$N$182,'Nostoc 10'!$N$184,'Nostoc 10'!$U$182,'Nostoc 10'!$U$184,'Nostoc 10'!$AB$182)</c:f>
              <c:numCache>
                <c:formatCode>General</c:formatCode>
                <c:ptCount val="7"/>
                <c:pt idx="0">
                  <c:v>3226.8</c:v>
                </c:pt>
                <c:pt idx="1">
                  <c:v>3068.4</c:v>
                </c:pt>
                <c:pt idx="2">
                  <c:v>3131.8</c:v>
                </c:pt>
                <c:pt idx="3">
                  <c:v>3105</c:v>
                </c:pt>
                <c:pt idx="4">
                  <c:v>2920.8</c:v>
                </c:pt>
                <c:pt idx="5">
                  <c:v>2459.4</c:v>
                </c:pt>
                <c:pt idx="6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78-4399-93FB-9205FED4E503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10'!$G$200,'Nostoc 10'!$G$202,'Nostoc 10'!$N$200,'Nostoc 10'!$N$202,'Nostoc 10'!$U$200,'Nostoc 10'!$U$202,'Nostoc 10'!$AB$200)</c:f>
                <c:numCache>
                  <c:formatCode>General</c:formatCode>
                  <c:ptCount val="7"/>
                  <c:pt idx="0">
                    <c:v>201.11999999999998</c:v>
                  </c:pt>
                  <c:pt idx="1">
                    <c:v>213.43999999999997</c:v>
                  </c:pt>
                  <c:pt idx="2">
                    <c:v>239.43999999999997</c:v>
                  </c:pt>
                  <c:pt idx="3">
                    <c:v>114.71999999999989</c:v>
                  </c:pt>
                  <c:pt idx="4">
                    <c:v>117.11999999999998</c:v>
                  </c:pt>
                  <c:pt idx="5">
                    <c:v>417.52</c:v>
                  </c:pt>
                  <c:pt idx="6">
                    <c:v>11.040000000000001</c:v>
                  </c:pt>
                </c:numCache>
              </c:numRef>
            </c:plus>
            <c:minus>
              <c:numRef>
                <c:f>('Nostoc 10'!$G$200,'Nostoc 10'!$G$202,'Nostoc 10'!$N$200,'Nostoc 10'!$N$202,'Nostoc 10'!$U$200,'Nostoc 10'!$U$202,'Nostoc 10'!$AB$200)</c:f>
                <c:numCache>
                  <c:formatCode>General</c:formatCode>
                  <c:ptCount val="7"/>
                  <c:pt idx="0">
                    <c:v>201.11999999999998</c:v>
                  </c:pt>
                  <c:pt idx="1">
                    <c:v>213.43999999999997</c:v>
                  </c:pt>
                  <c:pt idx="2">
                    <c:v>239.43999999999997</c:v>
                  </c:pt>
                  <c:pt idx="3">
                    <c:v>114.71999999999989</c:v>
                  </c:pt>
                  <c:pt idx="4">
                    <c:v>117.11999999999998</c:v>
                  </c:pt>
                  <c:pt idx="5">
                    <c:v>417.52</c:v>
                  </c:pt>
                  <c:pt idx="6">
                    <c:v>11.040000000000001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10'!$G$199,'Nostoc 10'!$G$201,'Nostoc 10'!$N$199,'Nostoc 10'!$N$201,'Nostoc 10'!$U$199,'Nostoc 10'!$U$201,'Nostoc 10'!$AB$199)</c:f>
              <c:numCache>
                <c:formatCode>General</c:formatCode>
                <c:ptCount val="7"/>
                <c:pt idx="0">
                  <c:v>3223.6</c:v>
                </c:pt>
                <c:pt idx="1">
                  <c:v>3165.2</c:v>
                </c:pt>
                <c:pt idx="2">
                  <c:v>3121.2</c:v>
                </c:pt>
                <c:pt idx="3">
                  <c:v>2809.2</c:v>
                </c:pt>
                <c:pt idx="4">
                  <c:v>2966.4</c:v>
                </c:pt>
                <c:pt idx="5">
                  <c:v>2594.6</c:v>
                </c:pt>
                <c:pt idx="6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78-4399-93FB-9205FED4E503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10'!$G$217,'Nostoc 10'!$G$219,'Nostoc 10'!$N$217,'Nostoc 10'!$N$219,'Nostoc 10'!$U$217,'Nostoc 10'!$U$219,'Nostoc 10'!$AB$217)</c:f>
                <c:numCache>
                  <c:formatCode>General</c:formatCode>
                  <c:ptCount val="7"/>
                  <c:pt idx="0">
                    <c:v>105.6</c:v>
                  </c:pt>
                  <c:pt idx="1">
                    <c:v>44.960000000000036</c:v>
                  </c:pt>
                  <c:pt idx="2">
                    <c:v>140.48000000000002</c:v>
                  </c:pt>
                  <c:pt idx="3">
                    <c:v>45.680000000000021</c:v>
                  </c:pt>
                  <c:pt idx="4">
                    <c:v>136.71999999999997</c:v>
                  </c:pt>
                  <c:pt idx="5">
                    <c:v>251.36000000000004</c:v>
                  </c:pt>
                  <c:pt idx="6">
                    <c:v>10.8</c:v>
                  </c:pt>
                </c:numCache>
              </c:numRef>
            </c:plus>
            <c:minus>
              <c:numRef>
                <c:f>('Nostoc 10'!$G$217,'Nostoc 10'!$G$219,'Nostoc 10'!$N$217,'Nostoc 10'!$N$219,'Nostoc 10'!$U$217,'Nostoc 10'!$U$219,'Nostoc 10'!$AB$217)</c:f>
                <c:numCache>
                  <c:formatCode>General</c:formatCode>
                  <c:ptCount val="7"/>
                  <c:pt idx="0">
                    <c:v>105.6</c:v>
                  </c:pt>
                  <c:pt idx="1">
                    <c:v>44.960000000000036</c:v>
                  </c:pt>
                  <c:pt idx="2">
                    <c:v>140.48000000000002</c:v>
                  </c:pt>
                  <c:pt idx="3">
                    <c:v>45.680000000000021</c:v>
                  </c:pt>
                  <c:pt idx="4">
                    <c:v>136.71999999999997</c:v>
                  </c:pt>
                  <c:pt idx="5">
                    <c:v>251.36000000000004</c:v>
                  </c:pt>
                  <c:pt idx="6">
                    <c:v>10.8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10'!$G$216,'Nostoc 10'!$G$218,'Nostoc 10'!$N$216,'Nostoc 10'!$N$218,'Nostoc 10'!$U$216,'Nostoc 10'!$U$218,'Nostoc 10'!$AB$216)</c:f>
              <c:numCache>
                <c:formatCode>General</c:formatCode>
                <c:ptCount val="7"/>
                <c:pt idx="0">
                  <c:v>3639</c:v>
                </c:pt>
                <c:pt idx="1">
                  <c:v>3619.2</c:v>
                </c:pt>
                <c:pt idx="2">
                  <c:v>3462.4</c:v>
                </c:pt>
                <c:pt idx="3">
                  <c:v>3557.4</c:v>
                </c:pt>
                <c:pt idx="4">
                  <c:v>3311.6</c:v>
                </c:pt>
                <c:pt idx="5">
                  <c:v>3177.2</c:v>
                </c:pt>
                <c:pt idx="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6-4D3E-B768-2C5220C41568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10'!$G$234,'Nostoc 10'!$G$236,'Nostoc 10'!$N$234,'Nostoc 10'!$N$236,'Nostoc 10'!$U$234,'Nostoc 10'!$U$236,'Nostoc 10'!$AB$234)</c:f>
                <c:numCache>
                  <c:formatCode>General</c:formatCode>
                  <c:ptCount val="7"/>
                  <c:pt idx="0">
                    <c:v>120.88000000000002</c:v>
                  </c:pt>
                  <c:pt idx="1">
                    <c:v>56.080000000000112</c:v>
                  </c:pt>
                  <c:pt idx="2">
                    <c:v>145.03999999999996</c:v>
                  </c:pt>
                  <c:pt idx="3">
                    <c:v>56.160000000000039</c:v>
                  </c:pt>
                  <c:pt idx="4">
                    <c:v>130.88000000000002</c:v>
                  </c:pt>
                  <c:pt idx="5">
                    <c:v>140.80000000000001</c:v>
                  </c:pt>
                  <c:pt idx="6">
                    <c:v>8.1599999999999966</c:v>
                  </c:pt>
                </c:numCache>
              </c:numRef>
            </c:plus>
            <c:minus>
              <c:numRef>
                <c:f>('Nostoc 10'!$G$234,'Nostoc 10'!$G$236,'Nostoc 10'!$N$234,'Nostoc 10'!$N$236,'Nostoc 10'!$U$234,'Nostoc 10'!$U$236,'Nostoc 10'!$AB$234)</c:f>
                <c:numCache>
                  <c:formatCode>General</c:formatCode>
                  <c:ptCount val="7"/>
                  <c:pt idx="0">
                    <c:v>120.88000000000002</c:v>
                  </c:pt>
                  <c:pt idx="1">
                    <c:v>56.080000000000112</c:v>
                  </c:pt>
                  <c:pt idx="2">
                    <c:v>145.03999999999996</c:v>
                  </c:pt>
                  <c:pt idx="3">
                    <c:v>56.160000000000039</c:v>
                  </c:pt>
                  <c:pt idx="4">
                    <c:v>130.88000000000002</c:v>
                  </c:pt>
                  <c:pt idx="5">
                    <c:v>140.80000000000001</c:v>
                  </c:pt>
                  <c:pt idx="6">
                    <c:v>8.1599999999999966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10'!$G$233,'Nostoc 10'!$G$235,'Nostoc 10'!$N$233,'Nostoc 10'!$N$235,'Nostoc 10'!$U$233,'Nostoc 10'!$U$235,'Nostoc 10'!$AB$233)</c:f>
              <c:numCache>
                <c:formatCode>General</c:formatCode>
                <c:ptCount val="7"/>
                <c:pt idx="0">
                  <c:v>3619.6</c:v>
                </c:pt>
                <c:pt idx="1">
                  <c:v>3589.2</c:v>
                </c:pt>
                <c:pt idx="2">
                  <c:v>3640.2</c:v>
                </c:pt>
                <c:pt idx="3">
                  <c:v>3567.8</c:v>
                </c:pt>
                <c:pt idx="4">
                  <c:v>3454.4</c:v>
                </c:pt>
                <c:pt idx="5">
                  <c:v>3282</c:v>
                </c:pt>
                <c:pt idx="6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6-4D3E-B768-2C5220C41568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10'!$G$251,'Nostoc 10'!$G$253,'Nostoc 10'!$N$251,'Nostoc 10'!$N$253,'Nostoc 10'!$U$251,'Nostoc 10'!$U$253,'Nostoc 10'!$AB$251)</c:f>
                <c:numCache>
                  <c:formatCode>General</c:formatCode>
                  <c:ptCount val="7"/>
                  <c:pt idx="0">
                    <c:v>165.11999999999998</c:v>
                  </c:pt>
                  <c:pt idx="1">
                    <c:v>90.960000000000036</c:v>
                  </c:pt>
                  <c:pt idx="2">
                    <c:v>95.039999999999964</c:v>
                  </c:pt>
                  <c:pt idx="3">
                    <c:v>268.32</c:v>
                  </c:pt>
                  <c:pt idx="4">
                    <c:v>241.92</c:v>
                  </c:pt>
                  <c:pt idx="5">
                    <c:v>121.76000000000003</c:v>
                  </c:pt>
                  <c:pt idx="6">
                    <c:v>14.24</c:v>
                  </c:pt>
                </c:numCache>
              </c:numRef>
            </c:plus>
            <c:minus>
              <c:numRef>
                <c:f>('Nostoc 10'!$G$251,'Nostoc 10'!$G$253,'Nostoc 10'!$N$251,'Nostoc 10'!$N$253,'Nostoc 10'!$U$251,'Nostoc 10'!$U$253,'Nostoc 10'!$AB$251)</c:f>
                <c:numCache>
                  <c:formatCode>General</c:formatCode>
                  <c:ptCount val="7"/>
                  <c:pt idx="0">
                    <c:v>165.11999999999998</c:v>
                  </c:pt>
                  <c:pt idx="1">
                    <c:v>90.960000000000036</c:v>
                  </c:pt>
                  <c:pt idx="2">
                    <c:v>95.039999999999964</c:v>
                  </c:pt>
                  <c:pt idx="3">
                    <c:v>268.32</c:v>
                  </c:pt>
                  <c:pt idx="4">
                    <c:v>241.92</c:v>
                  </c:pt>
                  <c:pt idx="5">
                    <c:v>121.76000000000003</c:v>
                  </c:pt>
                  <c:pt idx="6">
                    <c:v>14.24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10'!$G$250,'Nostoc 10'!$G$252,'Nostoc 10'!$N$250,'Nostoc 10'!$N$252,'Nostoc 10'!$U$250,'Nostoc 10'!$U$252,'Nostoc 10'!$AB$250)</c:f>
              <c:numCache>
                <c:formatCode>General</c:formatCode>
                <c:ptCount val="7"/>
                <c:pt idx="0">
                  <c:v>3889.4</c:v>
                </c:pt>
                <c:pt idx="1">
                  <c:v>3874.2</c:v>
                </c:pt>
                <c:pt idx="2">
                  <c:v>3122.8</c:v>
                </c:pt>
                <c:pt idx="3">
                  <c:v>3057.6</c:v>
                </c:pt>
                <c:pt idx="4">
                  <c:v>3168.6</c:v>
                </c:pt>
                <c:pt idx="5">
                  <c:v>3497.2</c:v>
                </c:pt>
                <c:pt idx="6">
                  <c:v>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7FA-8B54-C16BB8751F1A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10'!$G$268,'Nostoc 10'!$G$270,'Nostoc 10'!$N$268,'Nostoc 10'!$N$270,'Nostoc 10'!$U$268,'Nostoc 10'!$U$270,'Nostoc 10'!$AB$268)</c:f>
                <c:numCache>
                  <c:formatCode>General</c:formatCode>
                  <c:ptCount val="7"/>
                  <c:pt idx="0">
                    <c:v>215.2</c:v>
                  </c:pt>
                  <c:pt idx="1">
                    <c:v>110.31999999999998</c:v>
                  </c:pt>
                  <c:pt idx="2">
                    <c:v>144.4800000000001</c:v>
                  </c:pt>
                  <c:pt idx="3">
                    <c:v>189.36000000000004</c:v>
                  </c:pt>
                  <c:pt idx="4">
                    <c:v>134.88000000000002</c:v>
                  </c:pt>
                  <c:pt idx="5">
                    <c:v>93.680000000000021</c:v>
                  </c:pt>
                  <c:pt idx="6">
                    <c:v>21.36</c:v>
                  </c:pt>
                </c:numCache>
              </c:numRef>
            </c:plus>
            <c:minus>
              <c:numRef>
                <c:f>('Nostoc 10'!$G$268,'Nostoc 10'!$G$270,'Nostoc 10'!$N$268,'Nostoc 10'!$N$270,'Nostoc 10'!$U$268,'Nostoc 10'!$U$270,'Nostoc 10'!$AB$268)</c:f>
                <c:numCache>
                  <c:formatCode>General</c:formatCode>
                  <c:ptCount val="7"/>
                  <c:pt idx="0">
                    <c:v>215.2</c:v>
                  </c:pt>
                  <c:pt idx="1">
                    <c:v>110.31999999999998</c:v>
                  </c:pt>
                  <c:pt idx="2">
                    <c:v>144.4800000000001</c:v>
                  </c:pt>
                  <c:pt idx="3">
                    <c:v>189.36000000000004</c:v>
                  </c:pt>
                  <c:pt idx="4">
                    <c:v>134.88000000000002</c:v>
                  </c:pt>
                  <c:pt idx="5">
                    <c:v>93.680000000000021</c:v>
                  </c:pt>
                  <c:pt idx="6">
                    <c:v>21.36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10'!$G$267,'Nostoc 10'!$G$269,'Nostoc 10'!$N$267,'Nostoc 10'!$N$269,'Nostoc 10'!$U$267,'Nostoc 10'!$U$269)</c:f>
              <c:numCache>
                <c:formatCode>General</c:formatCode>
                <c:ptCount val="6"/>
                <c:pt idx="0">
                  <c:v>4201</c:v>
                </c:pt>
                <c:pt idx="1">
                  <c:v>3977.6</c:v>
                </c:pt>
                <c:pt idx="2">
                  <c:v>4002.8</c:v>
                </c:pt>
                <c:pt idx="3">
                  <c:v>4210.8</c:v>
                </c:pt>
                <c:pt idx="4">
                  <c:v>3586.6</c:v>
                </c:pt>
                <c:pt idx="5">
                  <c:v>3525.4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0-4422-A216-AF2C180843BC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10'!$G$285,'Nostoc 10'!$G$287,'Nostoc 10'!$N$285,'Nostoc 10'!$N$287,'Nostoc 10'!$U$285,'Nostoc 10'!$U$287,'Nostoc 10'!$AB$285)</c:f>
                <c:numCache>
                  <c:formatCode>General</c:formatCode>
                  <c:ptCount val="7"/>
                  <c:pt idx="0">
                    <c:v>196.71999999999997</c:v>
                  </c:pt>
                  <c:pt idx="1">
                    <c:v>158.55999999999995</c:v>
                  </c:pt>
                  <c:pt idx="2">
                    <c:v>156.23999999999995</c:v>
                  </c:pt>
                  <c:pt idx="3">
                    <c:v>215.12000000000006</c:v>
                  </c:pt>
                  <c:pt idx="4">
                    <c:v>204.08</c:v>
                  </c:pt>
                  <c:pt idx="5">
                    <c:v>159.6</c:v>
                  </c:pt>
                  <c:pt idx="6">
                    <c:v>24.64</c:v>
                  </c:pt>
                </c:numCache>
              </c:numRef>
            </c:plus>
            <c:minus>
              <c:numRef>
                <c:f>('Nostoc 10'!$G$285,'Nostoc 10'!$G$287,'Nostoc 10'!$N$285,'Nostoc 10'!$N$287,'Nostoc 10'!$U$285,'Nostoc 10'!$U$287,'Nostoc 10'!$AB$285)</c:f>
                <c:numCache>
                  <c:formatCode>General</c:formatCode>
                  <c:ptCount val="7"/>
                  <c:pt idx="0">
                    <c:v>196.71999999999997</c:v>
                  </c:pt>
                  <c:pt idx="1">
                    <c:v>158.55999999999995</c:v>
                  </c:pt>
                  <c:pt idx="2">
                    <c:v>156.23999999999995</c:v>
                  </c:pt>
                  <c:pt idx="3">
                    <c:v>215.12000000000006</c:v>
                  </c:pt>
                  <c:pt idx="4">
                    <c:v>204.08</c:v>
                  </c:pt>
                  <c:pt idx="5">
                    <c:v>159.6</c:v>
                  </c:pt>
                  <c:pt idx="6">
                    <c:v>24.64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10'!$G$284,'Nostoc 10'!$G$286,'Nostoc 10'!$N$284,'Nostoc 10'!$N$286,'Nostoc 10'!$U$284,'Nostoc 10'!$U$286,'Nostoc 10'!$AB$284)</c:f>
              <c:numCache>
                <c:formatCode>General</c:formatCode>
                <c:ptCount val="7"/>
                <c:pt idx="0">
                  <c:v>4069.6</c:v>
                </c:pt>
                <c:pt idx="1">
                  <c:v>3990.6</c:v>
                </c:pt>
                <c:pt idx="2">
                  <c:v>3988.2</c:v>
                </c:pt>
                <c:pt idx="3">
                  <c:v>4243.6000000000004</c:v>
                </c:pt>
                <c:pt idx="4">
                  <c:v>2602.4</c:v>
                </c:pt>
                <c:pt idx="5">
                  <c:v>2571</c:v>
                </c:pt>
                <c:pt idx="6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E39-8515-167E39D128A4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10'!$G$302,'Nostoc 10'!$G$304,'Nostoc 10'!$N$302,'Nostoc 10'!$N$304,'Nostoc 10'!$U$302,'Nostoc 10'!$U$304,'Nostoc 10'!$AB$302)</c:f>
                <c:numCache>
                  <c:formatCode>General</c:formatCode>
                  <c:ptCount val="7"/>
                  <c:pt idx="0">
                    <c:v>243.43999999999997</c:v>
                  </c:pt>
                  <c:pt idx="1">
                    <c:v>158.23999999999995</c:v>
                  </c:pt>
                  <c:pt idx="2">
                    <c:v>211.27999999999992</c:v>
                  </c:pt>
                  <c:pt idx="3">
                    <c:v>225.67999999999992</c:v>
                  </c:pt>
                  <c:pt idx="4">
                    <c:v>174.71999999999997</c:v>
                  </c:pt>
                  <c:pt idx="5">
                    <c:v>67.360000000000042</c:v>
                  </c:pt>
                  <c:pt idx="6">
                    <c:v>30.32</c:v>
                  </c:pt>
                </c:numCache>
              </c:numRef>
            </c:plus>
            <c:minus>
              <c:numRef>
                <c:f>('Nostoc 10'!$G$302,'Nostoc 10'!$G$304,'Nostoc 10'!$N$302,'Nostoc 10'!$N$304,'Nostoc 10'!$U$302,'Nostoc 10'!$U$304,'Nostoc 10'!$AB$302)</c:f>
                <c:numCache>
                  <c:formatCode>General</c:formatCode>
                  <c:ptCount val="7"/>
                  <c:pt idx="0">
                    <c:v>243.43999999999997</c:v>
                  </c:pt>
                  <c:pt idx="1">
                    <c:v>158.23999999999995</c:v>
                  </c:pt>
                  <c:pt idx="2">
                    <c:v>211.27999999999992</c:v>
                  </c:pt>
                  <c:pt idx="3">
                    <c:v>225.67999999999992</c:v>
                  </c:pt>
                  <c:pt idx="4">
                    <c:v>174.71999999999997</c:v>
                  </c:pt>
                  <c:pt idx="5">
                    <c:v>67.360000000000042</c:v>
                  </c:pt>
                  <c:pt idx="6">
                    <c:v>30.32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10'!$G$301,'Nostoc 10'!$G$303,'Nostoc 10'!$N$301,'Nostoc 10'!$N$303,'Nostoc 10'!$U$301,'Nostoc 10'!$U$303,'Nostoc 10'!$AB$301)</c:f>
              <c:numCache>
                <c:formatCode>General</c:formatCode>
                <c:ptCount val="7"/>
                <c:pt idx="0">
                  <c:v>4357.2</c:v>
                </c:pt>
                <c:pt idx="1">
                  <c:v>4107.2</c:v>
                </c:pt>
                <c:pt idx="2">
                  <c:v>4250.3999999999996</c:v>
                </c:pt>
                <c:pt idx="3">
                  <c:v>4471.3999999999996</c:v>
                </c:pt>
                <c:pt idx="4">
                  <c:v>3807.4</c:v>
                </c:pt>
                <c:pt idx="5">
                  <c:v>3747.8</c:v>
                </c:pt>
                <c:pt idx="6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2-4870-9A76-D3CC363F57CE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10'!$G$319,'Nostoc 10'!$G$321,'Nostoc 10'!$N$319,'Nostoc 10'!$N$321,'Nostoc 10'!$U$319,'Nostoc 10'!$U$321,'Nostoc 10'!$AB$319)</c:f>
                <c:numCache>
                  <c:formatCode>General</c:formatCode>
                  <c:ptCount val="7"/>
                  <c:pt idx="0">
                    <c:v>309.2</c:v>
                  </c:pt>
                  <c:pt idx="1">
                    <c:v>231.68000000000012</c:v>
                  </c:pt>
                  <c:pt idx="2">
                    <c:v>273.2</c:v>
                  </c:pt>
                  <c:pt idx="3">
                    <c:v>261.76000000000005</c:v>
                  </c:pt>
                  <c:pt idx="4">
                    <c:v>239.03999999999996</c:v>
                  </c:pt>
                  <c:pt idx="5">
                    <c:v>95.120000000000076</c:v>
                  </c:pt>
                  <c:pt idx="6">
                    <c:v>69.599999999999994</c:v>
                  </c:pt>
                </c:numCache>
              </c:numRef>
            </c:plus>
            <c:minus>
              <c:numRef>
                <c:f>('Nostoc 10'!$G$319,'Nostoc 10'!$G$321,'Nostoc 10'!$N$319,'Nostoc 10'!$N$321,'Nostoc 10'!$U$319,'Nostoc 10'!$U$321,'Nostoc 10'!$AB$319)</c:f>
                <c:numCache>
                  <c:formatCode>General</c:formatCode>
                  <c:ptCount val="7"/>
                  <c:pt idx="0">
                    <c:v>309.2</c:v>
                  </c:pt>
                  <c:pt idx="1">
                    <c:v>231.68000000000012</c:v>
                  </c:pt>
                  <c:pt idx="2">
                    <c:v>273.2</c:v>
                  </c:pt>
                  <c:pt idx="3">
                    <c:v>261.76000000000005</c:v>
                  </c:pt>
                  <c:pt idx="4">
                    <c:v>239.03999999999996</c:v>
                  </c:pt>
                  <c:pt idx="5">
                    <c:v>95.120000000000076</c:v>
                  </c:pt>
                  <c:pt idx="6">
                    <c:v>69.599999999999994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10'!$G$318,'Nostoc 10'!$G$320,'Nostoc 10'!$N$318,'Nostoc 10'!$N$320,'Nostoc 10'!$U$318,'Nostoc 10'!$U$320,'Nostoc 10'!$AB$318)</c:f>
              <c:numCache>
                <c:formatCode>General</c:formatCode>
                <c:ptCount val="7"/>
                <c:pt idx="0">
                  <c:v>4943</c:v>
                </c:pt>
                <c:pt idx="1">
                  <c:v>4636.8</c:v>
                </c:pt>
                <c:pt idx="2">
                  <c:v>4797</c:v>
                </c:pt>
                <c:pt idx="3">
                  <c:v>5039.2</c:v>
                </c:pt>
                <c:pt idx="4">
                  <c:v>4427.8</c:v>
                </c:pt>
                <c:pt idx="5">
                  <c:v>4399.3999999999996</c:v>
                </c:pt>
                <c:pt idx="6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F9B-BAE1-214F97A207D2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10'!$G$336,'Nostoc 10'!$G$338,'Nostoc 10'!$N$336,'Nostoc 10'!$N$338,'Nostoc 10'!$U$336,'Nostoc 10'!$U$338,'Nostoc 10'!$AB$336)</c:f>
                <c:numCache>
                  <c:formatCode>General</c:formatCode>
                  <c:ptCount val="7"/>
                  <c:pt idx="0">
                    <c:v>330.4</c:v>
                  </c:pt>
                  <c:pt idx="1">
                    <c:v>283.36</c:v>
                  </c:pt>
                  <c:pt idx="2">
                    <c:v>262.72000000000008</c:v>
                  </c:pt>
                  <c:pt idx="3">
                    <c:v>253.03999999999996</c:v>
                  </c:pt>
                  <c:pt idx="4">
                    <c:v>240.56000000000003</c:v>
                  </c:pt>
                  <c:pt idx="5">
                    <c:v>54.160000000000039</c:v>
                  </c:pt>
                  <c:pt idx="6">
                    <c:v>61.679999999999993</c:v>
                  </c:pt>
                </c:numCache>
              </c:numRef>
            </c:plus>
            <c:minus>
              <c:numRef>
                <c:f>('Nostoc 10'!$G$336,'Nostoc 10'!$G$338,'Nostoc 10'!$N$336,'Nostoc 10'!$N$338,'Nostoc 10'!$U$336,'Nostoc 10'!$U$338,'Nostoc 10'!$AB$336)</c:f>
                <c:numCache>
                  <c:formatCode>General</c:formatCode>
                  <c:ptCount val="7"/>
                  <c:pt idx="0">
                    <c:v>330.4</c:v>
                  </c:pt>
                  <c:pt idx="1">
                    <c:v>283.36</c:v>
                  </c:pt>
                  <c:pt idx="2">
                    <c:v>262.72000000000008</c:v>
                  </c:pt>
                  <c:pt idx="3">
                    <c:v>253.03999999999996</c:v>
                  </c:pt>
                  <c:pt idx="4">
                    <c:v>240.56000000000003</c:v>
                  </c:pt>
                  <c:pt idx="5">
                    <c:v>54.160000000000039</c:v>
                  </c:pt>
                  <c:pt idx="6">
                    <c:v>61.679999999999993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10'!$G$335,'Nostoc 10'!$G$337,'Nostoc 10'!$N$335,'Nostoc 10'!$N$337,'Nostoc 10'!$U$335,'Nostoc 10'!$U$337,'Nostoc 10'!$AB$335)</c:f>
              <c:numCache>
                <c:formatCode>General</c:formatCode>
                <c:ptCount val="7"/>
                <c:pt idx="0">
                  <c:v>5118</c:v>
                </c:pt>
                <c:pt idx="1">
                  <c:v>4849.8</c:v>
                </c:pt>
                <c:pt idx="2">
                  <c:v>4692.6000000000004</c:v>
                </c:pt>
                <c:pt idx="3">
                  <c:v>4869.2</c:v>
                </c:pt>
                <c:pt idx="4">
                  <c:v>4494.2</c:v>
                </c:pt>
                <c:pt idx="5">
                  <c:v>4468.2</c:v>
                </c:pt>
                <c:pt idx="6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6-4F9B-BAE1-214F97A2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30624"/>
        <c:axId val="-217832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10'!$G$13,'Nostoc 10'!$G$15,'Nostoc 10'!$N$13,'Nostoc 10'!$N$15,'Nostoc 10'!$U$13,'Nostoc 10'!$U$15,'Nostoc 10'!$AB$13)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179.6</c:v>
                        </c:pt>
                        <c:pt idx="1">
                          <c:v>52.640000000000008</c:v>
                        </c:pt>
                        <c:pt idx="2">
                          <c:v>253.04000000000002</c:v>
                        </c:pt>
                        <c:pt idx="3">
                          <c:v>189.92000000000002</c:v>
                        </c:pt>
                        <c:pt idx="4">
                          <c:v>72.88</c:v>
                        </c:pt>
                        <c:pt idx="5">
                          <c:v>79.92</c:v>
                        </c:pt>
                        <c:pt idx="6">
                          <c:v>154.64000000000001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10'!$G$13,'Nostoc 10'!$G$15,'Nostoc 10'!$N$13,'Nostoc 10'!$N$15,'Nostoc 10'!$U$13,'Nostoc 10'!$U$15,'Nostoc 10'!$AB$13)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179.6</c:v>
                        </c:pt>
                        <c:pt idx="1">
                          <c:v>52.640000000000008</c:v>
                        </c:pt>
                        <c:pt idx="2">
                          <c:v>253.04000000000002</c:v>
                        </c:pt>
                        <c:pt idx="3">
                          <c:v>189.92000000000002</c:v>
                        </c:pt>
                        <c:pt idx="4">
                          <c:v>72.88</c:v>
                        </c:pt>
                        <c:pt idx="5">
                          <c:v>79.92</c:v>
                        </c:pt>
                        <c:pt idx="6">
                          <c:v>154.64000000000001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10'!$G$12,'Nostoc 10'!$G$14,'Nostoc 10'!$N$12,'Nostoc 10'!$N$14,'Nostoc 10'!$U$12,'Nostoc 10'!$U$14,'Nostoc 10'!$AB$12)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942</c:v>
                      </c:pt>
                      <c:pt idx="1">
                        <c:v>1157.8</c:v>
                      </c:pt>
                      <c:pt idx="2">
                        <c:v>775.2</c:v>
                      </c:pt>
                      <c:pt idx="3">
                        <c:v>575.6</c:v>
                      </c:pt>
                      <c:pt idx="4">
                        <c:v>731.4</c:v>
                      </c:pt>
                      <c:pt idx="5">
                        <c:v>580.4</c:v>
                      </c:pt>
                      <c:pt idx="6">
                        <c:v>887.2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5C78-4399-93FB-9205FED4E5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10'!$G$64,'Nostoc 10'!$G$66,'Nostoc 10'!$N$64,'Nostoc 10'!$N$66,'Nostoc 10'!$U$64,'Nostoc 10'!$U$66,'Nostoc 10'!$AB$64)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26.560000000000002</c:v>
                        </c:pt>
                        <c:pt idx="1">
                          <c:v>20.160000000000004</c:v>
                        </c:pt>
                        <c:pt idx="2">
                          <c:v>30.8</c:v>
                        </c:pt>
                        <c:pt idx="3">
                          <c:v>31.360000000000003</c:v>
                        </c:pt>
                        <c:pt idx="4">
                          <c:v>0.31999999999999956</c:v>
                        </c:pt>
                        <c:pt idx="5">
                          <c:v>0</c:v>
                        </c:pt>
                        <c:pt idx="6">
                          <c:v>10.719999999999994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10'!$G$64,'Nostoc 10'!$G$66,'Nostoc 10'!$N$64,'Nostoc 10'!$N$66,'Nostoc 10'!$U$64,'Nostoc 10'!$U$66,'Nostoc 10'!$AB$64)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26.560000000000002</c:v>
                        </c:pt>
                        <c:pt idx="1">
                          <c:v>20.160000000000004</c:v>
                        </c:pt>
                        <c:pt idx="2">
                          <c:v>30.8</c:v>
                        </c:pt>
                        <c:pt idx="3">
                          <c:v>31.360000000000003</c:v>
                        </c:pt>
                        <c:pt idx="4">
                          <c:v>0.31999999999999956</c:v>
                        </c:pt>
                        <c:pt idx="5">
                          <c:v>0</c:v>
                        </c:pt>
                        <c:pt idx="6">
                          <c:v>10.719999999999994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10'!$G$63,'Nostoc 10'!$G$65,'Nostoc 10'!$N$63,'Nostoc 10'!$N$65,'Nostoc 10'!$U$63,'Nostoc 10'!$U$65,'Nostoc 10'!$AB$63)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322.8</c:v>
                      </c:pt>
                      <c:pt idx="1">
                        <c:v>318.2</c:v>
                      </c:pt>
                      <c:pt idx="2">
                        <c:v>275</c:v>
                      </c:pt>
                      <c:pt idx="3">
                        <c:v>196.8</c:v>
                      </c:pt>
                      <c:pt idx="4">
                        <c:v>9.8000000000000007</c:v>
                      </c:pt>
                      <c:pt idx="5">
                        <c:v>10</c:v>
                      </c:pt>
                      <c:pt idx="6">
                        <c:v>178.2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78-4399-93FB-9205FED4E503}"/>
                  </c:ext>
                </c:extLst>
              </c15:ser>
            </c15:filteredBarSeries>
          </c:ext>
        </c:extLst>
      </c:barChart>
      <c:catAx>
        <c:axId val="-2178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32256"/>
        <c:crosses val="autoZero"/>
        <c:auto val="1"/>
        <c:lblAlgn val="ctr"/>
        <c:lblOffset val="100"/>
        <c:noMultiLvlLbl val="0"/>
      </c:catAx>
      <c:valAx>
        <c:axId val="-2178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3062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'Nostoc 10'!$B$18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10'!$H$30,'Nostoc 10'!$H$32,'Nostoc 10'!$O$30,'Nostoc 10'!$O$32,'Nostoc 10'!$V$30,'Nostoc 10'!$V$32,'Nostoc 10'!$AC$30)</c:f>
                <c:numCache>
                  <c:formatCode>General</c:formatCode>
                  <c:ptCount val="7"/>
                  <c:pt idx="0">
                    <c:v>4.24</c:v>
                  </c:pt>
                  <c:pt idx="1">
                    <c:v>2.2399999999999998</c:v>
                  </c:pt>
                  <c:pt idx="2">
                    <c:v>1.1199999999999997</c:v>
                  </c:pt>
                  <c:pt idx="3">
                    <c:v>2.08</c:v>
                  </c:pt>
                  <c:pt idx="4">
                    <c:v>1.8399999999999999</c:v>
                  </c:pt>
                  <c:pt idx="5">
                    <c:v>1.44</c:v>
                  </c:pt>
                  <c:pt idx="6">
                    <c:v>2.9600000000000009</c:v>
                  </c:pt>
                </c:numCache>
              </c:numRef>
            </c:plus>
            <c:minus>
              <c:numRef>
                <c:f>('Nostoc 10'!$H$30,'Nostoc 10'!$H$32,'Nostoc 10'!$O$30,'Nostoc 10'!$O$32,'Nostoc 10'!$V$30,'Nostoc 10'!$V$32,'Nostoc 10'!$AC$30)</c:f>
                <c:numCache>
                  <c:formatCode>General</c:formatCode>
                  <c:ptCount val="7"/>
                  <c:pt idx="0">
                    <c:v>4.24</c:v>
                  </c:pt>
                  <c:pt idx="1">
                    <c:v>2.2399999999999998</c:v>
                  </c:pt>
                  <c:pt idx="2">
                    <c:v>1.1199999999999997</c:v>
                  </c:pt>
                  <c:pt idx="3">
                    <c:v>2.08</c:v>
                  </c:pt>
                  <c:pt idx="4">
                    <c:v>1.8399999999999999</c:v>
                  </c:pt>
                  <c:pt idx="5">
                    <c:v>1.44</c:v>
                  </c:pt>
                  <c:pt idx="6">
                    <c:v>2.9600000000000009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10'!$H$29,'Nostoc 10'!$H$31,'Nostoc 10'!$O$29,'Nostoc 10'!$O$31,'Nostoc 10'!$V$29,'Nostoc 10'!$V$31,'Nostoc 10'!$AC$29)</c:f>
              <c:numCache>
                <c:formatCode>General</c:formatCode>
                <c:ptCount val="7"/>
                <c:pt idx="0">
                  <c:v>29.8</c:v>
                </c:pt>
                <c:pt idx="1">
                  <c:v>29.2</c:v>
                </c:pt>
                <c:pt idx="2">
                  <c:v>17.2</c:v>
                </c:pt>
                <c:pt idx="3">
                  <c:v>15.4</c:v>
                </c:pt>
                <c:pt idx="4">
                  <c:v>16.8</c:v>
                </c:pt>
                <c:pt idx="5">
                  <c:v>14.8</c:v>
                </c:pt>
                <c:pt idx="6">
                  <c:v>28.6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2E5-ABAA-4760558001DB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10'!$H$47,'Nostoc 10'!$H$49,'Nostoc 10'!$O$47,'Nostoc 10'!$O$49,'Nostoc 10'!$V$47,'Nostoc 10'!$V$49,'Nostoc 10'!$AC$47)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0.32000000000000012</c:v>
                  </c:pt>
                  <c:pt idx="2">
                    <c:v>0</c:v>
                  </c:pt>
                  <c:pt idx="3">
                    <c:v>0</c:v>
                  </c:pt>
                  <c:pt idx="4">
                    <c:v>0.32000000000000012</c:v>
                  </c:pt>
                  <c:pt idx="5">
                    <c:v>0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('Nostoc 10'!$H$47,'Nostoc 10'!$H$49,'Nostoc 10'!$O$47,'Nostoc 10'!$O$49,'Nostoc 10'!$V$47,'Nostoc 10'!$V$49,'Nostoc 10'!$AC$47)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0.32000000000000012</c:v>
                  </c:pt>
                  <c:pt idx="2">
                    <c:v>0</c:v>
                  </c:pt>
                  <c:pt idx="3">
                    <c:v>0</c:v>
                  </c:pt>
                  <c:pt idx="4">
                    <c:v>0.32000000000000012</c:v>
                  </c:pt>
                  <c:pt idx="5">
                    <c:v>0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10'!$H$46,'Nostoc 10'!$H$48,'Nostoc 10'!$O$46,'Nostoc 10'!$O$48,'Nostoc 10'!$V$46,'Nostoc 10'!$V$48,'Nostoc 10'!$AC$46)</c:f>
              <c:numCache>
                <c:formatCode>General</c:formatCode>
                <c:ptCount val="7"/>
                <c:pt idx="0">
                  <c:v>2</c:v>
                </c:pt>
                <c:pt idx="1">
                  <c:v>2.2000000000000002</c:v>
                </c:pt>
                <c:pt idx="2">
                  <c:v>2</c:v>
                </c:pt>
                <c:pt idx="3">
                  <c:v>2</c:v>
                </c:pt>
                <c:pt idx="4">
                  <c:v>3.2</c:v>
                </c:pt>
                <c:pt idx="5">
                  <c:v>3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3C-42E5-ABAA-4760558001DB}"/>
            </c:ext>
          </c:extLst>
        </c:ser>
        <c:ser>
          <c:idx val="4"/>
          <c:order val="4"/>
          <c:tx>
            <c:strRef>
              <c:f>'Nostoc 10'!$B$69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10'!$H$81,'Nostoc 10'!$H$83,'Nostoc 10'!$O$81,'Nostoc 10'!$O$83,'Nostoc 10'!$V$81,'Nostoc 10'!$V$83,'Nostoc 10'!$AC$81)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0.48000000000000009</c:v>
                  </c:pt>
                  <c:pt idx="2">
                    <c:v>0.32000000000000012</c:v>
                  </c:pt>
                  <c:pt idx="3">
                    <c:v>0.32000000000000012</c:v>
                  </c:pt>
                  <c:pt idx="4">
                    <c:v>0.32000000000000012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10'!$H$81,'Nostoc 10'!$H$83,'Nostoc 10'!$O$81,'Nostoc 10'!$O$83,'Nostoc 10'!$V$81,'Nostoc 10'!$V$83,'Nostoc 10'!$AC$81)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0.48000000000000009</c:v>
                  </c:pt>
                  <c:pt idx="2">
                    <c:v>0.32000000000000012</c:v>
                  </c:pt>
                  <c:pt idx="3">
                    <c:v>0.32000000000000012</c:v>
                  </c:pt>
                  <c:pt idx="4">
                    <c:v>0.32000000000000012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10'!$H$80,'Nostoc 10'!$H$82,'Nostoc 10'!$O$80,'Nostoc 10'!$O$82,'Nostoc 10'!$V$80,'Nostoc 10'!$V$82,'Nostoc 10'!$AC$80)</c:f>
              <c:numCache>
                <c:formatCode>General</c:formatCode>
                <c:ptCount val="7"/>
                <c:pt idx="0">
                  <c:v>4.5999999999999996</c:v>
                </c:pt>
                <c:pt idx="1">
                  <c:v>4.4000000000000004</c:v>
                </c:pt>
                <c:pt idx="2">
                  <c:v>3.2</c:v>
                </c:pt>
                <c:pt idx="3">
                  <c:v>2.8</c:v>
                </c:pt>
                <c:pt idx="4">
                  <c:v>2.8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C-42E5-ABAA-4760558001DB}"/>
            </c:ext>
          </c:extLst>
        </c:ser>
        <c:ser>
          <c:idx val="5"/>
          <c:order val="5"/>
          <c:tx>
            <c:strRef>
              <c:f>'Nostoc 10'!$B$86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('Nostoc 10'!$H$98,'Nostoc 10'!$H$100,'Nostoc 10'!$O$98,'Nostoc 10'!$O$100,'Nostoc 10'!$V$98,'Nostoc 10'!$V$100,'Nostoc 10'!$AC$98)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0.48000000000000009</c:v>
                  </c:pt>
                  <c:pt idx="2">
                    <c:v>0.64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10'!$H$98,'Nostoc 10'!$H$100,'Nostoc 10'!$O$98,'Nostoc 10'!$O$100,'Nostoc 10'!$V$98,'Nostoc 10'!$V$100,'Nostoc 10'!$AC$98)</c:f>
                <c:numCache>
                  <c:formatCode>General</c:formatCode>
                  <c:ptCount val="7"/>
                  <c:pt idx="0">
                    <c:v>0.48000000000000009</c:v>
                  </c:pt>
                  <c:pt idx="1">
                    <c:v>0.48000000000000009</c:v>
                  </c:pt>
                  <c:pt idx="2">
                    <c:v>0.64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10'!$H$97,'Nostoc 10'!$H$99,'Nostoc 10'!$O$97,'Nostoc 10'!$O$99,'Nostoc 10'!$V$97,'Nostoc 10'!$V$99,'Nostoc 10'!$AC$97)</c:f>
              <c:numCache>
                <c:formatCode>General</c:formatCode>
                <c:ptCount val="7"/>
                <c:pt idx="0">
                  <c:v>5.4</c:v>
                </c:pt>
                <c:pt idx="1">
                  <c:v>5.4</c:v>
                </c:pt>
                <c:pt idx="2">
                  <c:v>3.8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C-42E5-ABAA-4760558001DB}"/>
            </c:ext>
          </c:extLst>
        </c:ser>
        <c:ser>
          <c:idx val="6"/>
          <c:order val="6"/>
          <c:tx>
            <c:strRef>
              <c:f>'Nostoc 10'!$B$103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10'!$H$115,'Nostoc 10'!$H$117,'Nostoc 10'!$O$115,'Nostoc 10'!$O$117,'Nostoc 10'!$V$115,'Nostoc 10'!$V$117,'Nostoc 10'!$AC$115)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</c:v>
                  </c:pt>
                  <c:pt idx="2">
                    <c:v>0.64</c:v>
                  </c:pt>
                  <c:pt idx="3">
                    <c:v>0</c:v>
                  </c:pt>
                  <c:pt idx="4">
                    <c:v>0.32000000000000012</c:v>
                  </c:pt>
                  <c:pt idx="5">
                    <c:v>0.4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10'!$H$115,'Nostoc 10'!$H$117,'Nostoc 10'!$O$115,'Nostoc 10'!$O$117,'Nostoc 10'!$V$115,'Nostoc 10'!$V$117,'Nostoc 10'!$AC$115)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0</c:v>
                  </c:pt>
                  <c:pt idx="2">
                    <c:v>0.64</c:v>
                  </c:pt>
                  <c:pt idx="3">
                    <c:v>0</c:v>
                  </c:pt>
                  <c:pt idx="4">
                    <c:v>0.32000000000000012</c:v>
                  </c:pt>
                  <c:pt idx="5">
                    <c:v>0.4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10'!$H$114,'Nostoc 10'!$H$116,'Nostoc 10'!$O$114,'Nostoc 10'!$O$116,'Nostoc 10'!$V$114,'Nostoc 10'!$V$116,'Nostoc 10'!$AC$114)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4</c:v>
                </c:pt>
                <c:pt idx="2">
                  <c:v>4.2</c:v>
                </c:pt>
                <c:pt idx="3">
                  <c:v>3</c:v>
                </c:pt>
                <c:pt idx="4">
                  <c:v>2.2000000000000002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3C-42E5-ABAA-4760558001DB}"/>
            </c:ext>
          </c:extLst>
        </c:ser>
        <c:ser>
          <c:idx val="7"/>
          <c:order val="7"/>
          <c:tx>
            <c:strRef>
              <c:f>'Nostoc 10'!$B$120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10'!$H$132,'Nostoc 10'!$H$134,'Nostoc 10'!$O$132,'Nostoc 10'!$O$134,'Nostoc 10'!$V$132,'Nostoc 10'!$V$134,'Nostoc 10'!$AC$132)</c:f>
                <c:numCache>
                  <c:formatCode>General</c:formatCode>
                  <c:ptCount val="7"/>
                  <c:pt idx="0">
                    <c:v>1.04</c:v>
                  </c:pt>
                  <c:pt idx="1">
                    <c:v>0.48000000000000009</c:v>
                  </c:pt>
                  <c:pt idx="2">
                    <c:v>0.72000000000000008</c:v>
                  </c:pt>
                  <c:pt idx="3">
                    <c:v>0.32000000000000012</c:v>
                  </c:pt>
                  <c:pt idx="4">
                    <c:v>0.32000000000000012</c:v>
                  </c:pt>
                  <c:pt idx="5">
                    <c:v>0.48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10'!$H$132,'Nostoc 10'!$H$134,'Nostoc 10'!$O$132,'Nostoc 10'!$O$134,'Nostoc 10'!$V$132,'Nostoc 10'!$V$134,'Nostoc 10'!$AC$132)</c:f>
                <c:numCache>
                  <c:formatCode>General</c:formatCode>
                  <c:ptCount val="7"/>
                  <c:pt idx="0">
                    <c:v>1.04</c:v>
                  </c:pt>
                  <c:pt idx="1">
                    <c:v>0.48000000000000009</c:v>
                  </c:pt>
                  <c:pt idx="2">
                    <c:v>0.72000000000000008</c:v>
                  </c:pt>
                  <c:pt idx="3">
                    <c:v>0.32000000000000012</c:v>
                  </c:pt>
                  <c:pt idx="4">
                    <c:v>0.32000000000000012</c:v>
                  </c:pt>
                  <c:pt idx="5">
                    <c:v>0.48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10'!$H$131,'Nostoc 10'!$H$133,'Nostoc 10'!$O$131,'Nostoc 10'!$O$133,'Nostoc 10'!$V$131,'Nostoc 10'!$V$133,'Nostoc 10'!$AC$131)</c:f>
              <c:numCache>
                <c:formatCode>General</c:formatCode>
                <c:ptCount val="7"/>
                <c:pt idx="0">
                  <c:v>4.2</c:v>
                </c:pt>
                <c:pt idx="1">
                  <c:v>4.4000000000000004</c:v>
                </c:pt>
                <c:pt idx="2">
                  <c:v>5.2</c:v>
                </c:pt>
                <c:pt idx="3">
                  <c:v>3.8</c:v>
                </c:pt>
                <c:pt idx="4">
                  <c:v>2.8</c:v>
                </c:pt>
                <c:pt idx="5">
                  <c:v>2.4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3C-42E5-ABAA-4760558001DB}"/>
            </c:ext>
          </c:extLst>
        </c:ser>
        <c:ser>
          <c:idx val="8"/>
          <c:order val="8"/>
          <c:tx>
            <c:strRef>
              <c:f>'Nostoc 10'!$B$137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10'!$H$149,'Nostoc 10'!$H$151,'Nostoc 10'!$O$149,'Nostoc 10'!$O$151,'Nostoc 10'!$V$149,'Nostoc 10'!$V$151,'Nostoc 10'!$AC$149)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2.88</c:v>
                  </c:pt>
                  <c:pt idx="2">
                    <c:v>4.32</c:v>
                  </c:pt>
                  <c:pt idx="3">
                    <c:v>0.72</c:v>
                  </c:pt>
                  <c:pt idx="4">
                    <c:v>0.64</c:v>
                  </c:pt>
                  <c:pt idx="5">
                    <c:v>0.8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10'!$H$149,'Nostoc 10'!$H$151,'Nostoc 10'!$O$149,'Nostoc 10'!$O$151,'Nostoc 10'!$V$149,'Nostoc 10'!$V$151,'Nostoc 10'!$AC$149)</c:f>
                <c:numCache>
                  <c:formatCode>General</c:formatCode>
                  <c:ptCount val="7"/>
                  <c:pt idx="0">
                    <c:v>2.4</c:v>
                  </c:pt>
                  <c:pt idx="1">
                    <c:v>2.88</c:v>
                  </c:pt>
                  <c:pt idx="2">
                    <c:v>4.32</c:v>
                  </c:pt>
                  <c:pt idx="3">
                    <c:v>0.72</c:v>
                  </c:pt>
                  <c:pt idx="4">
                    <c:v>0.64</c:v>
                  </c:pt>
                  <c:pt idx="5">
                    <c:v>0.8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10'!$H$148,'Nostoc 10'!$H$150,'Nostoc 10'!$O$148,'Nostoc 10'!$O$150,'Nostoc 10'!$V$148,'Nostoc 10'!$V$150,'Nostoc 10'!$AC$148)</c:f>
              <c:numCache>
                <c:formatCode>General</c:formatCode>
                <c:ptCount val="7"/>
                <c:pt idx="0">
                  <c:v>16</c:v>
                </c:pt>
                <c:pt idx="1">
                  <c:v>11.4</c:v>
                </c:pt>
                <c:pt idx="2">
                  <c:v>17.399999999999999</c:v>
                </c:pt>
                <c:pt idx="3">
                  <c:v>5.6</c:v>
                </c:pt>
                <c:pt idx="4">
                  <c:v>4.8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3C-42E5-ABAA-4760558001DB}"/>
            </c:ext>
          </c:extLst>
        </c:ser>
        <c:ser>
          <c:idx val="9"/>
          <c:order val="9"/>
          <c:tx>
            <c:strRef>
              <c:f>'Nostoc 10'!$B$154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10'!$H$166,'Nostoc 10'!$H$168,'Nostoc 10'!$O$166,'Nostoc 10'!$O$168,'Nostoc 10'!$V$166,'Nostoc 10'!$V$168,'Nostoc 10'!$AC$166)</c:f>
                <c:numCache>
                  <c:formatCode>General</c:formatCode>
                  <c:ptCount val="7"/>
                  <c:pt idx="0">
                    <c:v>4.16</c:v>
                  </c:pt>
                  <c:pt idx="1">
                    <c:v>4</c:v>
                  </c:pt>
                  <c:pt idx="2">
                    <c:v>9.52</c:v>
                  </c:pt>
                  <c:pt idx="3">
                    <c:v>2</c:v>
                  </c:pt>
                  <c:pt idx="4">
                    <c:v>1.28</c:v>
                  </c:pt>
                  <c:pt idx="5">
                    <c:v>2.2399999999999998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10'!$H$166,'Nostoc 10'!$H$168,'Nostoc 10'!$O$166,'Nostoc 10'!$O$168,'Nostoc 10'!$V$166,'Nostoc 10'!$V$168,'Nostoc 10'!$AC$166)</c:f>
                <c:numCache>
                  <c:formatCode>General</c:formatCode>
                  <c:ptCount val="7"/>
                  <c:pt idx="0">
                    <c:v>4.16</c:v>
                  </c:pt>
                  <c:pt idx="1">
                    <c:v>4</c:v>
                  </c:pt>
                  <c:pt idx="2">
                    <c:v>9.52</c:v>
                  </c:pt>
                  <c:pt idx="3">
                    <c:v>2</c:v>
                  </c:pt>
                  <c:pt idx="4">
                    <c:v>1.28</c:v>
                  </c:pt>
                  <c:pt idx="5">
                    <c:v>2.2399999999999998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10'!$H$165,'Nostoc 10'!$H$167,'Nostoc 10'!$O$165,'Nostoc 10'!$O$167,'Nostoc 10'!$V$165,'Nostoc 10'!$V$167,'Nostoc 10'!$AC$165)</c:f>
              <c:numCache>
                <c:formatCode>General</c:formatCode>
                <c:ptCount val="7"/>
                <c:pt idx="0">
                  <c:v>31.2</c:v>
                </c:pt>
                <c:pt idx="1">
                  <c:v>19</c:v>
                </c:pt>
                <c:pt idx="2">
                  <c:v>32.4</c:v>
                </c:pt>
                <c:pt idx="3">
                  <c:v>8</c:v>
                </c:pt>
                <c:pt idx="4">
                  <c:v>6.4</c:v>
                </c:pt>
                <c:pt idx="5">
                  <c:v>6.2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3C-42E5-ABAA-4760558001DB}"/>
            </c:ext>
          </c:extLst>
        </c:ser>
        <c:ser>
          <c:idx val="10"/>
          <c:order val="10"/>
          <c:tx>
            <c:strRef>
              <c:f>'Nostoc 10'!$B$171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10'!$H$183,'Nostoc 10'!$H$185,'Nostoc 10'!$O$183,'Nostoc 10'!$O$185,'Nostoc 10'!$V$183,'Nostoc 10'!$V$185,'Nostoc 10'!$AC$183)</c:f>
                <c:numCache>
                  <c:formatCode>General</c:formatCode>
                  <c:ptCount val="7"/>
                  <c:pt idx="0">
                    <c:v>8.32</c:v>
                  </c:pt>
                  <c:pt idx="1">
                    <c:v>7.3599999999999994</c:v>
                  </c:pt>
                  <c:pt idx="2">
                    <c:v>12.959999999999999</c:v>
                  </c:pt>
                  <c:pt idx="3">
                    <c:v>4.4000000000000004</c:v>
                  </c:pt>
                  <c:pt idx="4">
                    <c:v>2.4</c:v>
                  </c:pt>
                  <c:pt idx="5">
                    <c:v>2.48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10'!$H$183,'Nostoc 10'!$H$185,'Nostoc 10'!$O$183,'Nostoc 10'!$O$185,'Nostoc 10'!$V$183,'Nostoc 10'!$V$185,'Nostoc 10'!$AC$183)</c:f>
                <c:numCache>
                  <c:formatCode>General</c:formatCode>
                  <c:ptCount val="7"/>
                  <c:pt idx="0">
                    <c:v>8.32</c:v>
                  </c:pt>
                  <c:pt idx="1">
                    <c:v>7.3599999999999994</c:v>
                  </c:pt>
                  <c:pt idx="2">
                    <c:v>12.959999999999999</c:v>
                  </c:pt>
                  <c:pt idx="3">
                    <c:v>4.4000000000000004</c:v>
                  </c:pt>
                  <c:pt idx="4">
                    <c:v>2.4</c:v>
                  </c:pt>
                  <c:pt idx="5">
                    <c:v>2.48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10'!$H$182,'Nostoc 10'!$H$184,'Nostoc 10'!$O$182,'Nostoc 10'!$O$184,'Nostoc 10'!$V$182,'Nostoc 10'!$V$184,'Nostoc 10'!$AC$182)</c:f>
              <c:numCache>
                <c:formatCode>General</c:formatCode>
                <c:ptCount val="7"/>
                <c:pt idx="0">
                  <c:v>47.4</c:v>
                </c:pt>
                <c:pt idx="1">
                  <c:v>24.8</c:v>
                </c:pt>
                <c:pt idx="2">
                  <c:v>49.2</c:v>
                </c:pt>
                <c:pt idx="3">
                  <c:v>10</c:v>
                </c:pt>
                <c:pt idx="4">
                  <c:v>8</c:v>
                </c:pt>
                <c:pt idx="5">
                  <c:v>7.4</c:v>
                </c:pt>
                <c:pt idx="6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3C-42E5-ABAA-4760558001DB}"/>
            </c:ext>
          </c:extLst>
        </c:ser>
        <c:ser>
          <c:idx val="11"/>
          <c:order val="11"/>
          <c:tx>
            <c:strRef>
              <c:f>'Nostoc 10'!$B$188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('Nostoc 10'!$H$200,'Nostoc 10'!$H$202,'Nostoc 10'!$O$200,'Nostoc 10'!$O$202,'Nostoc 10'!$V$200,'Nostoc 10'!$V$202,'Nostoc 10'!$AC$200)</c:f>
                <c:numCache>
                  <c:formatCode>General</c:formatCode>
                  <c:ptCount val="7"/>
                  <c:pt idx="0">
                    <c:v>24.96</c:v>
                  </c:pt>
                  <c:pt idx="1">
                    <c:v>22.880000000000003</c:v>
                  </c:pt>
                  <c:pt idx="2">
                    <c:v>51.36</c:v>
                  </c:pt>
                  <c:pt idx="3">
                    <c:v>12.639999999999999</c:v>
                  </c:pt>
                  <c:pt idx="4">
                    <c:v>7.6</c:v>
                  </c:pt>
                  <c:pt idx="5">
                    <c:v>10.32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10'!$H$200,'Nostoc 10'!$H$202,'Nostoc 10'!$O$200,'Nostoc 10'!$O$202,'Nostoc 10'!$V$200,'Nostoc 10'!$V$202,'Nostoc 10'!$AC$200)</c:f>
                <c:numCache>
                  <c:formatCode>General</c:formatCode>
                  <c:ptCount val="7"/>
                  <c:pt idx="0">
                    <c:v>24.96</c:v>
                  </c:pt>
                  <c:pt idx="1">
                    <c:v>22.880000000000003</c:v>
                  </c:pt>
                  <c:pt idx="2">
                    <c:v>51.36</c:v>
                  </c:pt>
                  <c:pt idx="3">
                    <c:v>12.639999999999999</c:v>
                  </c:pt>
                  <c:pt idx="4">
                    <c:v>7.6</c:v>
                  </c:pt>
                  <c:pt idx="5">
                    <c:v>10.32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10'!$H$199,'Nostoc 10'!$H$201,'Nostoc 10'!$O$199,'Nostoc 10'!$O$201,'Nostoc 10'!$V$199,'Nostoc 10'!$V$201,'Nostoc 10'!$AC$199)</c:f>
              <c:numCache>
                <c:formatCode>General</c:formatCode>
                <c:ptCount val="7"/>
                <c:pt idx="0">
                  <c:v>121.2</c:v>
                </c:pt>
                <c:pt idx="1">
                  <c:v>64.400000000000006</c:v>
                </c:pt>
                <c:pt idx="2">
                  <c:v>163.80000000000001</c:v>
                </c:pt>
                <c:pt idx="3">
                  <c:v>33.4</c:v>
                </c:pt>
                <c:pt idx="4">
                  <c:v>24</c:v>
                </c:pt>
                <c:pt idx="5">
                  <c:v>21.6</c:v>
                </c:pt>
                <c:pt idx="6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3C-42E5-ABAA-4760558001DB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10'!$H$217,'Nostoc 10'!$H$219,'Nostoc 10'!$O$217,'Nostoc 10'!$O$219,'Nostoc 10'!$V$217,'Nostoc 10'!$V$219,'Nostoc 10'!$AC$217)</c:f>
                <c:numCache>
                  <c:formatCode>General</c:formatCode>
                  <c:ptCount val="7"/>
                  <c:pt idx="0">
                    <c:v>25.839999999999996</c:v>
                  </c:pt>
                  <c:pt idx="1">
                    <c:v>16.222222222222221</c:v>
                  </c:pt>
                  <c:pt idx="2">
                    <c:v>89.039999999999992</c:v>
                  </c:pt>
                  <c:pt idx="3">
                    <c:v>17.84</c:v>
                  </c:pt>
                  <c:pt idx="4">
                    <c:v>5.75</c:v>
                  </c:pt>
                  <c:pt idx="5">
                    <c:v>2.8888888888888893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10'!$H$217,'Nostoc 10'!$H$219,'Nostoc 10'!$O$217,'Nostoc 10'!$O$219,'Nostoc 10'!$V$217,'Nostoc 10'!$V$219,'Nostoc 10'!$AC$217)</c:f>
                <c:numCache>
                  <c:formatCode>General</c:formatCode>
                  <c:ptCount val="7"/>
                  <c:pt idx="0">
                    <c:v>25.839999999999996</c:v>
                  </c:pt>
                  <c:pt idx="1">
                    <c:v>16.222222222222221</c:v>
                  </c:pt>
                  <c:pt idx="2">
                    <c:v>89.039999999999992</c:v>
                  </c:pt>
                  <c:pt idx="3">
                    <c:v>17.84</c:v>
                  </c:pt>
                  <c:pt idx="4">
                    <c:v>5.75</c:v>
                  </c:pt>
                  <c:pt idx="5">
                    <c:v>2.8888888888888893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10'!$H$216,'Nostoc 10'!$H$218,'Nostoc 10'!$O$216,'Nostoc 10'!$O$218,'Nostoc 10'!$V$216,'Nostoc 10'!$V$218,'Nostoc 10'!$AC$216)</c:f>
              <c:numCache>
                <c:formatCode>General</c:formatCode>
                <c:ptCount val="7"/>
                <c:pt idx="0">
                  <c:v>187.2</c:v>
                </c:pt>
                <c:pt idx="1">
                  <c:v>62.333333333333336</c:v>
                </c:pt>
                <c:pt idx="2">
                  <c:v>258.8</c:v>
                </c:pt>
                <c:pt idx="3">
                  <c:v>55.2</c:v>
                </c:pt>
                <c:pt idx="4">
                  <c:v>32.75</c:v>
                </c:pt>
                <c:pt idx="5">
                  <c:v>20.333333333333332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2-4C53-A518-1D03F9E544E9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10'!$H$234,'Nostoc 10'!$H$236,'Nostoc 10'!$O$234,'Nostoc 10'!$O$236,'Nostoc 10'!$V$234,'Nostoc 10'!$V$236,'Nostoc 10'!$AC$234)</c:f>
                <c:numCache>
                  <c:formatCode>General</c:formatCode>
                  <c:ptCount val="7"/>
                  <c:pt idx="0">
                    <c:v>44.64</c:v>
                  </c:pt>
                  <c:pt idx="1">
                    <c:v>37.555555555555557</c:v>
                  </c:pt>
                  <c:pt idx="2">
                    <c:v>178.4</c:v>
                  </c:pt>
                  <c:pt idx="3">
                    <c:v>60.559999999999988</c:v>
                  </c:pt>
                  <c:pt idx="4">
                    <c:v>12.5</c:v>
                  </c:pt>
                  <c:pt idx="5">
                    <c:v>4.4444444444444455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10'!$H$234,'Nostoc 10'!$H$236,'Nostoc 10'!$O$234,'Nostoc 10'!$O$236,'Nostoc 10'!$V$234,'Nostoc 10'!$V$236,'Nostoc 10'!$AC$234)</c:f>
                <c:numCache>
                  <c:formatCode>General</c:formatCode>
                  <c:ptCount val="7"/>
                  <c:pt idx="0">
                    <c:v>44.64</c:v>
                  </c:pt>
                  <c:pt idx="1">
                    <c:v>37.555555555555557</c:v>
                  </c:pt>
                  <c:pt idx="2">
                    <c:v>178.4</c:v>
                  </c:pt>
                  <c:pt idx="3">
                    <c:v>60.559999999999988</c:v>
                  </c:pt>
                  <c:pt idx="4">
                    <c:v>12.5</c:v>
                  </c:pt>
                  <c:pt idx="5">
                    <c:v>4.4444444444444455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10'!$H$233,'Nostoc 10'!$H$235,'Nostoc 10'!$O$233,'Nostoc 10'!$O$235,'Nostoc 10'!$V$233,'Nostoc 10'!$V$235,'Nostoc 10'!$AC$233)</c:f>
              <c:numCache>
                <c:formatCode>General</c:formatCode>
                <c:ptCount val="7"/>
                <c:pt idx="0">
                  <c:v>252.6</c:v>
                </c:pt>
                <c:pt idx="1">
                  <c:v>108.66666666666667</c:v>
                </c:pt>
                <c:pt idx="2">
                  <c:v>487</c:v>
                </c:pt>
                <c:pt idx="3">
                  <c:v>116.6</c:v>
                </c:pt>
                <c:pt idx="4">
                  <c:v>55</c:v>
                </c:pt>
                <c:pt idx="5">
                  <c:v>37.333333333333336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2-4C53-A518-1D03F9E544E9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10'!$H$251,'Nostoc 10'!$H$253,'Nostoc 10'!$O$251,'Nostoc 10'!$O$253,'Nostoc 10'!$V$251,'Nostoc 10'!$V$253,'Nostoc 10'!$AC$251)</c:f>
                <c:numCache>
                  <c:formatCode>General</c:formatCode>
                  <c:ptCount val="7"/>
                  <c:pt idx="0">
                    <c:v>52.640000000000008</c:v>
                  </c:pt>
                  <c:pt idx="1">
                    <c:v>132.44444444444443</c:v>
                  </c:pt>
                  <c:pt idx="2">
                    <c:v>136</c:v>
                  </c:pt>
                  <c:pt idx="3">
                    <c:v>255.28000000000003</c:v>
                  </c:pt>
                  <c:pt idx="4">
                    <c:v>38.75</c:v>
                  </c:pt>
                  <c:pt idx="5">
                    <c:v>45.111111111111114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('Nostoc 10'!$H$251,'Nostoc 10'!$H$253,'Nostoc 10'!$O$251,'Nostoc 10'!$O$253,'Nostoc 10'!$V$251,'Nostoc 10'!$V$253,'Nostoc 10'!$AC$251)</c:f>
                <c:numCache>
                  <c:formatCode>General</c:formatCode>
                  <c:ptCount val="7"/>
                  <c:pt idx="0">
                    <c:v>52.640000000000008</c:v>
                  </c:pt>
                  <c:pt idx="1">
                    <c:v>132.44444444444443</c:v>
                  </c:pt>
                  <c:pt idx="2">
                    <c:v>136</c:v>
                  </c:pt>
                  <c:pt idx="3">
                    <c:v>255.28000000000003</c:v>
                  </c:pt>
                  <c:pt idx="4">
                    <c:v>38.75</c:v>
                  </c:pt>
                  <c:pt idx="5">
                    <c:v>45.111111111111114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10'!$H$250,'Nostoc 10'!$H$252,'Nostoc 10'!$O$250,'Nostoc 10'!$O$252,'Nostoc 10'!$V$250,'Nostoc 10'!$V$252,'Nostoc 10'!$AC$250)</c:f>
              <c:numCache>
                <c:formatCode>General</c:formatCode>
                <c:ptCount val="7"/>
                <c:pt idx="0">
                  <c:v>791.2</c:v>
                </c:pt>
                <c:pt idx="1">
                  <c:v>436.66666666666669</c:v>
                </c:pt>
                <c:pt idx="2">
                  <c:v>954</c:v>
                </c:pt>
                <c:pt idx="3">
                  <c:v>562.4</c:v>
                </c:pt>
                <c:pt idx="4">
                  <c:v>312.5</c:v>
                </c:pt>
                <c:pt idx="5">
                  <c:v>181.33333333333334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8-4F1E-BEC3-992CC0CC3D0A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10'!$H$268,'Nostoc 10'!$H$270,'Nostoc 10'!$O$268,'Nostoc 10'!$O$270,'Nostoc 10'!$V$268,'Nostoc 10'!$V$270,'Nostoc 10'!$AC$268)</c:f>
                <c:numCache>
                  <c:formatCode>General</c:formatCode>
                  <c:ptCount val="7"/>
                  <c:pt idx="0">
                    <c:v>119.11999999999998</c:v>
                  </c:pt>
                  <c:pt idx="1">
                    <c:v>232.44444444444443</c:v>
                  </c:pt>
                  <c:pt idx="2">
                    <c:v>101.44000000000001</c:v>
                  </c:pt>
                  <c:pt idx="3">
                    <c:v>334.88</c:v>
                  </c:pt>
                  <c:pt idx="4">
                    <c:v>225.5</c:v>
                  </c:pt>
                  <c:pt idx="5">
                    <c:v>354</c:v>
                  </c:pt>
                  <c:pt idx="6">
                    <c:v>0.6399999999999999</c:v>
                  </c:pt>
                </c:numCache>
              </c:numRef>
            </c:plus>
            <c:minus>
              <c:numRef>
                <c:f>('Nostoc 10'!$H$268,'Nostoc 10'!$H$270,'Nostoc 10'!$O$268,'Nostoc 10'!$O$270,'Nostoc 10'!$V$268,'Nostoc 10'!$V$270,'Nostoc 10'!$AC$268)</c:f>
                <c:numCache>
                  <c:formatCode>General</c:formatCode>
                  <c:ptCount val="7"/>
                  <c:pt idx="0">
                    <c:v>119.11999999999998</c:v>
                  </c:pt>
                  <c:pt idx="1">
                    <c:v>232.44444444444443</c:v>
                  </c:pt>
                  <c:pt idx="2">
                    <c:v>101.44000000000001</c:v>
                  </c:pt>
                  <c:pt idx="3">
                    <c:v>334.88</c:v>
                  </c:pt>
                  <c:pt idx="4">
                    <c:v>225.5</c:v>
                  </c:pt>
                  <c:pt idx="5">
                    <c:v>354</c:v>
                  </c:pt>
                  <c:pt idx="6">
                    <c:v>0.6399999999999999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10'!$H$267,'Nostoc 10'!$H$269,'Nostoc 10'!$O$267,'Nostoc 10'!$O$269,'Nostoc 10'!$V$267,'Nostoc 10'!$V$269)</c:f>
              <c:numCache>
                <c:formatCode>General</c:formatCode>
                <c:ptCount val="6"/>
                <c:pt idx="0">
                  <c:v>1830.4</c:v>
                </c:pt>
                <c:pt idx="1">
                  <c:v>1091.3333333333333</c:v>
                </c:pt>
                <c:pt idx="2">
                  <c:v>1905.8</c:v>
                </c:pt>
                <c:pt idx="3">
                  <c:v>1438.4</c:v>
                </c:pt>
                <c:pt idx="4">
                  <c:v>1093.5</c:v>
                </c:pt>
                <c:pt idx="5">
                  <c:v>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B-45A6-A09B-F8F0463E304F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10'!$H$285,'Nostoc 10'!$H$287,'Nostoc 10'!$O$285,'Nostoc 10'!$O$287,'Nostoc 10'!$V$285,'Nostoc 10'!$V$287,'Nostoc 10'!$AC$285)</c:f>
                <c:numCache>
                  <c:formatCode>General</c:formatCode>
                  <c:ptCount val="7"/>
                  <c:pt idx="0">
                    <c:v>144.48000000000002</c:v>
                  </c:pt>
                  <c:pt idx="1">
                    <c:v>163.55555555555557</c:v>
                  </c:pt>
                  <c:pt idx="2">
                    <c:v>224.32000000000002</c:v>
                  </c:pt>
                  <c:pt idx="3">
                    <c:v>235.28000000000003</c:v>
                  </c:pt>
                  <c:pt idx="4">
                    <c:v>296</c:v>
                  </c:pt>
                  <c:pt idx="5">
                    <c:v>193.7777777777778</c:v>
                  </c:pt>
                  <c:pt idx="6">
                    <c:v>0</c:v>
                  </c:pt>
                </c:numCache>
              </c:numRef>
            </c:plus>
            <c:minus>
              <c:numRef>
                <c:f>('Nostoc 10'!$H$285,'Nostoc 10'!$H$287,'Nostoc 10'!$O$285,'Nostoc 10'!$O$287,'Nostoc 10'!$V$285,'Nostoc 10'!$V$287,'Nostoc 10'!$AC$285)</c:f>
                <c:numCache>
                  <c:formatCode>General</c:formatCode>
                  <c:ptCount val="7"/>
                  <c:pt idx="0">
                    <c:v>144.48000000000002</c:v>
                  </c:pt>
                  <c:pt idx="1">
                    <c:v>163.55555555555557</c:v>
                  </c:pt>
                  <c:pt idx="2">
                    <c:v>224.32000000000002</c:v>
                  </c:pt>
                  <c:pt idx="3">
                    <c:v>235.28000000000003</c:v>
                  </c:pt>
                  <c:pt idx="4">
                    <c:v>296</c:v>
                  </c:pt>
                  <c:pt idx="5">
                    <c:v>193.7777777777778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10'!$H$284,'Nostoc 10'!$H$286,'Nostoc 10'!$O$284,'Nostoc 10'!$O$286,'Nostoc 10'!$V$284,'Nostoc 10'!$V$286,'Nostoc 10'!$AC$284)</c:f>
              <c:numCache>
                <c:formatCode>General</c:formatCode>
                <c:ptCount val="7"/>
                <c:pt idx="0">
                  <c:v>1908.6</c:v>
                </c:pt>
                <c:pt idx="1">
                  <c:v>1416.3333333333333</c:v>
                </c:pt>
                <c:pt idx="2">
                  <c:v>2009.2</c:v>
                </c:pt>
                <c:pt idx="3">
                  <c:v>1602.4</c:v>
                </c:pt>
                <c:pt idx="4">
                  <c:v>1216.5</c:v>
                </c:pt>
                <c:pt idx="5">
                  <c:v>870.66666666666663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E-449D-9DD2-A9DC7EAA381F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10'!$H$302,'Nostoc 10'!$H$304,'Nostoc 10'!$O$302,'Nostoc 10'!$O$304,'Nostoc 10'!$V$302,'Nostoc 10'!$V$304,'Nostoc 10'!$AC$302)</c:f>
                <c:numCache>
                  <c:formatCode>General</c:formatCode>
                  <c:ptCount val="7"/>
                  <c:pt idx="0">
                    <c:v>180.88000000000002</c:v>
                  </c:pt>
                  <c:pt idx="1">
                    <c:v>157.55555555555557</c:v>
                  </c:pt>
                  <c:pt idx="2">
                    <c:v>196.48000000000002</c:v>
                  </c:pt>
                  <c:pt idx="3">
                    <c:v>280.56</c:v>
                  </c:pt>
                  <c:pt idx="4">
                    <c:v>189.25</c:v>
                  </c:pt>
                  <c:pt idx="5">
                    <c:v>290.66666666666669</c:v>
                  </c:pt>
                  <c:pt idx="6">
                    <c:v>1.6</c:v>
                  </c:pt>
                </c:numCache>
              </c:numRef>
            </c:plus>
            <c:minus>
              <c:numRef>
                <c:f>('Nostoc 10'!$H$302,'Nostoc 10'!$H$304,'Nostoc 10'!$O$302,'Nostoc 10'!$O$304,'Nostoc 10'!$V$302,'Nostoc 10'!$V$304,'Nostoc 10'!$AC$302)</c:f>
                <c:numCache>
                  <c:formatCode>General</c:formatCode>
                  <c:ptCount val="7"/>
                  <c:pt idx="0">
                    <c:v>180.88000000000002</c:v>
                  </c:pt>
                  <c:pt idx="1">
                    <c:v>157.55555555555557</c:v>
                  </c:pt>
                  <c:pt idx="2">
                    <c:v>196.48000000000002</c:v>
                  </c:pt>
                  <c:pt idx="3">
                    <c:v>280.56</c:v>
                  </c:pt>
                  <c:pt idx="4">
                    <c:v>189.25</c:v>
                  </c:pt>
                  <c:pt idx="5">
                    <c:v>290.66666666666669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10'!$H$301,'Nostoc 10'!$H$303,'Nostoc 10'!$O$301,'Nostoc 10'!$O$303,'Nostoc 10'!$V$301,'Nostoc 10'!$V$303,'Nostoc 10'!$AC$301)</c:f>
              <c:numCache>
                <c:formatCode>General</c:formatCode>
                <c:ptCount val="7"/>
                <c:pt idx="0">
                  <c:v>2089.4</c:v>
                </c:pt>
                <c:pt idx="1">
                  <c:v>1705.3333333333333</c:v>
                </c:pt>
                <c:pt idx="2">
                  <c:v>2256.6</c:v>
                </c:pt>
                <c:pt idx="3">
                  <c:v>1925.8</c:v>
                </c:pt>
                <c:pt idx="4">
                  <c:v>1528.25</c:v>
                </c:pt>
                <c:pt idx="5">
                  <c:v>1324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B3B-B00E-57C303977399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10'!$H$319,'Nostoc 10'!$H$321,'Nostoc 10'!$O$319,'Nostoc 10'!$O$321,'Nostoc 10'!$V$319,'Nostoc 10'!$V$321,'Nostoc 10'!$AC$319)</c:f>
                <c:numCache>
                  <c:formatCode>General</c:formatCode>
                  <c:ptCount val="7"/>
                  <c:pt idx="0">
                    <c:v>204.16000000000003</c:v>
                  </c:pt>
                  <c:pt idx="1">
                    <c:v>196.22222222222226</c:v>
                  </c:pt>
                  <c:pt idx="2">
                    <c:v>191.03999999999996</c:v>
                  </c:pt>
                  <c:pt idx="3">
                    <c:v>256.23999999999995</c:v>
                  </c:pt>
                  <c:pt idx="4">
                    <c:v>122.5</c:v>
                  </c:pt>
                  <c:pt idx="5">
                    <c:v>229.55555555555557</c:v>
                  </c:pt>
                  <c:pt idx="6">
                    <c:v>5.92</c:v>
                  </c:pt>
                </c:numCache>
              </c:numRef>
            </c:plus>
            <c:minus>
              <c:numRef>
                <c:f>('Nostoc 10'!$H$319,'Nostoc 10'!$H$321,'Nostoc 10'!$O$319,'Nostoc 10'!$O$321,'Nostoc 10'!$V$319,'Nostoc 10'!$V$321,'Nostoc 10'!$AC$319)</c:f>
                <c:numCache>
                  <c:formatCode>General</c:formatCode>
                  <c:ptCount val="7"/>
                  <c:pt idx="0">
                    <c:v>204.16000000000003</c:v>
                  </c:pt>
                  <c:pt idx="1">
                    <c:v>196.22222222222226</c:v>
                  </c:pt>
                  <c:pt idx="2">
                    <c:v>191.03999999999996</c:v>
                  </c:pt>
                  <c:pt idx="3">
                    <c:v>256.23999999999995</c:v>
                  </c:pt>
                  <c:pt idx="4">
                    <c:v>122.5</c:v>
                  </c:pt>
                  <c:pt idx="5">
                    <c:v>229.55555555555557</c:v>
                  </c:pt>
                  <c:pt idx="6">
                    <c:v>5.92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10'!$H$318,'Nostoc 10'!$H$320,'Nostoc 10'!$O$318,'Nostoc 10'!$O$320,'Nostoc 10'!$V$318,'Nostoc 10'!$V$320,'Nostoc 10'!$AC$318)</c:f>
              <c:numCache>
                <c:formatCode>General</c:formatCode>
                <c:ptCount val="7"/>
                <c:pt idx="0">
                  <c:v>2377.1999999999998</c:v>
                </c:pt>
                <c:pt idx="1">
                  <c:v>1981.3333333333333</c:v>
                </c:pt>
                <c:pt idx="2">
                  <c:v>2624.2</c:v>
                </c:pt>
                <c:pt idx="3">
                  <c:v>2317.8000000000002</c:v>
                </c:pt>
                <c:pt idx="4">
                  <c:v>1912</c:v>
                </c:pt>
                <c:pt idx="5">
                  <c:v>1819.3333333333333</c:v>
                </c:pt>
                <c:pt idx="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402E-B398-1BD7C0B1DB1E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('Nostoc 10'!$H$336,'Nostoc 10'!$H$338,'Nostoc 10'!$O$336,'Nostoc 10'!$O$338,'Nostoc 10'!$V$336,'Nostoc 10'!$V$338,'Nostoc 10'!$AC$336)</c:f>
                <c:numCache>
                  <c:formatCode>General</c:formatCode>
                  <c:ptCount val="7"/>
                  <c:pt idx="0">
                    <c:v>134.88000000000002</c:v>
                  </c:pt>
                  <c:pt idx="1">
                    <c:v>256</c:v>
                  </c:pt>
                  <c:pt idx="2">
                    <c:v>193.11999999999998</c:v>
                  </c:pt>
                  <c:pt idx="3">
                    <c:v>105.83999999999996</c:v>
                  </c:pt>
                  <c:pt idx="4">
                    <c:v>160.5</c:v>
                  </c:pt>
                  <c:pt idx="5">
                    <c:v>270.66666666666669</c:v>
                  </c:pt>
                  <c:pt idx="6">
                    <c:v>2.56</c:v>
                  </c:pt>
                </c:numCache>
              </c:numRef>
            </c:plus>
            <c:minus>
              <c:numRef>
                <c:f>('Nostoc 10'!$H$336,'Nostoc 10'!$H$338,'Nostoc 10'!$O$336,'Nostoc 10'!$O$338,'Nostoc 10'!$V$336,'Nostoc 10'!$V$338,'Nostoc 10'!$AC$336)</c:f>
                <c:numCache>
                  <c:formatCode>General</c:formatCode>
                  <c:ptCount val="7"/>
                  <c:pt idx="0">
                    <c:v>134.88000000000002</c:v>
                  </c:pt>
                  <c:pt idx="1">
                    <c:v>256</c:v>
                  </c:pt>
                  <c:pt idx="2">
                    <c:v>193.11999999999998</c:v>
                  </c:pt>
                  <c:pt idx="3">
                    <c:v>105.83999999999996</c:v>
                  </c:pt>
                  <c:pt idx="4">
                    <c:v>160.5</c:v>
                  </c:pt>
                  <c:pt idx="5">
                    <c:v>270.66666666666669</c:v>
                  </c:pt>
                  <c:pt idx="6">
                    <c:v>2.56</c:v>
                  </c:pt>
                </c:numCache>
              </c:numRef>
            </c:minus>
          </c:errBars>
          <c:cat>
            <c:strRef>
              <c:f>('Nostoc 10'!$B$325:$B$329,'Nostoc 10'!$B$330:$B$334,'Nostoc 10'!$I$325:$I$329,'Nostoc 10'!$I$330:$I$334,'Nostoc 10'!$P$325:$P$329,'Nostoc 10'!$P$330:$P$334,'Nostoc 10'!$W$325:$W$329)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('Nostoc 10'!$H$335,'Nostoc 10'!$H$337,'Nostoc 10'!$O$335,'Nostoc 10'!$O$337,'Nostoc 10'!$V$335,'Nostoc 10'!$V$337,'Nostoc 10'!$AC$335)</c:f>
              <c:numCache>
                <c:formatCode>General</c:formatCode>
                <c:ptCount val="7"/>
                <c:pt idx="0">
                  <c:v>2547.4</c:v>
                </c:pt>
                <c:pt idx="1">
                  <c:v>2270</c:v>
                </c:pt>
                <c:pt idx="2">
                  <c:v>2631.6</c:v>
                </c:pt>
                <c:pt idx="3">
                  <c:v>2073.1999999999998</c:v>
                </c:pt>
                <c:pt idx="4">
                  <c:v>2045.5</c:v>
                </c:pt>
                <c:pt idx="5">
                  <c:v>2039</c:v>
                </c:pt>
                <c:pt idx="6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D-402E-B398-1BD7C0B1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23552"/>
        <c:axId val="-2178186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'Nostoc 10'!$B$1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('Nostoc 10'!$H$13,'Nostoc 10'!$H$15,'Nostoc 10'!$O$13,'Nostoc 10'!$O$15,'Nostoc 10'!$V$13,'Nostoc 10'!$V$15,'Nostoc 10'!$AC$13)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7.2800000000000011</c:v>
                        </c:pt>
                        <c:pt idx="1">
                          <c:v>6.8800000000000008</c:v>
                        </c:pt>
                        <c:pt idx="2">
                          <c:v>9.9200000000000017</c:v>
                        </c:pt>
                        <c:pt idx="3">
                          <c:v>7.44</c:v>
                        </c:pt>
                        <c:pt idx="4">
                          <c:v>4.08</c:v>
                        </c:pt>
                        <c:pt idx="5">
                          <c:v>6.4</c:v>
                        </c:pt>
                        <c:pt idx="6">
                          <c:v>3.8400000000000007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('Nostoc 10'!$H$13,'Nostoc 10'!$H$15,'Nostoc 10'!$O$13,'Nostoc 10'!$O$15,'Nostoc 10'!$V$13,'Nostoc 10'!$V$15,'Nostoc 10'!$AC$13)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7.2800000000000011</c:v>
                        </c:pt>
                        <c:pt idx="1">
                          <c:v>6.8800000000000008</c:v>
                        </c:pt>
                        <c:pt idx="2">
                          <c:v>9.9200000000000017</c:v>
                        </c:pt>
                        <c:pt idx="3">
                          <c:v>7.44</c:v>
                        </c:pt>
                        <c:pt idx="4">
                          <c:v>4.08</c:v>
                        </c:pt>
                        <c:pt idx="5">
                          <c:v>6.4</c:v>
                        </c:pt>
                        <c:pt idx="6">
                          <c:v>3.8400000000000007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10'!$H$12,'Nostoc 10'!$H$14,'Nostoc 10'!$O$12,'Nostoc 10'!$O$14,'Nostoc 10'!$V$12,'Nostoc 10'!$V$14,'Nostoc 10'!$AC$12)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78.599999999999994</c:v>
                      </c:pt>
                      <c:pt idx="1">
                        <c:v>80.400000000000006</c:v>
                      </c:pt>
                      <c:pt idx="2">
                        <c:v>45.8</c:v>
                      </c:pt>
                      <c:pt idx="3">
                        <c:v>53.2</c:v>
                      </c:pt>
                      <c:pt idx="4">
                        <c:v>53.4</c:v>
                      </c:pt>
                      <c:pt idx="5">
                        <c:v>51</c:v>
                      </c:pt>
                      <c:pt idx="6">
                        <c:v>62.8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33C-42E5-ABAA-4760558001D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'Nostoc 10'!$B$52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10'!$H$64,'Nostoc 10'!$H$66,'Nostoc 10'!$O$64,'Nostoc 10'!$O$66,'Nostoc 10'!$V$64,'Nostoc 10'!$V$66,'Nostoc 10'!$AC$64)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0.32000000000000012</c:v>
                        </c:pt>
                        <c:pt idx="4">
                          <c:v>2.72</c:v>
                        </c:pt>
                        <c:pt idx="5">
                          <c:v>2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('Nostoc 10'!$H$64,'Nostoc 10'!$H$66,'Nostoc 10'!$O$64,'Nostoc 10'!$O$66,'Nostoc 10'!$V$64,'Nostoc 10'!$V$66,'Nostoc 10'!$AC$64)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0.32000000000000012</c:v>
                        </c:pt>
                        <c:pt idx="4">
                          <c:v>2.72</c:v>
                        </c:pt>
                        <c:pt idx="5">
                          <c:v>2</c:v>
                        </c:pt>
                        <c:pt idx="6">
                          <c:v>0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10'!$B$325:$B$329,'Nostoc 10'!$B$330:$B$334,'Nostoc 10'!$I$325:$I$329,'Nostoc 10'!$I$330:$I$334,'Nostoc 10'!$P$325:$P$329,'Nostoc 10'!$P$330:$P$334,'Nostoc 10'!$W$325:$W$329)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('Nostoc 10'!$H$63,'Nostoc 10'!$H$65,'Nostoc 10'!$O$63,'Nostoc 10'!$O$65,'Nostoc 10'!$V$63,'Nostoc 10'!$V$65,'Nostoc 10'!$AC$63)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2.8</c:v>
                      </c:pt>
                      <c:pt idx="4">
                        <c:v>62.4</c:v>
                      </c:pt>
                      <c:pt idx="5">
                        <c:v>62</c:v>
                      </c:pt>
                      <c:pt idx="6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3C-42E5-ABAA-4760558001DB}"/>
                  </c:ext>
                </c:extLst>
              </c15:ser>
            </c15:filteredBarSeries>
          </c:ext>
        </c:extLst>
      </c:barChart>
      <c:catAx>
        <c:axId val="-2178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18656"/>
        <c:crosses val="autoZero"/>
        <c:auto val="1"/>
        <c:lblAlgn val="ctr"/>
        <c:lblOffset val="100"/>
        <c:noMultiLvlLbl val="0"/>
      </c:catAx>
      <c:valAx>
        <c:axId val="-21781865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3552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'Anabaena 26'!$B$18</c:f>
              <c:strCache>
                <c:ptCount val="1"/>
                <c:pt idx="0">
                  <c:v>d0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26'!$C$30,'Anabaena 26'!$C$32,'Anabaena 26'!$J$30,'Anabaena 26'!$J$32,'Anabaena 26'!$Q$30,'Anabaena 26'!$Q$32,'Anabaena 26'!$X$30)</c:f>
                <c:numCache>
                  <c:formatCode>General</c:formatCode>
                  <c:ptCount val="7"/>
                  <c:pt idx="0">
                    <c:v>1025.5999999999999</c:v>
                  </c:pt>
                  <c:pt idx="1">
                    <c:v>1371.7599999999998</c:v>
                  </c:pt>
                  <c:pt idx="2">
                    <c:v>891.3599999999999</c:v>
                  </c:pt>
                  <c:pt idx="3">
                    <c:v>398.72000000000008</c:v>
                  </c:pt>
                  <c:pt idx="4">
                    <c:v>597.83999999999992</c:v>
                  </c:pt>
                  <c:pt idx="5">
                    <c:v>457.84</c:v>
                  </c:pt>
                  <c:pt idx="6">
                    <c:v>96.88</c:v>
                  </c:pt>
                </c:numCache>
              </c:numRef>
            </c:plus>
            <c:minus>
              <c:numRef>
                <c:f>('Anabaena 26'!$C$30,'Anabaena 26'!$C$32,'Anabaena 26'!$J$30,'Anabaena 26'!$J$32,'Anabaena 26'!$Q$30,'Anabaena 26'!$Q$32,'Anabaena 26'!$X$30)</c:f>
                <c:numCache>
                  <c:formatCode>General</c:formatCode>
                  <c:ptCount val="7"/>
                  <c:pt idx="0">
                    <c:v>1025.5999999999999</c:v>
                  </c:pt>
                  <c:pt idx="1">
                    <c:v>1371.7599999999998</c:v>
                  </c:pt>
                  <c:pt idx="2">
                    <c:v>891.3599999999999</c:v>
                  </c:pt>
                  <c:pt idx="3">
                    <c:v>398.72000000000008</c:v>
                  </c:pt>
                  <c:pt idx="4">
                    <c:v>597.83999999999992</c:v>
                  </c:pt>
                  <c:pt idx="5">
                    <c:v>457.84</c:v>
                  </c:pt>
                  <c:pt idx="6">
                    <c:v>96.88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26'!$C$29,'Anabaena 26'!$C$31,'Anabaena 26'!$J$29,'Anabaena 26'!$J$31,'Anabaena 26'!$Q$29,'Anabaena 26'!$Q$31,'Anabaena 26'!$X$29)</c:f>
              <c:numCache>
                <c:formatCode>General</c:formatCode>
                <c:ptCount val="7"/>
                <c:pt idx="0">
                  <c:v>20882</c:v>
                </c:pt>
                <c:pt idx="1">
                  <c:v>22371.200000000001</c:v>
                </c:pt>
                <c:pt idx="2">
                  <c:v>16779.2</c:v>
                </c:pt>
                <c:pt idx="3">
                  <c:v>13738.4</c:v>
                </c:pt>
                <c:pt idx="4">
                  <c:v>6756.2</c:v>
                </c:pt>
                <c:pt idx="5">
                  <c:v>5299.2</c:v>
                </c:pt>
                <c:pt idx="6">
                  <c:v>589.4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C-4B69-99A7-69008D495634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26'!$C$47,'Anabaena 26'!$C$49,'Anabaena 26'!$J$47,'Anabaena 26'!$J$49,'Anabaena 26'!$Q$47,'Anabaena 26'!$Q$49,'Anabaena 26'!$X$47)</c:f>
                <c:numCache>
                  <c:formatCode>General</c:formatCode>
                  <c:ptCount val="7"/>
                  <c:pt idx="0">
                    <c:v>746.16000000000008</c:v>
                  </c:pt>
                  <c:pt idx="1">
                    <c:v>976.72</c:v>
                  </c:pt>
                  <c:pt idx="2">
                    <c:v>1137.52</c:v>
                  </c:pt>
                  <c:pt idx="3">
                    <c:v>764.88000000000011</c:v>
                  </c:pt>
                  <c:pt idx="4">
                    <c:v>802.88000000000011</c:v>
                  </c:pt>
                  <c:pt idx="5">
                    <c:v>708.8</c:v>
                  </c:pt>
                  <c:pt idx="6">
                    <c:v>43.44</c:v>
                  </c:pt>
                </c:numCache>
              </c:numRef>
            </c:plus>
            <c:minus>
              <c:numRef>
                <c:f>('Anabaena 26'!$C$47,'Anabaena 26'!$C$49,'Anabaena 26'!$J$47,'Anabaena 26'!$J$49,'Anabaena 26'!$Q$47,'Anabaena 26'!$Q$49,'Anabaena 26'!$X$47)</c:f>
                <c:numCache>
                  <c:formatCode>General</c:formatCode>
                  <c:ptCount val="7"/>
                  <c:pt idx="0">
                    <c:v>746.16000000000008</c:v>
                  </c:pt>
                  <c:pt idx="1">
                    <c:v>976.72</c:v>
                  </c:pt>
                  <c:pt idx="2">
                    <c:v>1137.52</c:v>
                  </c:pt>
                  <c:pt idx="3">
                    <c:v>764.88000000000011</c:v>
                  </c:pt>
                  <c:pt idx="4">
                    <c:v>802.88000000000011</c:v>
                  </c:pt>
                  <c:pt idx="5">
                    <c:v>708.8</c:v>
                  </c:pt>
                  <c:pt idx="6">
                    <c:v>43.44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26'!$C$46,'Anabaena 26'!$C$48,'Anabaena 26'!$J$46,'Anabaena 26'!$J$48,'Anabaena 26'!$Q$46,'Anabaena 26'!$Q$48,'Anabaena 26'!$X$46)</c:f>
              <c:numCache>
                <c:formatCode>General</c:formatCode>
                <c:ptCount val="7"/>
                <c:pt idx="0">
                  <c:v>5451.8</c:v>
                </c:pt>
                <c:pt idx="1">
                  <c:v>5955.4</c:v>
                </c:pt>
                <c:pt idx="2">
                  <c:v>4212.6000000000004</c:v>
                </c:pt>
                <c:pt idx="3">
                  <c:v>3725.2</c:v>
                </c:pt>
                <c:pt idx="4">
                  <c:v>2703.2</c:v>
                </c:pt>
                <c:pt idx="5">
                  <c:v>2522</c:v>
                </c:pt>
                <c:pt idx="6">
                  <c:v>278.2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C-4B69-99A7-69008D495634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26'!$C$81,'Anabaena 26'!$C$83,'Anabaena 26'!$J$81,'Anabaena 26'!$J$83,'Anabaena 26'!$Q$81,'Anabaena 26'!$Q$83,'Anabaena 26'!$X$81)</c:f>
                <c:numCache>
                  <c:formatCode>General</c:formatCode>
                  <c:ptCount val="7"/>
                  <c:pt idx="0">
                    <c:v>467.6</c:v>
                  </c:pt>
                  <c:pt idx="1">
                    <c:v>384.07999999999993</c:v>
                  </c:pt>
                  <c:pt idx="2">
                    <c:v>38.480000000000004</c:v>
                  </c:pt>
                  <c:pt idx="3">
                    <c:v>13.280000000000001</c:v>
                  </c:pt>
                  <c:pt idx="4">
                    <c:v>28.32</c:v>
                  </c:pt>
                  <c:pt idx="5">
                    <c:v>708.08</c:v>
                  </c:pt>
                  <c:pt idx="6">
                    <c:v>1.6</c:v>
                  </c:pt>
                </c:numCache>
              </c:numRef>
            </c:plus>
            <c:minus>
              <c:numRef>
                <c:f>('Anabaena 26'!$C$81,'Anabaena 26'!$C$83,'Anabaena 26'!$J$81,'Anabaena 26'!$J$83,'Anabaena 26'!$Q$81,'Anabaena 26'!$Q$83,'Anabaena 26'!$X$81)</c:f>
                <c:numCache>
                  <c:formatCode>General</c:formatCode>
                  <c:ptCount val="7"/>
                  <c:pt idx="0">
                    <c:v>467.6</c:v>
                  </c:pt>
                  <c:pt idx="1">
                    <c:v>384.07999999999993</c:v>
                  </c:pt>
                  <c:pt idx="2">
                    <c:v>38.480000000000004</c:v>
                  </c:pt>
                  <c:pt idx="3">
                    <c:v>13.280000000000001</c:v>
                  </c:pt>
                  <c:pt idx="4">
                    <c:v>28.32</c:v>
                  </c:pt>
                  <c:pt idx="5">
                    <c:v>708.08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26'!$C$97,'Anabaena 26'!$C$99,'Anabaena 26'!$J$97,'Anabaena 26'!$J$99,'Anabaena 26'!$Q$97,'Anabaena 26'!$Q$99,'Anabaena 26'!$X$97)</c:f>
              <c:numCache>
                <c:formatCode>General</c:formatCode>
                <c:ptCount val="7"/>
                <c:pt idx="0">
                  <c:v>4541.2</c:v>
                </c:pt>
                <c:pt idx="1">
                  <c:v>4941</c:v>
                </c:pt>
                <c:pt idx="2">
                  <c:v>297</c:v>
                </c:pt>
                <c:pt idx="3">
                  <c:v>194.4</c:v>
                </c:pt>
                <c:pt idx="4">
                  <c:v>240.2</c:v>
                </c:pt>
                <c:pt idx="5">
                  <c:v>452.4</c:v>
                </c:pt>
                <c:pt idx="6">
                  <c:v>137.4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C-4B69-99A7-69008D495634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26'!$C$98,'Anabaena 26'!$C$100,'Anabaena 26'!$J$98,'Anabaena 26'!$J$100,'Anabaena 26'!$Q$98,'Anabaena 26'!$Q$100,'Anabaena 26'!$X$98)</c:f>
                <c:numCache>
                  <c:formatCode>General</c:formatCode>
                  <c:ptCount val="7"/>
                  <c:pt idx="0">
                    <c:v>179.36000000000004</c:v>
                  </c:pt>
                  <c:pt idx="1">
                    <c:v>531.20000000000005</c:v>
                  </c:pt>
                  <c:pt idx="2">
                    <c:v>93.6</c:v>
                  </c:pt>
                  <c:pt idx="3">
                    <c:v>31.119999999999997</c:v>
                  </c:pt>
                  <c:pt idx="4">
                    <c:v>71.52</c:v>
                  </c:pt>
                  <c:pt idx="5">
                    <c:v>323.84000000000003</c:v>
                  </c:pt>
                  <c:pt idx="6">
                    <c:v>2.319999999999999</c:v>
                  </c:pt>
                </c:numCache>
              </c:numRef>
            </c:plus>
            <c:minus>
              <c:numRef>
                <c:f>('Anabaena 26'!$C$98,'Anabaena 26'!$C$100,'Anabaena 26'!$J$98,'Anabaena 26'!$J$100,'Anabaena 26'!$Q$98,'Anabaena 26'!$Q$100,'Anabaena 26'!$X$98)</c:f>
                <c:numCache>
                  <c:formatCode>General</c:formatCode>
                  <c:ptCount val="7"/>
                  <c:pt idx="0">
                    <c:v>179.36000000000004</c:v>
                  </c:pt>
                  <c:pt idx="1">
                    <c:v>531.20000000000005</c:v>
                  </c:pt>
                  <c:pt idx="2">
                    <c:v>93.6</c:v>
                  </c:pt>
                  <c:pt idx="3">
                    <c:v>31.119999999999997</c:v>
                  </c:pt>
                  <c:pt idx="4">
                    <c:v>71.52</c:v>
                  </c:pt>
                  <c:pt idx="5">
                    <c:v>323.84000000000003</c:v>
                  </c:pt>
                  <c:pt idx="6">
                    <c:v>2.319999999999999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26'!$C$97,'Anabaena 26'!$C$99,'Anabaena 26'!$J$97,'Anabaena 26'!$J$99,'Anabaena 26'!$Q$97,'Anabaena 26'!$Q$99,'Anabaena 26'!$X$97)</c:f>
              <c:numCache>
                <c:formatCode>General</c:formatCode>
                <c:ptCount val="7"/>
                <c:pt idx="0">
                  <c:v>4541.2</c:v>
                </c:pt>
                <c:pt idx="1">
                  <c:v>4941</c:v>
                </c:pt>
                <c:pt idx="2">
                  <c:v>297</c:v>
                </c:pt>
                <c:pt idx="3">
                  <c:v>194.4</c:v>
                </c:pt>
                <c:pt idx="4">
                  <c:v>240.2</c:v>
                </c:pt>
                <c:pt idx="5">
                  <c:v>452.4</c:v>
                </c:pt>
                <c:pt idx="6">
                  <c:v>137.4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C-4B69-99A7-69008D495634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26'!$C$115,'Anabaena 26'!$C$117,'Anabaena 26'!$J$115,'Anabaena 26'!$J$117,'Anabaena 26'!$Q$115,'Anabaena 26'!$Q$117,'Anabaena 26'!$X$115)</c:f>
                <c:numCache>
                  <c:formatCode>General</c:formatCode>
                  <c:ptCount val="7"/>
                  <c:pt idx="0">
                    <c:v>558.31999999999994</c:v>
                  </c:pt>
                  <c:pt idx="1">
                    <c:v>393.27999999999992</c:v>
                  </c:pt>
                  <c:pt idx="2">
                    <c:v>167.04000000000002</c:v>
                  </c:pt>
                  <c:pt idx="3">
                    <c:v>94.47999999999999</c:v>
                  </c:pt>
                  <c:pt idx="4">
                    <c:v>139.19999999999999</c:v>
                  </c:pt>
                  <c:pt idx="5">
                    <c:v>311.60000000000002</c:v>
                  </c:pt>
                  <c:pt idx="6">
                    <c:v>2.319999999999999</c:v>
                  </c:pt>
                </c:numCache>
              </c:numRef>
            </c:plus>
            <c:minus>
              <c:numRef>
                <c:f>('Anabaena 26'!$C$115,'Anabaena 26'!$C$117,'Anabaena 26'!$J$115,'Anabaena 26'!$J$117,'Anabaena 26'!$Q$115,'Anabaena 26'!$Q$117,'Anabaena 26'!$X$115)</c:f>
                <c:numCache>
                  <c:formatCode>General</c:formatCode>
                  <c:ptCount val="7"/>
                  <c:pt idx="0">
                    <c:v>558.31999999999994</c:v>
                  </c:pt>
                  <c:pt idx="1">
                    <c:v>393.27999999999992</c:v>
                  </c:pt>
                  <c:pt idx="2">
                    <c:v>167.04000000000002</c:v>
                  </c:pt>
                  <c:pt idx="3">
                    <c:v>94.47999999999999</c:v>
                  </c:pt>
                  <c:pt idx="4">
                    <c:v>139.19999999999999</c:v>
                  </c:pt>
                  <c:pt idx="5">
                    <c:v>311.60000000000002</c:v>
                  </c:pt>
                  <c:pt idx="6">
                    <c:v>2.319999999999999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26'!$C$114,'Anabaena 26'!$C$116,'Anabaena 26'!$J$114,'Anabaena 26'!$J$116,'Anabaena 26'!$Q$114,'Anabaena 26'!$Q$116,'Anabaena 26'!$X$114)</c:f>
              <c:numCache>
                <c:formatCode>General</c:formatCode>
                <c:ptCount val="7"/>
                <c:pt idx="0">
                  <c:v>5493.2</c:v>
                </c:pt>
                <c:pt idx="1">
                  <c:v>5224.3999999999996</c:v>
                </c:pt>
                <c:pt idx="2">
                  <c:v>496.2</c:v>
                </c:pt>
                <c:pt idx="3">
                  <c:v>283.60000000000002</c:v>
                </c:pt>
                <c:pt idx="4">
                  <c:v>279</c:v>
                </c:pt>
                <c:pt idx="5">
                  <c:v>441</c:v>
                </c:pt>
                <c:pt idx="6">
                  <c:v>140.4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C-4B69-99A7-69008D495634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26'!$C$132,'Anabaena 26'!$C$134,'Anabaena 26'!$J$132,'Anabaena 26'!$J$134,'Anabaena 26'!$Q$132,'Anabaena 26'!$Q$134,'Anabaena 26'!$X$132)</c:f>
                <c:numCache>
                  <c:formatCode>General</c:formatCode>
                  <c:ptCount val="7"/>
                  <c:pt idx="0">
                    <c:v>235.83999999999997</c:v>
                  </c:pt>
                  <c:pt idx="1">
                    <c:v>445.6</c:v>
                  </c:pt>
                  <c:pt idx="2">
                    <c:v>275.36</c:v>
                  </c:pt>
                  <c:pt idx="3">
                    <c:v>173.68</c:v>
                  </c:pt>
                  <c:pt idx="4">
                    <c:v>259.43999999999994</c:v>
                  </c:pt>
                  <c:pt idx="5">
                    <c:v>277.75999999999993</c:v>
                  </c:pt>
                  <c:pt idx="6">
                    <c:v>2.080000000000001</c:v>
                  </c:pt>
                </c:numCache>
              </c:numRef>
            </c:plus>
            <c:minus>
              <c:numRef>
                <c:f>('Anabaena 26'!$C$132,'Anabaena 26'!$C$134,'Anabaena 26'!$J$132,'Anabaena 26'!$J$134,'Anabaena 26'!$Q$132,'Anabaena 26'!$Q$134,'Anabaena 26'!$X$132)</c:f>
                <c:numCache>
                  <c:formatCode>General</c:formatCode>
                  <c:ptCount val="7"/>
                  <c:pt idx="0">
                    <c:v>235.83999999999997</c:v>
                  </c:pt>
                  <c:pt idx="1">
                    <c:v>445.6</c:v>
                  </c:pt>
                  <c:pt idx="2">
                    <c:v>275.36</c:v>
                  </c:pt>
                  <c:pt idx="3">
                    <c:v>173.68</c:v>
                  </c:pt>
                  <c:pt idx="4">
                    <c:v>259.43999999999994</c:v>
                  </c:pt>
                  <c:pt idx="5">
                    <c:v>277.75999999999993</c:v>
                  </c:pt>
                  <c:pt idx="6">
                    <c:v>2.080000000000001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26'!$C$131,'Anabaena 26'!$C$133,'Anabaena 26'!$J$131,'Anabaena 26'!$J$133,'Anabaena 26'!$Q$131,'Anabaena 26'!$Q$133,'Anabaena 26'!$X$131)</c:f>
              <c:numCache>
                <c:formatCode>General</c:formatCode>
                <c:ptCount val="7"/>
                <c:pt idx="0">
                  <c:v>5035.2</c:v>
                </c:pt>
                <c:pt idx="1">
                  <c:v>5101</c:v>
                </c:pt>
                <c:pt idx="2">
                  <c:v>734.8</c:v>
                </c:pt>
                <c:pt idx="3">
                  <c:v>401.6</c:v>
                </c:pt>
                <c:pt idx="4">
                  <c:v>340.4</c:v>
                </c:pt>
                <c:pt idx="5">
                  <c:v>437.6</c:v>
                </c:pt>
                <c:pt idx="6">
                  <c:v>133.6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C-4B69-99A7-69008D495634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26'!$C$149,'Anabaena 26'!$C$151,'Anabaena 26'!$J$149,'Anabaena 26'!$J$151,'Anabaena 26'!$Q$149,'Anabaena 26'!$Q$151,'Anabaena 26'!$X$149)</c:f>
                <c:numCache>
                  <c:formatCode>General</c:formatCode>
                  <c:ptCount val="7"/>
                  <c:pt idx="0">
                    <c:v>497.5200000000001</c:v>
                  </c:pt>
                  <c:pt idx="1">
                    <c:v>414.4</c:v>
                  </c:pt>
                  <c:pt idx="2">
                    <c:v>934.4</c:v>
                  </c:pt>
                  <c:pt idx="3">
                    <c:v>585.91999999999996</c:v>
                  </c:pt>
                  <c:pt idx="4">
                    <c:v>1361.2800000000002</c:v>
                  </c:pt>
                  <c:pt idx="5">
                    <c:v>344.71999999999997</c:v>
                  </c:pt>
                  <c:pt idx="6">
                    <c:v>2.4</c:v>
                  </c:pt>
                </c:numCache>
              </c:numRef>
            </c:plus>
            <c:minus>
              <c:numRef>
                <c:f>('Anabaena 26'!$C$149,'Anabaena 26'!$C$151,'Anabaena 26'!$J$149,'Anabaena 26'!$J$151,'Anabaena 26'!$Q$149,'Anabaena 26'!$Q$151,'Anabaena 26'!$X$149)</c:f>
                <c:numCache>
                  <c:formatCode>General</c:formatCode>
                  <c:ptCount val="7"/>
                  <c:pt idx="0">
                    <c:v>497.5200000000001</c:v>
                  </c:pt>
                  <c:pt idx="1">
                    <c:v>414.4</c:v>
                  </c:pt>
                  <c:pt idx="2">
                    <c:v>934.4</c:v>
                  </c:pt>
                  <c:pt idx="3">
                    <c:v>585.91999999999996</c:v>
                  </c:pt>
                  <c:pt idx="4">
                    <c:v>1361.2800000000002</c:v>
                  </c:pt>
                  <c:pt idx="5">
                    <c:v>344.71999999999997</c:v>
                  </c:pt>
                  <c:pt idx="6">
                    <c:v>2.4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26'!$C$148,'Anabaena 26'!$C$150,'Anabaena 26'!$J$148,'Anabaena 26'!$J$150,'Anabaena 26'!$Q$148,'Anabaena 26'!$Q$150,'Anabaena 26'!$X$148)</c:f>
              <c:numCache>
                <c:formatCode>General</c:formatCode>
                <c:ptCount val="7"/>
                <c:pt idx="0">
                  <c:v>5540.4</c:v>
                </c:pt>
                <c:pt idx="1">
                  <c:v>4976</c:v>
                </c:pt>
                <c:pt idx="2">
                  <c:v>2579</c:v>
                </c:pt>
                <c:pt idx="3">
                  <c:v>1307.4000000000001</c:v>
                </c:pt>
                <c:pt idx="4">
                  <c:v>1083.8</c:v>
                </c:pt>
                <c:pt idx="5">
                  <c:v>750.6</c:v>
                </c:pt>
                <c:pt idx="6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BC-4B69-99A7-69008D495634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26'!$C$166,'Anabaena 26'!$C$168,'Anabaena 26'!$J$166,'Anabaena 26'!$J$168,'Anabaena 26'!$Q$166,'Anabaena 26'!$Q$168,'Anabaena 26'!$X$166)</c:f>
                <c:numCache>
                  <c:formatCode>General</c:formatCode>
                  <c:ptCount val="7"/>
                  <c:pt idx="0">
                    <c:v>700.25</c:v>
                  </c:pt>
                  <c:pt idx="1">
                    <c:v>622.32000000000005</c:v>
                  </c:pt>
                  <c:pt idx="2">
                    <c:v>935.83999999999992</c:v>
                  </c:pt>
                  <c:pt idx="3">
                    <c:v>698.24</c:v>
                  </c:pt>
                  <c:pt idx="4">
                    <c:v>1588.5600000000002</c:v>
                  </c:pt>
                  <c:pt idx="5">
                    <c:v>531.68000000000006</c:v>
                  </c:pt>
                  <c:pt idx="6">
                    <c:v>2.319999999999999</c:v>
                  </c:pt>
                </c:numCache>
              </c:numRef>
            </c:plus>
            <c:minus>
              <c:numRef>
                <c:f>('Anabaena 26'!$C$166,'Anabaena 26'!$C$168,'Anabaena 26'!$J$166,'Anabaena 26'!$J$168,'Anabaena 26'!$Q$166,'Anabaena 26'!$Q$168,'Anabaena 26'!$X$166)</c:f>
                <c:numCache>
                  <c:formatCode>General</c:formatCode>
                  <c:ptCount val="7"/>
                  <c:pt idx="0">
                    <c:v>700.25</c:v>
                  </c:pt>
                  <c:pt idx="1">
                    <c:v>622.32000000000005</c:v>
                  </c:pt>
                  <c:pt idx="2">
                    <c:v>935.83999999999992</c:v>
                  </c:pt>
                  <c:pt idx="3">
                    <c:v>698.24</c:v>
                  </c:pt>
                  <c:pt idx="4">
                    <c:v>1588.5600000000002</c:v>
                  </c:pt>
                  <c:pt idx="5">
                    <c:v>531.68000000000006</c:v>
                  </c:pt>
                  <c:pt idx="6">
                    <c:v>2.319999999999999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26'!$C$165,'Anabaena 26'!$C$167,'Anabaena 26'!$J$165,'Anabaena 26'!$J$167,'Anabaena 26'!$Q$165,'Anabaena 26'!$Q$167,'Anabaena 26'!$X$165)</c:f>
              <c:numCache>
                <c:formatCode>General</c:formatCode>
                <c:ptCount val="7"/>
                <c:pt idx="0">
                  <c:v>6351.75</c:v>
                </c:pt>
                <c:pt idx="1">
                  <c:v>5280.6</c:v>
                </c:pt>
                <c:pt idx="2">
                  <c:v>3131.8</c:v>
                </c:pt>
                <c:pt idx="3">
                  <c:v>1830.8</c:v>
                </c:pt>
                <c:pt idx="4">
                  <c:v>1385.6</c:v>
                </c:pt>
                <c:pt idx="5">
                  <c:v>1186.5999999999999</c:v>
                </c:pt>
                <c:pt idx="6">
                  <c:v>133.4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BC-4B69-99A7-69008D495634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26'!$C$182,'Anabaena 26'!$C$184,'Anabaena 26'!$J$182,'Anabaena 26'!$J$184,'Anabaena 26'!$Q$182,'Anabaena 26'!$Q$184,'Anabaena 26'!$X$182)</c:f>
              <c:numCache>
                <c:formatCode>General</c:formatCode>
                <c:ptCount val="7"/>
                <c:pt idx="0">
                  <c:v>7283</c:v>
                </c:pt>
                <c:pt idx="1">
                  <c:v>6051.6</c:v>
                </c:pt>
                <c:pt idx="2">
                  <c:v>3560.6</c:v>
                </c:pt>
                <c:pt idx="3">
                  <c:v>2254.8000000000002</c:v>
                </c:pt>
                <c:pt idx="4">
                  <c:v>1687.6</c:v>
                </c:pt>
                <c:pt idx="5">
                  <c:v>1718.6</c:v>
                </c:pt>
                <c:pt idx="6">
                  <c:v>137.19999999999999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BC-4B69-99A7-69008D495634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26'!$C$199,'Anabaena 26'!$C$201,'Anabaena 26'!$J$199,'Anabaena 26'!$J$201,'Anabaena 26'!$Q$199,'Anabaena 26'!$Q$201,'Anabaena 26'!$X$199)</c:f>
              <c:numCache>
                <c:formatCode>General</c:formatCode>
                <c:ptCount val="7"/>
                <c:pt idx="0">
                  <c:v>8984.25</c:v>
                </c:pt>
                <c:pt idx="1">
                  <c:v>7613</c:v>
                </c:pt>
                <c:pt idx="2">
                  <c:v>3856.8</c:v>
                </c:pt>
                <c:pt idx="3">
                  <c:v>2761.2</c:v>
                </c:pt>
                <c:pt idx="4">
                  <c:v>2436.6</c:v>
                </c:pt>
                <c:pt idx="5">
                  <c:v>2365.1999999999998</c:v>
                </c:pt>
                <c:pt idx="6">
                  <c:v>140.6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BC-4B69-99A7-69008D495634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26'!$C$217,'Anabaena 26'!$C$219,'Anabaena 26'!$J$217,'Anabaena 26'!$J$219,'Anabaena 26'!$Q$217,'Anabaena 26'!$Q$219,'Anabaena 26'!$X$217)</c:f>
                <c:numCache>
                  <c:formatCode>General</c:formatCode>
                  <c:ptCount val="7"/>
                  <c:pt idx="0">
                    <c:v>491.25</c:v>
                  </c:pt>
                  <c:pt idx="1">
                    <c:v>872.32</c:v>
                  </c:pt>
                  <c:pt idx="2">
                    <c:v>610</c:v>
                  </c:pt>
                  <c:pt idx="3">
                    <c:v>714.24</c:v>
                  </c:pt>
                  <c:pt idx="4">
                    <c:v>1425</c:v>
                  </c:pt>
                  <c:pt idx="5">
                    <c:v>290.22222222222234</c:v>
                  </c:pt>
                  <c:pt idx="6">
                    <c:v>3.2</c:v>
                  </c:pt>
                </c:numCache>
              </c:numRef>
            </c:plus>
            <c:minus>
              <c:numRef>
                <c:f>('Anabaena 26'!$C$217,'Anabaena 26'!$C$219,'Anabaena 26'!$J$217,'Anabaena 26'!$J$219,'Anabaena 26'!$Q$217,'Anabaena 26'!$Q$219,'Anabaena 26'!$X$217)</c:f>
                <c:numCache>
                  <c:formatCode>General</c:formatCode>
                  <c:ptCount val="7"/>
                  <c:pt idx="0">
                    <c:v>491.25</c:v>
                  </c:pt>
                  <c:pt idx="1">
                    <c:v>872.32</c:v>
                  </c:pt>
                  <c:pt idx="2">
                    <c:v>610</c:v>
                  </c:pt>
                  <c:pt idx="3">
                    <c:v>714.24</c:v>
                  </c:pt>
                  <c:pt idx="4">
                    <c:v>1425</c:v>
                  </c:pt>
                  <c:pt idx="5">
                    <c:v>290.22222222222234</c:v>
                  </c:pt>
                  <c:pt idx="6">
                    <c:v>3.2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26'!$C$216,'Anabaena 26'!$C$218,'Anabaena 26'!$J$216,'Anabaena 26'!$J$218,'Anabaena 26'!$Q$216,'Anabaena 26'!$Q$218,'Anabaena 26'!$X$216)</c:f>
              <c:numCache>
                <c:formatCode>General</c:formatCode>
                <c:ptCount val="7"/>
                <c:pt idx="0">
                  <c:v>9637.5</c:v>
                </c:pt>
                <c:pt idx="1">
                  <c:v>7963.4</c:v>
                </c:pt>
                <c:pt idx="2">
                  <c:v>3895</c:v>
                </c:pt>
                <c:pt idx="3">
                  <c:v>3167.6</c:v>
                </c:pt>
                <c:pt idx="4">
                  <c:v>6029</c:v>
                </c:pt>
                <c:pt idx="5">
                  <c:v>4797.666666666667</c:v>
                </c:pt>
                <c:pt idx="6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F65-8143-A3D1919A29F2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26'!$C$234,'Anabaena 26'!$C$236,'Anabaena 26'!$J$234,'Anabaena 26'!$J$236,'Anabaena 26'!$Q$234,'Anabaena 26'!$Q$236,'Anabaena 26'!$X$234)</c:f>
                <c:numCache>
                  <c:formatCode>General</c:formatCode>
                  <c:ptCount val="7"/>
                  <c:pt idx="0">
                    <c:v>447.875</c:v>
                  </c:pt>
                  <c:pt idx="1">
                    <c:v>1012.1599999999999</c:v>
                  </c:pt>
                  <c:pt idx="2">
                    <c:v>653.36</c:v>
                  </c:pt>
                  <c:pt idx="3">
                    <c:v>643.04000000000008</c:v>
                  </c:pt>
                  <c:pt idx="4">
                    <c:v>1288</c:v>
                  </c:pt>
                  <c:pt idx="5">
                    <c:v>793.77777777777771</c:v>
                  </c:pt>
                  <c:pt idx="6">
                    <c:v>2.3199999999999932</c:v>
                  </c:pt>
                </c:numCache>
              </c:numRef>
            </c:plus>
            <c:minus>
              <c:numRef>
                <c:f>('Anabaena 26'!$C$234,'Anabaena 26'!$C$236,'Anabaena 26'!$J$234,'Anabaena 26'!$J$236,'Anabaena 26'!$Q$234,'Anabaena 26'!$Q$236,'Anabaena 26'!$X$234)</c:f>
                <c:numCache>
                  <c:formatCode>General</c:formatCode>
                  <c:ptCount val="7"/>
                  <c:pt idx="0">
                    <c:v>447.875</c:v>
                  </c:pt>
                  <c:pt idx="1">
                    <c:v>1012.1599999999999</c:v>
                  </c:pt>
                  <c:pt idx="2">
                    <c:v>653.36</c:v>
                  </c:pt>
                  <c:pt idx="3">
                    <c:v>643.04000000000008</c:v>
                  </c:pt>
                  <c:pt idx="4">
                    <c:v>1288</c:v>
                  </c:pt>
                  <c:pt idx="5">
                    <c:v>793.77777777777771</c:v>
                  </c:pt>
                  <c:pt idx="6">
                    <c:v>2.3199999999999932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26'!$C$233,'Anabaena 26'!$C$235,'Anabaena 26'!$J$233,'Anabaena 26'!$J$235,'Anabaena 26'!$Q$233,'Anabaena 26'!$Q$235,'Anabaena 26'!$X$233)</c:f>
              <c:numCache>
                <c:formatCode>General</c:formatCode>
                <c:ptCount val="7"/>
                <c:pt idx="0">
                  <c:v>10915.25</c:v>
                </c:pt>
                <c:pt idx="1">
                  <c:v>9119.2000000000007</c:v>
                </c:pt>
                <c:pt idx="2">
                  <c:v>4657.8</c:v>
                </c:pt>
                <c:pt idx="3">
                  <c:v>3885.6</c:v>
                </c:pt>
                <c:pt idx="4">
                  <c:v>6896</c:v>
                </c:pt>
                <c:pt idx="5">
                  <c:v>6329.666666666667</c:v>
                </c:pt>
                <c:pt idx="6">
                  <c:v>138.80000000000001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7-4F65-8143-A3D1919A29F2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26'!$C$251,'Anabaena 26'!$C$253,'Anabaena 26'!$J$251,'Anabaena 26'!$J$253,'Anabaena 26'!$Q$251,'Anabaena 26'!$Q$253,'Anabaena 26'!$X$251)</c:f>
                <c:numCache>
                  <c:formatCode>General</c:formatCode>
                  <c:ptCount val="7"/>
                  <c:pt idx="0">
                    <c:v>263.5</c:v>
                  </c:pt>
                  <c:pt idx="1">
                    <c:v>635.12000000000012</c:v>
                  </c:pt>
                  <c:pt idx="2">
                    <c:v>655.36</c:v>
                  </c:pt>
                  <c:pt idx="3">
                    <c:v>609.6</c:v>
                  </c:pt>
                  <c:pt idx="4">
                    <c:v>475.5</c:v>
                  </c:pt>
                  <c:pt idx="5">
                    <c:v>96.666666666666671</c:v>
                  </c:pt>
                  <c:pt idx="6">
                    <c:v>3.5199999999999987</c:v>
                  </c:pt>
                </c:numCache>
              </c:numRef>
            </c:plus>
            <c:minus>
              <c:numRef>
                <c:f>('Anabaena 26'!$C$251,'Anabaena 26'!$C$253,'Anabaena 26'!$J$251,'Anabaena 26'!$J$253,'Anabaena 26'!$Q$251,'Anabaena 26'!$Q$253,'Anabaena 26'!$X$251)</c:f>
                <c:numCache>
                  <c:formatCode>General</c:formatCode>
                  <c:ptCount val="7"/>
                  <c:pt idx="0">
                    <c:v>263.5</c:v>
                  </c:pt>
                  <c:pt idx="1">
                    <c:v>635.12000000000012</c:v>
                  </c:pt>
                  <c:pt idx="2">
                    <c:v>655.36</c:v>
                  </c:pt>
                  <c:pt idx="3">
                    <c:v>609.6</c:v>
                  </c:pt>
                  <c:pt idx="4">
                    <c:v>475.5</c:v>
                  </c:pt>
                  <c:pt idx="5">
                    <c:v>96.666666666666671</c:v>
                  </c:pt>
                  <c:pt idx="6">
                    <c:v>3.5199999999999987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26'!$C$250,'Anabaena 26'!$C$252,'Anabaena 26'!$J$250,'Anabaena 26'!$J$252,'Anabaena 26'!$Q$250,'Anabaena 26'!$Q$252,'Anabaena 26'!$X$250)</c:f>
              <c:numCache>
                <c:formatCode>General</c:formatCode>
                <c:ptCount val="7"/>
                <c:pt idx="0">
                  <c:v>10187</c:v>
                </c:pt>
                <c:pt idx="1">
                  <c:v>9638.6</c:v>
                </c:pt>
                <c:pt idx="2">
                  <c:v>4969.2</c:v>
                </c:pt>
                <c:pt idx="3">
                  <c:v>3738</c:v>
                </c:pt>
                <c:pt idx="4">
                  <c:v>4524.5</c:v>
                </c:pt>
                <c:pt idx="5">
                  <c:v>4006</c:v>
                </c:pt>
                <c:pt idx="6">
                  <c:v>136.4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2-4920-A8C6-279E9779890E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26'!$C$268,'Anabaena 26'!$C$270,'Anabaena 26'!$J$268,'Anabaena 26'!$J$270,'Anabaena 26'!$Q$268,'Anabaena 26'!$Q$270,'Anabaena 26'!$X$268)</c:f>
                <c:numCache>
                  <c:formatCode>General</c:formatCode>
                  <c:ptCount val="7"/>
                  <c:pt idx="0">
                    <c:v>328.25</c:v>
                  </c:pt>
                  <c:pt idx="1">
                    <c:v>889.75999999999988</c:v>
                  </c:pt>
                  <c:pt idx="2">
                    <c:v>376.23999999999978</c:v>
                  </c:pt>
                  <c:pt idx="3">
                    <c:v>660.64</c:v>
                  </c:pt>
                  <c:pt idx="4">
                    <c:v>996.5</c:v>
                  </c:pt>
                  <c:pt idx="5">
                    <c:v>434.88888888888897</c:v>
                  </c:pt>
                  <c:pt idx="6">
                    <c:v>3.7600000000000025</c:v>
                  </c:pt>
                </c:numCache>
              </c:numRef>
            </c:plus>
            <c:minus>
              <c:numRef>
                <c:f>('Anabaena 26'!$C$268,'Anabaena 26'!$C$270,'Anabaena 26'!$J$268,'Anabaena 26'!$J$270,'Anabaena 26'!$Q$268,'Anabaena 26'!$Q$270,'Anabaena 26'!$X$268)</c:f>
                <c:numCache>
                  <c:formatCode>General</c:formatCode>
                  <c:ptCount val="7"/>
                  <c:pt idx="0">
                    <c:v>328.25</c:v>
                  </c:pt>
                  <c:pt idx="1">
                    <c:v>889.75999999999988</c:v>
                  </c:pt>
                  <c:pt idx="2">
                    <c:v>376.23999999999978</c:v>
                  </c:pt>
                  <c:pt idx="3">
                    <c:v>660.64</c:v>
                  </c:pt>
                  <c:pt idx="4">
                    <c:v>996.5</c:v>
                  </c:pt>
                  <c:pt idx="5">
                    <c:v>434.88888888888897</c:v>
                  </c:pt>
                  <c:pt idx="6">
                    <c:v>3.7600000000000025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26'!$C$267,'Anabaena 26'!$C$269,'Anabaena 26'!$J$267,'Anabaena 26'!$J$269,'Anabaena 26'!$Q$267,'Anabaena 26'!$Q$269,'Anabaena 26'!$X$267)</c:f>
              <c:numCache>
                <c:formatCode>General</c:formatCode>
                <c:ptCount val="7"/>
                <c:pt idx="0">
                  <c:v>13264.75</c:v>
                </c:pt>
                <c:pt idx="1">
                  <c:v>11646.8</c:v>
                </c:pt>
                <c:pt idx="2">
                  <c:v>7866.4</c:v>
                </c:pt>
                <c:pt idx="3">
                  <c:v>6061.2</c:v>
                </c:pt>
                <c:pt idx="4">
                  <c:v>6877.5</c:v>
                </c:pt>
                <c:pt idx="5">
                  <c:v>6058.333333333333</c:v>
                </c:pt>
                <c:pt idx="6">
                  <c:v>129.19999999999999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B-4237-AFE3-67C2BD691E1E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26'!$C$285,'Anabaena 26'!$C$287,'Anabaena 26'!$J$285,'Anabaena 26'!$J$287,'Anabaena 26'!$Q$285,'Anabaena 26'!$Q$287,'Anabaena 26'!$X$285)</c:f>
                <c:numCache>
                  <c:formatCode>General</c:formatCode>
                  <c:ptCount val="7"/>
                  <c:pt idx="0">
                    <c:v>1113.75</c:v>
                  </c:pt>
                  <c:pt idx="1">
                    <c:v>799.68</c:v>
                  </c:pt>
                  <c:pt idx="2">
                    <c:v>576.55999999999983</c:v>
                  </c:pt>
                  <c:pt idx="3">
                    <c:v>506</c:v>
                  </c:pt>
                  <c:pt idx="4">
                    <c:v>619</c:v>
                  </c:pt>
                  <c:pt idx="5">
                    <c:v>177.55555555555566</c:v>
                  </c:pt>
                  <c:pt idx="6">
                    <c:v>2.8</c:v>
                  </c:pt>
                </c:numCache>
              </c:numRef>
            </c:plus>
            <c:minus>
              <c:numRef>
                <c:f>('Anabaena 26'!$C$285,'Anabaena 26'!$C$287,'Anabaena 26'!$J$285,'Anabaena 26'!$J$287,'Anabaena 26'!$Q$285,'Anabaena 26'!$Q$287,'Anabaena 26'!$X$285)</c:f>
                <c:numCache>
                  <c:formatCode>General</c:formatCode>
                  <c:ptCount val="7"/>
                  <c:pt idx="0">
                    <c:v>1113.75</c:v>
                  </c:pt>
                  <c:pt idx="1">
                    <c:v>799.68</c:v>
                  </c:pt>
                  <c:pt idx="2">
                    <c:v>576.55999999999983</c:v>
                  </c:pt>
                  <c:pt idx="3">
                    <c:v>506</c:v>
                  </c:pt>
                  <c:pt idx="4">
                    <c:v>619</c:v>
                  </c:pt>
                  <c:pt idx="5">
                    <c:v>177.55555555555566</c:v>
                  </c:pt>
                  <c:pt idx="6">
                    <c:v>2.8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26'!$C$284,'Anabaena 26'!$C$286,'Anabaena 26'!$J$284,'Anabaena 26'!$J$286,'Anabaena 26'!$Q$284,'Anabaena 26'!$Q$286,'Anabaena 26'!$X$284)</c:f>
              <c:numCache>
                <c:formatCode>General</c:formatCode>
                <c:ptCount val="7"/>
                <c:pt idx="0">
                  <c:v>12058.5</c:v>
                </c:pt>
                <c:pt idx="1">
                  <c:v>9308.6</c:v>
                </c:pt>
                <c:pt idx="2">
                  <c:v>8410.2000000000007</c:v>
                </c:pt>
                <c:pt idx="3">
                  <c:v>5665</c:v>
                </c:pt>
                <c:pt idx="4">
                  <c:v>4744</c:v>
                </c:pt>
                <c:pt idx="5">
                  <c:v>4131.333333333333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CB1-AEE0-4B112F9DC94A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26'!$C$302,'Anabaena 26'!$C$304,'Anabaena 26'!$J$302,'Anabaena 26'!$J$304,'Anabaena 26'!$Q$302,'Anabaena 26'!$Q$304,'Anabaena 26'!$X$302)</c:f>
                <c:numCache>
                  <c:formatCode>General</c:formatCode>
                  <c:ptCount val="7"/>
                  <c:pt idx="0">
                    <c:v>5707.75</c:v>
                  </c:pt>
                  <c:pt idx="1">
                    <c:v>989.3599999999999</c:v>
                  </c:pt>
                  <c:pt idx="2">
                    <c:v>680.6400000000001</c:v>
                  </c:pt>
                  <c:pt idx="3">
                    <c:v>436.4</c:v>
                  </c:pt>
                  <c:pt idx="4">
                    <c:v>377</c:v>
                  </c:pt>
                  <c:pt idx="5">
                    <c:v>533.55555555555566</c:v>
                  </c:pt>
                  <c:pt idx="6">
                    <c:v>3.5199999999999934</c:v>
                  </c:pt>
                </c:numCache>
              </c:numRef>
            </c:plus>
            <c:minus>
              <c:numRef>
                <c:f>('Anabaena 26'!$C$302,'Anabaena 26'!$C$304,'Anabaena 26'!$J$302,'Anabaena 26'!$J$304,'Anabaena 26'!$Q$302,'Anabaena 26'!$Q$304,'Anabaena 26'!$X$302)</c:f>
                <c:numCache>
                  <c:formatCode>General</c:formatCode>
                  <c:ptCount val="7"/>
                  <c:pt idx="0">
                    <c:v>5707.75</c:v>
                  </c:pt>
                  <c:pt idx="1">
                    <c:v>989.3599999999999</c:v>
                  </c:pt>
                  <c:pt idx="2">
                    <c:v>680.6400000000001</c:v>
                  </c:pt>
                  <c:pt idx="3">
                    <c:v>436.4</c:v>
                  </c:pt>
                  <c:pt idx="4">
                    <c:v>377</c:v>
                  </c:pt>
                  <c:pt idx="5">
                    <c:v>533.55555555555566</c:v>
                  </c:pt>
                  <c:pt idx="6">
                    <c:v>3.5199999999999934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26'!$C$301,'Anabaena 26'!$C$303,'Anabaena 26'!$J$301,'Anabaena 26'!$J$303,'Anabaena 26'!$Q$301,'Anabaena 26'!$Q$303,'Anabaena 26'!$X$301)</c:f>
              <c:numCache>
                <c:formatCode>General</c:formatCode>
                <c:ptCount val="7"/>
                <c:pt idx="0">
                  <c:v>19979.5</c:v>
                </c:pt>
                <c:pt idx="1">
                  <c:v>13653.2</c:v>
                </c:pt>
                <c:pt idx="2">
                  <c:v>9478.7999999999993</c:v>
                </c:pt>
                <c:pt idx="3">
                  <c:v>6719</c:v>
                </c:pt>
                <c:pt idx="4">
                  <c:v>7320</c:v>
                </c:pt>
                <c:pt idx="5">
                  <c:v>6748.333333333333</c:v>
                </c:pt>
                <c:pt idx="6">
                  <c:v>129.80000000000001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D-4CB1-AEE0-4B112F9DC94A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26'!$C$319,'Anabaena 26'!$C$321,'Anabaena 26'!$J$319,'Anabaena 26'!$J$321,'Anabaena 26'!$Q$319,'Anabaena 26'!$Q$321,'Anabaena 26'!$X$319)</c:f>
                <c:numCache>
                  <c:formatCode>General</c:formatCode>
                  <c:ptCount val="7"/>
                  <c:pt idx="0">
                    <c:v>2611.875</c:v>
                  </c:pt>
                  <c:pt idx="1">
                    <c:v>1073.0400000000002</c:v>
                  </c:pt>
                  <c:pt idx="2">
                    <c:v>506.15999999999985</c:v>
                  </c:pt>
                  <c:pt idx="3">
                    <c:v>1064.08</c:v>
                  </c:pt>
                  <c:pt idx="4">
                    <c:v>318</c:v>
                  </c:pt>
                  <c:pt idx="5">
                    <c:v>678.44444444444434</c:v>
                  </c:pt>
                  <c:pt idx="6">
                    <c:v>3.2800000000000011</c:v>
                  </c:pt>
                </c:numCache>
              </c:numRef>
            </c:plus>
            <c:minus>
              <c:numRef>
                <c:f>('Anabaena 26'!$C$319,'Anabaena 26'!$C$321,'Anabaena 26'!$J$319,'Anabaena 26'!$J$321,'Anabaena 26'!$Q$319,'Anabaena 26'!$Q$321,'Anabaena 26'!$X$319)</c:f>
                <c:numCache>
                  <c:formatCode>General</c:formatCode>
                  <c:ptCount val="7"/>
                  <c:pt idx="0">
                    <c:v>2611.875</c:v>
                  </c:pt>
                  <c:pt idx="1">
                    <c:v>1073.0400000000002</c:v>
                  </c:pt>
                  <c:pt idx="2">
                    <c:v>506.15999999999985</c:v>
                  </c:pt>
                  <c:pt idx="3">
                    <c:v>1064.08</c:v>
                  </c:pt>
                  <c:pt idx="4">
                    <c:v>318</c:v>
                  </c:pt>
                  <c:pt idx="5">
                    <c:v>678.44444444444434</c:v>
                  </c:pt>
                  <c:pt idx="6">
                    <c:v>3.2800000000000011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26'!$C$318,'Anabaena 26'!$C$320,'Anabaena 26'!$J$318,'Anabaena 26'!$J$320,'Anabaena 26'!$Q$318,'Anabaena 26'!$Q$320,'Anabaena 26'!$X$318)</c:f>
              <c:numCache>
                <c:formatCode>General</c:formatCode>
                <c:ptCount val="7"/>
                <c:pt idx="0">
                  <c:v>21110.25</c:v>
                </c:pt>
                <c:pt idx="1">
                  <c:v>16635.2</c:v>
                </c:pt>
                <c:pt idx="2">
                  <c:v>11138.2</c:v>
                </c:pt>
                <c:pt idx="3">
                  <c:v>7776.4</c:v>
                </c:pt>
                <c:pt idx="4">
                  <c:v>7106</c:v>
                </c:pt>
                <c:pt idx="5">
                  <c:v>6755.333333333333</c:v>
                </c:pt>
                <c:pt idx="6">
                  <c:v>138.4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6-49F1-AAE3-CA4541FC09EF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26'!$C$336,'Anabaena 26'!$C$338,'Anabaena 26'!$J$336,'Anabaena 26'!$J$338,'Anabaena 26'!$Q$336,'Anabaena 26'!$Q$338,'Anabaena 26'!$X$336)</c:f>
                <c:numCache>
                  <c:formatCode>General</c:formatCode>
                  <c:ptCount val="7"/>
                  <c:pt idx="0">
                    <c:v>1875.375</c:v>
                  </c:pt>
                  <c:pt idx="1">
                    <c:v>1181.0400000000002</c:v>
                  </c:pt>
                  <c:pt idx="2">
                    <c:v>772.4799999999999</c:v>
                  </c:pt>
                  <c:pt idx="3">
                    <c:v>1156.4000000000001</c:v>
                  </c:pt>
                  <c:pt idx="4">
                    <c:v>405.5</c:v>
                  </c:pt>
                  <c:pt idx="5">
                    <c:v>150.88888888888869</c:v>
                  </c:pt>
                  <c:pt idx="6">
                    <c:v>4.080000000000001</c:v>
                  </c:pt>
                </c:numCache>
              </c:numRef>
            </c:plus>
            <c:minus>
              <c:numRef>
                <c:f>('Anabaena 26'!$C$336,'Anabaena 26'!$C$338,'Anabaena 26'!$J$336,'Anabaena 26'!$J$338,'Anabaena 26'!$Q$336,'Anabaena 26'!$Q$338,'Anabaena 26'!$X$336)</c:f>
                <c:numCache>
                  <c:formatCode>General</c:formatCode>
                  <c:ptCount val="7"/>
                  <c:pt idx="0">
                    <c:v>1875.375</c:v>
                  </c:pt>
                  <c:pt idx="1">
                    <c:v>1181.0400000000002</c:v>
                  </c:pt>
                  <c:pt idx="2">
                    <c:v>772.4799999999999</c:v>
                  </c:pt>
                  <c:pt idx="3">
                    <c:v>1156.4000000000001</c:v>
                  </c:pt>
                  <c:pt idx="4">
                    <c:v>405.5</c:v>
                  </c:pt>
                  <c:pt idx="5">
                    <c:v>150.88888888888869</c:v>
                  </c:pt>
                  <c:pt idx="6">
                    <c:v>4.080000000000001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26'!$C$335,'Anabaena 26'!$C$337,'Anabaena 26'!$J$335,'Anabaena 26'!$J$337,'Anabaena 26'!$Q$335,'Anabaena 26'!$Q$337,'Anabaena 26'!$X$335)</c:f>
              <c:numCache>
                <c:formatCode>General</c:formatCode>
                <c:ptCount val="7"/>
                <c:pt idx="0">
                  <c:v>22409.25</c:v>
                </c:pt>
                <c:pt idx="1">
                  <c:v>18882.8</c:v>
                </c:pt>
                <c:pt idx="2">
                  <c:v>12142.4</c:v>
                </c:pt>
                <c:pt idx="3">
                  <c:v>8287</c:v>
                </c:pt>
                <c:pt idx="4">
                  <c:v>9826.5</c:v>
                </c:pt>
                <c:pt idx="5">
                  <c:v>9512.3333333333339</c:v>
                </c:pt>
                <c:pt idx="6">
                  <c:v>139.6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6-49F1-AAE3-CA4541FC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26816"/>
        <c:axId val="-217829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'Anabaena 26'!$B$1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26'!$C$13,'Anabaena 26'!$C$15,'Anabaena 26'!$J$13,'Anabaena 26'!$J$15,'Anabaena 26'!$Q$13,'Anabaena 26'!$Q$15,'Anabaena 26'!$X$13)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134.95999999999998</c:v>
                        </c:pt>
                        <c:pt idx="1">
                          <c:v>147.52000000000004</c:v>
                        </c:pt>
                        <c:pt idx="2">
                          <c:v>478.56000000000006</c:v>
                        </c:pt>
                        <c:pt idx="3">
                          <c:v>309.84000000000003</c:v>
                        </c:pt>
                        <c:pt idx="4">
                          <c:v>277.04000000000002</c:v>
                        </c:pt>
                        <c:pt idx="5">
                          <c:v>216.64000000000001</c:v>
                        </c:pt>
                        <c:pt idx="6">
                          <c:v>230.4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26'!$C$13,'Anabaena 26'!$C$15,'Anabaena 26'!$J$13,'Anabaena 26'!$J$15,'Anabaena 26'!$Q$13,'Anabaena 26'!$Q$15,'Anabaena 26'!$X$13)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134.95999999999998</c:v>
                        </c:pt>
                        <c:pt idx="1">
                          <c:v>147.52000000000004</c:v>
                        </c:pt>
                        <c:pt idx="2">
                          <c:v>478.56000000000006</c:v>
                        </c:pt>
                        <c:pt idx="3">
                          <c:v>309.84000000000003</c:v>
                        </c:pt>
                        <c:pt idx="4">
                          <c:v>277.04000000000002</c:v>
                        </c:pt>
                        <c:pt idx="5">
                          <c:v>216.64000000000001</c:v>
                        </c:pt>
                        <c:pt idx="6">
                          <c:v>230.4</c:v>
                        </c:pt>
                      </c:numCache>
                    </c:numRef>
                  </c:minus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('Anabaena 26'!$C$12,'Anabaena 26'!$C$14,'Anabaena 26'!$J$12,'Anabaena 26'!$J$14,'Anabaena 26'!$Q$12,'Anabaena 26'!$Q$14,'Anabaena 26'!$X$12)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824.8</c:v>
                      </c:pt>
                      <c:pt idx="1">
                        <c:v>1081.2</c:v>
                      </c:pt>
                      <c:pt idx="2">
                        <c:v>1518.2</c:v>
                      </c:pt>
                      <c:pt idx="3">
                        <c:v>1481.2</c:v>
                      </c:pt>
                      <c:pt idx="4">
                        <c:v>1111.2</c:v>
                      </c:pt>
                      <c:pt idx="5">
                        <c:v>884.8</c:v>
                      </c:pt>
                      <c:pt idx="6">
                        <c:v>892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9BC-4B69-99A7-69008D4956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26'!$C$64,'Anabaena 26'!$C$66,'Anabaena 26'!$J$64,'Anabaena 26'!$J$66,'Anabaena 26'!$Q$64,'Anabaena 26'!$Q$66,'Anabaena 26'!$X$64)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199.04000000000002</c:v>
                        </c:pt>
                        <c:pt idx="1">
                          <c:v>262.24</c:v>
                        </c:pt>
                        <c:pt idx="2">
                          <c:v>116.16</c:v>
                        </c:pt>
                        <c:pt idx="3">
                          <c:v>76.64</c:v>
                        </c:pt>
                        <c:pt idx="4">
                          <c:v>69.2</c:v>
                        </c:pt>
                        <c:pt idx="5">
                          <c:v>866.96</c:v>
                        </c:pt>
                        <c:pt idx="6">
                          <c:v>4.080000000000001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26'!$C$64,'Anabaena 26'!$C$66,'Anabaena 26'!$J$64,'Anabaena 26'!$J$66,'Anabaena 26'!$Q$64,'Anabaena 26'!$Q$66,'Anabaena 26'!$X$64)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199.04000000000002</c:v>
                        </c:pt>
                        <c:pt idx="1">
                          <c:v>262.24</c:v>
                        </c:pt>
                        <c:pt idx="2">
                          <c:v>116.16</c:v>
                        </c:pt>
                        <c:pt idx="3">
                          <c:v>76.64</c:v>
                        </c:pt>
                        <c:pt idx="4">
                          <c:v>69.2</c:v>
                        </c:pt>
                        <c:pt idx="5">
                          <c:v>866.96</c:v>
                        </c:pt>
                        <c:pt idx="6">
                          <c:v>4.080000000000001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26'!$C$63,'Anabaena 26'!$C$65,'Anabaena 26'!$J$63,'Anabaena 26'!$J$65,'Anabaena 26'!$Q$63,'Anabaena 26'!$Q$65,'Anabaena 26'!$X$63)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1367.8</c:v>
                      </c:pt>
                      <c:pt idx="1">
                        <c:v>1169.2</c:v>
                      </c:pt>
                      <c:pt idx="2">
                        <c:v>460.2</c:v>
                      </c:pt>
                      <c:pt idx="3">
                        <c:v>414.8</c:v>
                      </c:pt>
                      <c:pt idx="4">
                        <c:v>368</c:v>
                      </c:pt>
                      <c:pt idx="5">
                        <c:v>1085.8</c:v>
                      </c:pt>
                      <c:pt idx="6">
                        <c:v>153.6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BC-4B69-99A7-69008D495634}"/>
                  </c:ext>
                </c:extLst>
              </c15:ser>
            </c15:filteredBarSeries>
          </c:ext>
        </c:extLst>
      </c:barChart>
      <c:catAx>
        <c:axId val="-2178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9536"/>
        <c:crosses val="autoZero"/>
        <c:auto val="1"/>
        <c:lblAlgn val="ctr"/>
        <c:lblOffset val="100"/>
        <c:noMultiLvlLbl val="0"/>
      </c:catAx>
      <c:valAx>
        <c:axId val="-2178295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6816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MGS-1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'Anabaena 26'!$B$18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26'!$D$30,'Anabaena 26'!$D$32,'Anabaena 26'!$K$30,'Anabaena 26'!$K$32,'Anabaena 26'!$R$30,'Anabaena 26'!$R$32,'Anabaena 26'!$Y$30)</c:f>
                <c:numCache>
                  <c:formatCode>General</c:formatCode>
                  <c:ptCount val="7"/>
                  <c:pt idx="0">
                    <c:v>13.6</c:v>
                  </c:pt>
                  <c:pt idx="1">
                    <c:v>33.28</c:v>
                  </c:pt>
                  <c:pt idx="2">
                    <c:v>15.280000000000001</c:v>
                  </c:pt>
                  <c:pt idx="3">
                    <c:v>23.2</c:v>
                  </c:pt>
                  <c:pt idx="4">
                    <c:v>43.12</c:v>
                  </c:pt>
                  <c:pt idx="5">
                    <c:v>28</c:v>
                  </c:pt>
                  <c:pt idx="6">
                    <c:v>20.8</c:v>
                  </c:pt>
                </c:numCache>
              </c:numRef>
            </c:plus>
            <c:minus>
              <c:numRef>
                <c:f>('Anabaena 26'!$D$30,'Anabaena 26'!$D$32,'Anabaena 26'!$K$30,'Anabaena 26'!$K$32,'Anabaena 26'!$R$30,'Anabaena 26'!$R$32,'Anabaena 26'!$Y$30)</c:f>
                <c:numCache>
                  <c:formatCode>General</c:formatCode>
                  <c:ptCount val="7"/>
                  <c:pt idx="0">
                    <c:v>13.6</c:v>
                  </c:pt>
                  <c:pt idx="1">
                    <c:v>33.28</c:v>
                  </c:pt>
                  <c:pt idx="2">
                    <c:v>15.280000000000001</c:v>
                  </c:pt>
                  <c:pt idx="3">
                    <c:v>23.2</c:v>
                  </c:pt>
                  <c:pt idx="4">
                    <c:v>43.12</c:v>
                  </c:pt>
                  <c:pt idx="5">
                    <c:v>28</c:v>
                  </c:pt>
                  <c:pt idx="6">
                    <c:v>20.8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26'!$D$29,'Anabaena 26'!$D$31,'Anabaena 26'!$K$29,'Anabaena 26'!$K$31,'Anabaena 26'!$R$29,'Anabaena 26'!$R$31,'Anabaena 26'!$Y$29)</c:f>
              <c:numCache>
                <c:formatCode>General</c:formatCode>
                <c:ptCount val="7"/>
                <c:pt idx="0">
                  <c:v>109</c:v>
                </c:pt>
                <c:pt idx="1">
                  <c:v>130.4</c:v>
                </c:pt>
                <c:pt idx="2">
                  <c:v>95.6</c:v>
                </c:pt>
                <c:pt idx="3">
                  <c:v>105</c:v>
                </c:pt>
                <c:pt idx="4">
                  <c:v>254.4</c:v>
                </c:pt>
                <c:pt idx="5">
                  <c:v>205</c:v>
                </c:pt>
                <c:pt idx="6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1-45C2-957A-6DB0C510094B}"/>
            </c:ext>
          </c:extLst>
        </c:ser>
        <c:ser>
          <c:idx val="2"/>
          <c:order val="2"/>
          <c:tx>
            <c:strRef>
              <c:f>'Anabaena 26'!$B$35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26'!$D$47,'Anabaena 26'!$D$49,'Anabaena 26'!$K$47,'Anabaena 26'!$K$49,'Anabaena 26'!$R$47,'Anabaena 26'!$R$49,'Anabaena 26'!$Y$47)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1.2</c:v>
                  </c:pt>
                  <c:pt idx="2">
                    <c:v>0.88000000000000012</c:v>
                  </c:pt>
                  <c:pt idx="3">
                    <c:v>1.28</c:v>
                  </c:pt>
                  <c:pt idx="4">
                    <c:v>1.0399999999999998</c:v>
                  </c:pt>
                  <c:pt idx="5">
                    <c:v>1.52</c:v>
                  </c:pt>
                  <c:pt idx="6">
                    <c:v>2</c:v>
                  </c:pt>
                </c:numCache>
              </c:numRef>
            </c:plus>
            <c:minus>
              <c:numRef>
                <c:f>('Anabaena 26'!$D$47,'Anabaena 26'!$D$49,'Anabaena 26'!$K$47,'Anabaena 26'!$K$49,'Anabaena 26'!$R$47,'Anabaena 26'!$R$49,'Anabaena 26'!$Y$47)</c:f>
                <c:numCache>
                  <c:formatCode>General</c:formatCode>
                  <c:ptCount val="7"/>
                  <c:pt idx="0">
                    <c:v>0.88000000000000012</c:v>
                  </c:pt>
                  <c:pt idx="1">
                    <c:v>1.2</c:v>
                  </c:pt>
                  <c:pt idx="2">
                    <c:v>0.88000000000000012</c:v>
                  </c:pt>
                  <c:pt idx="3">
                    <c:v>1.28</c:v>
                  </c:pt>
                  <c:pt idx="4">
                    <c:v>1.0399999999999998</c:v>
                  </c:pt>
                  <c:pt idx="5">
                    <c:v>1.52</c:v>
                  </c:pt>
                  <c:pt idx="6">
                    <c:v>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26'!$D$46,'Anabaena 26'!$D$48,'Anabaena 26'!$K$46,'Anabaena 26'!$K$48,'Anabaena 26'!$R$46,'Anabaena 26'!$R$48,'Anabaena 26'!$Y$46)</c:f>
              <c:numCache>
                <c:formatCode>General</c:formatCode>
                <c:ptCount val="7"/>
                <c:pt idx="0">
                  <c:v>11.4</c:v>
                </c:pt>
                <c:pt idx="1">
                  <c:v>12</c:v>
                </c:pt>
                <c:pt idx="2">
                  <c:v>10.4</c:v>
                </c:pt>
                <c:pt idx="3">
                  <c:v>10.4</c:v>
                </c:pt>
                <c:pt idx="4">
                  <c:v>8.8000000000000007</c:v>
                </c:pt>
                <c:pt idx="5">
                  <c:v>8.6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1-45C2-957A-6DB0C510094B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26'!$D$81,'Anabaena 26'!$D$83,'Anabaena 26'!$K$81,'Anabaena 26'!$K$83,'Anabaena 26'!$R$81,'Anabaena 26'!$R$83,'Anabaena 26'!$Y$81)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1.6800000000000002</c:v>
                  </c:pt>
                  <c:pt idx="2">
                    <c:v>1.44</c:v>
                  </c:pt>
                  <c:pt idx="3">
                    <c:v>1.52</c:v>
                  </c:pt>
                  <c:pt idx="4">
                    <c:v>0.8</c:v>
                  </c:pt>
                  <c:pt idx="5">
                    <c:v>1.3599999999999999</c:v>
                  </c:pt>
                  <c:pt idx="6">
                    <c:v>0.64</c:v>
                  </c:pt>
                </c:numCache>
              </c:numRef>
            </c:plus>
            <c:minus>
              <c:numRef>
                <c:f>('Anabaena 26'!$D$81,'Anabaena 26'!$D$83,'Anabaena 26'!$K$81,'Anabaena 26'!$K$83,'Anabaena 26'!$R$81,'Anabaena 26'!$R$83,'Anabaena 26'!$Y$81)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1.6800000000000002</c:v>
                  </c:pt>
                  <c:pt idx="2">
                    <c:v>1.44</c:v>
                  </c:pt>
                  <c:pt idx="3">
                    <c:v>1.52</c:v>
                  </c:pt>
                  <c:pt idx="4">
                    <c:v>0.8</c:v>
                  </c:pt>
                  <c:pt idx="5">
                    <c:v>1.3599999999999999</c:v>
                  </c:pt>
                  <c:pt idx="6">
                    <c:v>0.64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26'!$D$80,'Anabaena 26'!$D$82,'Anabaena 26'!$K$80,'Anabaena 26'!$K$82,'Anabaena 26'!$R$80,'Anabaena 26'!$R$82,'Anabaena 26'!$Y$80)</c:f>
              <c:numCache>
                <c:formatCode>General</c:formatCode>
                <c:ptCount val="7"/>
                <c:pt idx="0">
                  <c:v>9</c:v>
                </c:pt>
                <c:pt idx="1">
                  <c:v>8.4</c:v>
                </c:pt>
                <c:pt idx="2">
                  <c:v>7.8</c:v>
                </c:pt>
                <c:pt idx="3">
                  <c:v>8.4</c:v>
                </c:pt>
                <c:pt idx="4">
                  <c:v>8</c:v>
                </c:pt>
                <c:pt idx="5">
                  <c:v>7.8</c:v>
                </c:pt>
                <c:pt idx="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5C2-957A-6DB0C510094B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26'!$D$98,'Anabaena 26'!$D$100,'Anabaena 26'!$K$98,'Anabaena 26'!$K$100,'Anabaena 26'!$R$98,'Anabaena 26'!$R$100,'Anabaena 26'!$Y$98)</c:f>
                <c:numCache>
                  <c:formatCode>General</c:formatCode>
                  <c:ptCount val="7"/>
                  <c:pt idx="0">
                    <c:v>5.68</c:v>
                  </c:pt>
                  <c:pt idx="1">
                    <c:v>2.7199999999999998</c:v>
                  </c:pt>
                  <c:pt idx="2">
                    <c:v>3.04</c:v>
                  </c:pt>
                  <c:pt idx="3">
                    <c:v>2.48</c:v>
                  </c:pt>
                  <c:pt idx="4">
                    <c:v>3.9199999999999995</c:v>
                  </c:pt>
                  <c:pt idx="5">
                    <c:v>2.08</c:v>
                  </c:pt>
                  <c:pt idx="6">
                    <c:v>0.96</c:v>
                  </c:pt>
                </c:numCache>
              </c:numRef>
            </c:plus>
            <c:minus>
              <c:numRef>
                <c:f>('Anabaena 26'!$D$98,'Anabaena 26'!$D$100,'Anabaena 26'!$K$98,'Anabaena 26'!$K$100,'Anabaena 26'!$R$98,'Anabaena 26'!$R$100,'Anabaena 26'!$Y$98)</c:f>
                <c:numCache>
                  <c:formatCode>General</c:formatCode>
                  <c:ptCount val="7"/>
                  <c:pt idx="0">
                    <c:v>5.68</c:v>
                  </c:pt>
                  <c:pt idx="1">
                    <c:v>2.7199999999999998</c:v>
                  </c:pt>
                  <c:pt idx="2">
                    <c:v>3.04</c:v>
                  </c:pt>
                  <c:pt idx="3">
                    <c:v>2.48</c:v>
                  </c:pt>
                  <c:pt idx="4">
                    <c:v>3.9199999999999995</c:v>
                  </c:pt>
                  <c:pt idx="5">
                    <c:v>2.08</c:v>
                  </c:pt>
                  <c:pt idx="6">
                    <c:v>0.96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26'!$D$97,'Anabaena 26'!$D$99,'Anabaena 26'!$K$97,'Anabaena 26'!$K$99,'Anabaena 26'!$R$97,'Anabaena 26'!$R$99,'Anabaena 26'!$Y$97)</c:f>
              <c:numCache>
                <c:formatCode>General</c:formatCode>
                <c:ptCount val="7"/>
                <c:pt idx="0">
                  <c:v>12.4</c:v>
                </c:pt>
                <c:pt idx="1">
                  <c:v>11.4</c:v>
                </c:pt>
                <c:pt idx="2">
                  <c:v>10.199999999999999</c:v>
                </c:pt>
                <c:pt idx="3">
                  <c:v>10.6</c:v>
                </c:pt>
                <c:pt idx="4">
                  <c:v>10.199999999999999</c:v>
                </c:pt>
                <c:pt idx="5">
                  <c:v>8.4</c:v>
                </c:pt>
                <c:pt idx="6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5C2-957A-6DB0C510094B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26'!$D$115,'Anabaena 26'!$D$117,'Anabaena 26'!$K$115,'Anabaena 26'!$K$117,'Anabaena 26'!$R$115,'Anabaena 26'!$R$117,'Anabaena 26'!$Y$115)</c:f>
                <c:numCache>
                  <c:formatCode>General</c:formatCode>
                  <c:ptCount val="7"/>
                  <c:pt idx="0">
                    <c:v>8.24</c:v>
                  </c:pt>
                  <c:pt idx="1">
                    <c:v>3.5200000000000005</c:v>
                  </c:pt>
                  <c:pt idx="2">
                    <c:v>4.6399999999999997</c:v>
                  </c:pt>
                  <c:pt idx="3">
                    <c:v>3.3600000000000003</c:v>
                  </c:pt>
                  <c:pt idx="4">
                    <c:v>10.88</c:v>
                  </c:pt>
                  <c:pt idx="5">
                    <c:v>2.8</c:v>
                  </c:pt>
                  <c:pt idx="6">
                    <c:v>0.88000000000000012</c:v>
                  </c:pt>
                </c:numCache>
              </c:numRef>
            </c:plus>
            <c:minus>
              <c:numRef>
                <c:f>('Anabaena 26'!$D$115,'Anabaena 26'!$D$117,'Anabaena 26'!$K$115,'Anabaena 26'!$K$117,'Anabaena 26'!$R$115,'Anabaena 26'!$R$117,'Anabaena 26'!$Y$115)</c:f>
                <c:numCache>
                  <c:formatCode>General</c:formatCode>
                  <c:ptCount val="7"/>
                  <c:pt idx="0">
                    <c:v>8.24</c:v>
                  </c:pt>
                  <c:pt idx="1">
                    <c:v>3.5200000000000005</c:v>
                  </c:pt>
                  <c:pt idx="2">
                    <c:v>4.6399999999999997</c:v>
                  </c:pt>
                  <c:pt idx="3">
                    <c:v>3.3600000000000003</c:v>
                  </c:pt>
                  <c:pt idx="4">
                    <c:v>10.88</c:v>
                  </c:pt>
                  <c:pt idx="5">
                    <c:v>2.8</c:v>
                  </c:pt>
                  <c:pt idx="6">
                    <c:v>0.88000000000000012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26'!$D$114,'Anabaena 26'!$D$116,'Anabaena 26'!$K$114,'Anabaena 26'!$K$116,'Anabaena 26'!$R$114,'Anabaena 26'!$R$116,'Anabaena 26'!$Y$114)</c:f>
              <c:numCache>
                <c:formatCode>General</c:formatCode>
                <c:ptCount val="7"/>
                <c:pt idx="0">
                  <c:v>16.2</c:v>
                </c:pt>
                <c:pt idx="1">
                  <c:v>14.4</c:v>
                </c:pt>
                <c:pt idx="2">
                  <c:v>12.2</c:v>
                </c:pt>
                <c:pt idx="3">
                  <c:v>12.2</c:v>
                </c:pt>
                <c:pt idx="4">
                  <c:v>15.8</c:v>
                </c:pt>
                <c:pt idx="5">
                  <c:v>10</c:v>
                </c:pt>
                <c:pt idx="6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1-45C2-957A-6DB0C510094B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26'!$D$132,'Anabaena 26'!$D$134,'Anabaena 26'!$K$132,'Anabaena 26'!$K$134,'Anabaena 26'!$R$132,'Anabaena 26'!$R$134,'Anabaena 26'!$Y$132)</c:f>
                <c:numCache>
                  <c:formatCode>General</c:formatCode>
                  <c:ptCount val="7"/>
                  <c:pt idx="0">
                    <c:v>11.84</c:v>
                  </c:pt>
                  <c:pt idx="1">
                    <c:v>5.6</c:v>
                  </c:pt>
                  <c:pt idx="2">
                    <c:v>6.8</c:v>
                  </c:pt>
                  <c:pt idx="3">
                    <c:v>4.8</c:v>
                  </c:pt>
                  <c:pt idx="4">
                    <c:v>14.160000000000002</c:v>
                  </c:pt>
                  <c:pt idx="5">
                    <c:v>3.6</c:v>
                  </c:pt>
                  <c:pt idx="6">
                    <c:v>0.64</c:v>
                  </c:pt>
                </c:numCache>
              </c:numRef>
            </c:plus>
            <c:minus>
              <c:numRef>
                <c:f>('Anabaena 26'!$D$132,'Anabaena 26'!$D$134,'Anabaena 26'!$K$132,'Anabaena 26'!$K$134,'Anabaena 26'!$R$132,'Anabaena 26'!$R$134,'Anabaena 26'!$Y$132)</c:f>
                <c:numCache>
                  <c:formatCode>General</c:formatCode>
                  <c:ptCount val="7"/>
                  <c:pt idx="0">
                    <c:v>11.84</c:v>
                  </c:pt>
                  <c:pt idx="1">
                    <c:v>5.6</c:v>
                  </c:pt>
                  <c:pt idx="2">
                    <c:v>6.8</c:v>
                  </c:pt>
                  <c:pt idx="3">
                    <c:v>4.8</c:v>
                  </c:pt>
                  <c:pt idx="4">
                    <c:v>14.160000000000002</c:v>
                  </c:pt>
                  <c:pt idx="5">
                    <c:v>3.6</c:v>
                  </c:pt>
                  <c:pt idx="6">
                    <c:v>0.64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26'!$D$131,'Anabaena 26'!$D$133,'Anabaena 26'!$K$131,'Anabaena 26'!$K$133,'Anabaena 26'!$R$131,'Anabaena 26'!$R$133,'Anabaena 26'!$Y$131)</c:f>
              <c:numCache>
                <c:formatCode>General</c:formatCode>
                <c:ptCount val="7"/>
                <c:pt idx="0">
                  <c:v>20.2</c:v>
                </c:pt>
                <c:pt idx="1">
                  <c:v>19</c:v>
                </c:pt>
                <c:pt idx="2">
                  <c:v>14</c:v>
                </c:pt>
                <c:pt idx="3">
                  <c:v>15</c:v>
                </c:pt>
                <c:pt idx="4">
                  <c:v>16.600000000000001</c:v>
                </c:pt>
                <c:pt idx="5">
                  <c:v>9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1-45C2-957A-6DB0C510094B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26'!$D$149,'Anabaena 26'!$D$151,'Anabaena 26'!$K$149,'Anabaena 26'!$K$151,'Anabaena 26'!$R$149,'Anabaena 26'!$R$151,'Anabaena 26'!$Y$149)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9.120000000000001</c:v>
                  </c:pt>
                  <c:pt idx="2">
                    <c:v>15.84</c:v>
                  </c:pt>
                  <c:pt idx="3">
                    <c:v>9.92</c:v>
                  </c:pt>
                  <c:pt idx="4">
                    <c:v>34.56</c:v>
                  </c:pt>
                  <c:pt idx="5">
                    <c:v>8.9599999999999991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('Anabaena 26'!$D$149,'Anabaena 26'!$D$151,'Anabaena 26'!$K$149,'Anabaena 26'!$K$151,'Anabaena 26'!$R$149,'Anabaena 26'!$R$151,'Anabaena 26'!$Y$149)</c:f>
                <c:numCache>
                  <c:formatCode>General</c:formatCode>
                  <c:ptCount val="7"/>
                  <c:pt idx="0">
                    <c:v>22.8</c:v>
                  </c:pt>
                  <c:pt idx="1">
                    <c:v>9.120000000000001</c:v>
                  </c:pt>
                  <c:pt idx="2">
                    <c:v>15.84</c:v>
                  </c:pt>
                  <c:pt idx="3">
                    <c:v>9.92</c:v>
                  </c:pt>
                  <c:pt idx="4">
                    <c:v>34.56</c:v>
                  </c:pt>
                  <c:pt idx="5">
                    <c:v>8.9599999999999991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26'!$D$148,'Anabaena 26'!$D$150,'Anabaena 26'!$K$148,'Anabaena 26'!$K$150,'Anabaena 26'!$R$148,'Anabaena 26'!$R$150,'Anabaena 26'!$Y$148)</c:f>
              <c:numCache>
                <c:formatCode>General</c:formatCode>
                <c:ptCount val="7"/>
                <c:pt idx="0">
                  <c:v>32</c:v>
                </c:pt>
                <c:pt idx="1">
                  <c:v>27.4</c:v>
                </c:pt>
                <c:pt idx="2">
                  <c:v>26.2</c:v>
                </c:pt>
                <c:pt idx="3">
                  <c:v>24.4</c:v>
                </c:pt>
                <c:pt idx="4">
                  <c:v>36.6</c:v>
                </c:pt>
                <c:pt idx="5">
                  <c:v>17.8</c:v>
                </c:pt>
                <c:pt idx="6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81-45C2-957A-6DB0C510094B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26'!$D$166,'Anabaena 26'!$D$168,'Anabaena 26'!$K$166,'Anabaena 26'!$K$168,'Anabaena 26'!$R$166,'Anabaena 26'!$R$168,'Anabaena 26'!$Y$166)</c:f>
                <c:numCache>
                  <c:formatCode>General</c:formatCode>
                  <c:ptCount val="7"/>
                  <c:pt idx="0">
                    <c:v>33.839999999999996</c:v>
                  </c:pt>
                  <c:pt idx="1">
                    <c:v>14.559999999999999</c:v>
                  </c:pt>
                  <c:pt idx="2">
                    <c:v>23.68</c:v>
                  </c:pt>
                  <c:pt idx="3">
                    <c:v>14.48</c:v>
                  </c:pt>
                  <c:pt idx="4">
                    <c:v>99.04</c:v>
                  </c:pt>
                  <c:pt idx="5">
                    <c:v>14.559999999999999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26'!$D$166,'Anabaena 26'!$D$168,'Anabaena 26'!$K$166,'Anabaena 26'!$K$168,'Anabaena 26'!$R$166,'Anabaena 26'!$R$168,'Anabaena 26'!$Y$166)</c:f>
                <c:numCache>
                  <c:formatCode>General</c:formatCode>
                  <c:ptCount val="7"/>
                  <c:pt idx="0">
                    <c:v>33.839999999999996</c:v>
                  </c:pt>
                  <c:pt idx="1">
                    <c:v>14.559999999999999</c:v>
                  </c:pt>
                  <c:pt idx="2">
                    <c:v>23.68</c:v>
                  </c:pt>
                  <c:pt idx="3">
                    <c:v>14.48</c:v>
                  </c:pt>
                  <c:pt idx="4">
                    <c:v>99.04</c:v>
                  </c:pt>
                  <c:pt idx="5">
                    <c:v>14.559999999999999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26'!$D$165,'Anabaena 26'!$D$167,'Anabaena 26'!$K$165,'Anabaena 26'!$K$167,'Anabaena 26'!$R$165,'Anabaena 26'!$R$167,'Anabaena 26'!$Y$165)</c:f>
              <c:numCache>
                <c:formatCode>General</c:formatCode>
                <c:ptCount val="7"/>
                <c:pt idx="0">
                  <c:v>43.2</c:v>
                </c:pt>
                <c:pt idx="1">
                  <c:v>38.200000000000003</c:v>
                </c:pt>
                <c:pt idx="2">
                  <c:v>36.4</c:v>
                </c:pt>
                <c:pt idx="3">
                  <c:v>30.6</c:v>
                </c:pt>
                <c:pt idx="4">
                  <c:v>83.4</c:v>
                </c:pt>
                <c:pt idx="5">
                  <c:v>22.8</c:v>
                </c:pt>
                <c:pt idx="6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1-45C2-957A-6DB0C510094B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26'!$D$183,'Anabaena 26'!$D$185,'Anabaena 26'!$K$183,'Anabaena 26'!$K$185,'Anabaena 26'!$R$183,'Anabaena 26'!$R$185,'Anabaena 26'!$Y$183)</c:f>
                <c:numCache>
                  <c:formatCode>General</c:formatCode>
                  <c:ptCount val="7"/>
                  <c:pt idx="0">
                    <c:v>40.32</c:v>
                  </c:pt>
                  <c:pt idx="1">
                    <c:v>16.240000000000002</c:v>
                  </c:pt>
                  <c:pt idx="2">
                    <c:v>28.96</c:v>
                  </c:pt>
                  <c:pt idx="3">
                    <c:v>19.600000000000001</c:v>
                  </c:pt>
                  <c:pt idx="4">
                    <c:v>95.84</c:v>
                  </c:pt>
                  <c:pt idx="5">
                    <c:v>16.559999999999999</c:v>
                  </c:pt>
                  <c:pt idx="6">
                    <c:v>0.4</c:v>
                  </c:pt>
                </c:numCache>
              </c:numRef>
            </c:plus>
            <c:minus>
              <c:numRef>
                <c:f>('Anabaena 26'!$D$183,'Anabaena 26'!$D$185,'Anabaena 26'!$K$183,'Anabaena 26'!$K$185,'Anabaena 26'!$R$183,'Anabaena 26'!$R$185,'Anabaena 26'!$Y$183)</c:f>
                <c:numCache>
                  <c:formatCode>General</c:formatCode>
                  <c:ptCount val="7"/>
                  <c:pt idx="0">
                    <c:v>40.32</c:v>
                  </c:pt>
                  <c:pt idx="1">
                    <c:v>16.240000000000002</c:v>
                  </c:pt>
                  <c:pt idx="2">
                    <c:v>28.96</c:v>
                  </c:pt>
                  <c:pt idx="3">
                    <c:v>19.600000000000001</c:v>
                  </c:pt>
                  <c:pt idx="4">
                    <c:v>95.84</c:v>
                  </c:pt>
                  <c:pt idx="5">
                    <c:v>16.559999999999999</c:v>
                  </c:pt>
                  <c:pt idx="6">
                    <c:v>0.4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26'!$D$182,'Anabaena 26'!$D$184,'Anabaena 26'!$K$182,'Anabaena 26'!$K$184,'Anabaena 26'!$R$182,'Anabaena 26'!$R$184,'Anabaena 26'!$Y$182)</c:f>
              <c:numCache>
                <c:formatCode>General</c:formatCode>
                <c:ptCount val="7"/>
                <c:pt idx="0">
                  <c:v>52.6</c:v>
                </c:pt>
                <c:pt idx="1">
                  <c:v>46.2</c:v>
                </c:pt>
                <c:pt idx="2">
                  <c:v>47.8</c:v>
                </c:pt>
                <c:pt idx="3">
                  <c:v>41</c:v>
                </c:pt>
                <c:pt idx="4">
                  <c:v>90.4</c:v>
                </c:pt>
                <c:pt idx="5">
                  <c:v>27.8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1-45C2-957A-6DB0C510094B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26'!$D$200,'Anabaena 26'!$D$202,'Anabaena 26'!$K$200,'Anabaena 26'!$K$202,'Anabaena 26'!$R$200,'Anabaena 26'!$R$202,'Anabaena 26'!$Y$200)</c:f>
                <c:numCache>
                  <c:formatCode>General</c:formatCode>
                  <c:ptCount val="7"/>
                  <c:pt idx="0">
                    <c:v>52.879999999999995</c:v>
                  </c:pt>
                  <c:pt idx="1">
                    <c:v>22.72</c:v>
                  </c:pt>
                  <c:pt idx="2">
                    <c:v>53.760000000000005</c:v>
                  </c:pt>
                  <c:pt idx="3">
                    <c:v>25.44</c:v>
                  </c:pt>
                  <c:pt idx="4">
                    <c:v>184.56</c:v>
                  </c:pt>
                  <c:pt idx="5">
                    <c:v>26.48</c:v>
                  </c:pt>
                  <c:pt idx="6">
                    <c:v>0.64000000000000024</c:v>
                  </c:pt>
                </c:numCache>
              </c:numRef>
            </c:plus>
            <c:minus>
              <c:numRef>
                <c:f>('Anabaena 26'!$D$200,'Anabaena 26'!$D$202,'Anabaena 26'!$K$200,'Anabaena 26'!$K$202,'Anabaena 26'!$R$200,'Anabaena 26'!$R$202,'Anabaena 26'!$Y$200)</c:f>
                <c:numCache>
                  <c:formatCode>General</c:formatCode>
                  <c:ptCount val="7"/>
                  <c:pt idx="0">
                    <c:v>52.879999999999995</c:v>
                  </c:pt>
                  <c:pt idx="1">
                    <c:v>22.72</c:v>
                  </c:pt>
                  <c:pt idx="2">
                    <c:v>53.760000000000005</c:v>
                  </c:pt>
                  <c:pt idx="3">
                    <c:v>25.44</c:v>
                  </c:pt>
                  <c:pt idx="4">
                    <c:v>184.56</c:v>
                  </c:pt>
                  <c:pt idx="5">
                    <c:v>26.48</c:v>
                  </c:pt>
                  <c:pt idx="6">
                    <c:v>0.64000000000000024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26'!$D$199,'Anabaena 26'!$D$201,'Anabaena 26'!$K$199,'Anabaena 26'!$K$201,'Anabaena 26'!$R$199,'Anabaena 26'!$R$201,'Anabaena 26'!$Y$199)</c:f>
              <c:numCache>
                <c:formatCode>General</c:formatCode>
                <c:ptCount val="7"/>
                <c:pt idx="0">
                  <c:v>70.400000000000006</c:v>
                </c:pt>
                <c:pt idx="1">
                  <c:v>65.599999999999994</c:v>
                </c:pt>
                <c:pt idx="2">
                  <c:v>88.2</c:v>
                </c:pt>
                <c:pt idx="3">
                  <c:v>53.8</c:v>
                </c:pt>
                <c:pt idx="4">
                  <c:v>169.6</c:v>
                </c:pt>
                <c:pt idx="5">
                  <c:v>41.4</c:v>
                </c:pt>
                <c:pt idx="6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81-45C2-957A-6DB0C510094B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26'!$D$217,'Anabaena 26'!$D$219,'Anabaena 26'!$K$217,'Anabaena 26'!$K$219,'Anabaena 26'!$R$217,'Anabaena 26'!$R$219,'Anabaena 26'!$Y$217)</c:f>
                <c:numCache>
                  <c:formatCode>General</c:formatCode>
                  <c:ptCount val="7"/>
                  <c:pt idx="0">
                    <c:v>15.333333333333334</c:v>
                  </c:pt>
                  <c:pt idx="1">
                    <c:v>21.25</c:v>
                  </c:pt>
                  <c:pt idx="2">
                    <c:v>58.888888888888886</c:v>
                  </c:pt>
                  <c:pt idx="3">
                    <c:v>14.222222222222223</c:v>
                  </c:pt>
                  <c:pt idx="4">
                    <c:v>37.111111111111107</c:v>
                  </c:pt>
                  <c:pt idx="5">
                    <c:v>34</c:v>
                  </c:pt>
                  <c:pt idx="6">
                    <c:v>1.52</c:v>
                  </c:pt>
                </c:numCache>
              </c:numRef>
            </c:plus>
            <c:minus>
              <c:numRef>
                <c:f>('Anabaena 26'!$D$217,'Anabaena 26'!$D$219,'Anabaena 26'!$K$217,'Anabaena 26'!$K$219,'Anabaena 26'!$R$217,'Anabaena 26'!$R$219,'Anabaena 26'!$Y$217)</c:f>
                <c:numCache>
                  <c:formatCode>General</c:formatCode>
                  <c:ptCount val="7"/>
                  <c:pt idx="0">
                    <c:v>15.333333333333334</c:v>
                  </c:pt>
                  <c:pt idx="1">
                    <c:v>21.25</c:v>
                  </c:pt>
                  <c:pt idx="2">
                    <c:v>58.888888888888886</c:v>
                  </c:pt>
                  <c:pt idx="3">
                    <c:v>14.222222222222223</c:v>
                  </c:pt>
                  <c:pt idx="4">
                    <c:v>37.111111111111107</c:v>
                  </c:pt>
                  <c:pt idx="5">
                    <c:v>34</c:v>
                  </c:pt>
                  <c:pt idx="6">
                    <c:v>1.52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26'!$D$216,'Anabaena 26'!$D$218,'Anabaena 26'!$K$216,'Anabaena 26'!$K$218,'Anabaena 26'!$R$216,'Anabaena 26'!$R$218,'Anabaena 26'!$Y$216)</c:f>
              <c:numCache>
                <c:formatCode>General</c:formatCode>
                <c:ptCount val="7"/>
                <c:pt idx="0">
                  <c:v>37</c:v>
                </c:pt>
                <c:pt idx="1">
                  <c:v>94.25</c:v>
                </c:pt>
                <c:pt idx="2">
                  <c:v>171.66666666666666</c:v>
                </c:pt>
                <c:pt idx="3">
                  <c:v>110.66666666666667</c:v>
                </c:pt>
                <c:pt idx="4">
                  <c:v>103.33333333333333</c:v>
                </c:pt>
                <c:pt idx="5">
                  <c:v>69.5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381-907A-9EB5E2FDA6DA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26'!$D$234,'Anabaena 26'!$D$236,'Anabaena 26'!$K$234,'Anabaena 26'!$K$236,'Anabaena 26'!$R$234,'Anabaena 26'!$R$236,'Anabaena 26'!$Y$234)</c:f>
                <c:numCache>
                  <c:formatCode>General</c:formatCode>
                  <c:ptCount val="7"/>
                  <c:pt idx="0">
                    <c:v>28.222222222222218</c:v>
                  </c:pt>
                  <c:pt idx="1">
                    <c:v>32.75</c:v>
                  </c:pt>
                  <c:pt idx="2">
                    <c:v>75.555555555555557</c:v>
                  </c:pt>
                  <c:pt idx="3">
                    <c:v>29.777777777777782</c:v>
                  </c:pt>
                  <c:pt idx="4">
                    <c:v>82.666666666666671</c:v>
                  </c:pt>
                  <c:pt idx="5">
                    <c:v>46.75</c:v>
                  </c:pt>
                  <c:pt idx="6">
                    <c:v>2</c:v>
                  </c:pt>
                </c:numCache>
              </c:numRef>
            </c:plus>
            <c:minus>
              <c:numRef>
                <c:f>('Anabaena 26'!$D$234,'Anabaena 26'!$D$236,'Anabaena 26'!$K$234,'Anabaena 26'!$K$236,'Anabaena 26'!$R$234,'Anabaena 26'!$R$236,'Anabaena 26'!$Y$234)</c:f>
                <c:numCache>
                  <c:formatCode>General</c:formatCode>
                  <c:ptCount val="7"/>
                  <c:pt idx="0">
                    <c:v>28.222222222222218</c:v>
                  </c:pt>
                  <c:pt idx="1">
                    <c:v>32.75</c:v>
                  </c:pt>
                  <c:pt idx="2">
                    <c:v>75.555555555555557</c:v>
                  </c:pt>
                  <c:pt idx="3">
                    <c:v>29.777777777777782</c:v>
                  </c:pt>
                  <c:pt idx="4">
                    <c:v>82.666666666666671</c:v>
                  </c:pt>
                  <c:pt idx="5">
                    <c:v>46.75</c:v>
                  </c:pt>
                  <c:pt idx="6">
                    <c:v>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26'!$D$233,'Anabaena 26'!$D$235,'Anabaena 26'!$K$233,'Anabaena 26'!$K$235,'Anabaena 26'!$R$233,'Anabaena 26'!$R$235,'Anabaena 26'!$Y$233)</c:f>
              <c:numCache>
                <c:formatCode>General</c:formatCode>
                <c:ptCount val="7"/>
                <c:pt idx="0">
                  <c:v>55.666666666666664</c:v>
                </c:pt>
                <c:pt idx="1">
                  <c:v>148.25</c:v>
                </c:pt>
                <c:pt idx="2">
                  <c:v>253.66666666666666</c:v>
                </c:pt>
                <c:pt idx="3">
                  <c:v>164.33333333333334</c:v>
                </c:pt>
                <c:pt idx="4">
                  <c:v>198</c:v>
                </c:pt>
                <c:pt idx="5">
                  <c:v>127.75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8-4381-907A-9EB5E2FDA6DA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26'!$D$251,'Anabaena 26'!$D$253,'Anabaena 26'!$K$251,'Anabaena 26'!$K$253,'Anabaena 26'!$R$251,'Anabaena 26'!$R$253,'Anabaena 26'!$Y$251)</c:f>
                <c:numCache>
                  <c:formatCode>General</c:formatCode>
                  <c:ptCount val="7"/>
                  <c:pt idx="0">
                    <c:v>32.666666666666664</c:v>
                  </c:pt>
                  <c:pt idx="1">
                    <c:v>97.5</c:v>
                  </c:pt>
                  <c:pt idx="2">
                    <c:v>77.777777777777771</c:v>
                  </c:pt>
                  <c:pt idx="3">
                    <c:v>44.666666666666664</c:v>
                  </c:pt>
                  <c:pt idx="4">
                    <c:v>208.88888888888891</c:v>
                  </c:pt>
                  <c:pt idx="5">
                    <c:v>79</c:v>
                  </c:pt>
                  <c:pt idx="6">
                    <c:v>39.44</c:v>
                  </c:pt>
                </c:numCache>
              </c:numRef>
            </c:plus>
            <c:minus>
              <c:numRef>
                <c:f>('Anabaena 26'!$D$251,'Anabaena 26'!$D$253,'Anabaena 26'!$K$251,'Anabaena 26'!$K$253,'Anabaena 26'!$R$251,'Anabaena 26'!$R$253,'Anabaena 26'!$Y$251)</c:f>
                <c:numCache>
                  <c:formatCode>General</c:formatCode>
                  <c:ptCount val="7"/>
                  <c:pt idx="0">
                    <c:v>32.666666666666664</c:v>
                  </c:pt>
                  <c:pt idx="1">
                    <c:v>97.5</c:v>
                  </c:pt>
                  <c:pt idx="2">
                    <c:v>77.777777777777771</c:v>
                  </c:pt>
                  <c:pt idx="3">
                    <c:v>44.666666666666664</c:v>
                  </c:pt>
                  <c:pt idx="4">
                    <c:v>208.88888888888891</c:v>
                  </c:pt>
                  <c:pt idx="5">
                    <c:v>79</c:v>
                  </c:pt>
                  <c:pt idx="6">
                    <c:v>39.44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26'!$D$250,'Anabaena 26'!$D$252,'Anabaena 26'!$K$250,'Anabaena 26'!$K$252,'Anabaena 26'!$R$250,'Anabaena 26'!$R$252,'Anabaena 26'!$Y$250)</c:f>
              <c:numCache>
                <c:formatCode>General</c:formatCode>
                <c:ptCount val="7"/>
                <c:pt idx="0">
                  <c:v>175</c:v>
                </c:pt>
                <c:pt idx="1">
                  <c:v>304.5</c:v>
                </c:pt>
                <c:pt idx="2">
                  <c:v>438.33333333333331</c:v>
                </c:pt>
                <c:pt idx="3">
                  <c:v>280</c:v>
                </c:pt>
                <c:pt idx="4">
                  <c:v>422.66666666666669</c:v>
                </c:pt>
                <c:pt idx="5">
                  <c:v>250</c:v>
                </c:pt>
                <c:pt idx="6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0-4E8B-896E-5F91C0353174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26'!$D$268,'Anabaena 26'!$D$270,'Anabaena 26'!$K$268,'Anabaena 26'!$K$270,'Anabaena 26'!$R$268,'Anabaena 26'!$R$270,'Anabaena 26'!$Y$268)</c:f>
                <c:numCache>
                  <c:formatCode>General</c:formatCode>
                  <c:ptCount val="7"/>
                  <c:pt idx="0">
                    <c:v>231.7777777777778</c:v>
                  </c:pt>
                  <c:pt idx="1">
                    <c:v>101.75</c:v>
                  </c:pt>
                  <c:pt idx="2">
                    <c:v>172.22222222222226</c:v>
                  </c:pt>
                  <c:pt idx="3">
                    <c:v>229.55555555555554</c:v>
                  </c:pt>
                  <c:pt idx="4">
                    <c:v>167.11111111111111</c:v>
                  </c:pt>
                  <c:pt idx="5">
                    <c:v>117.625</c:v>
                  </c:pt>
                  <c:pt idx="6">
                    <c:v>114</c:v>
                  </c:pt>
                </c:numCache>
              </c:numRef>
            </c:plus>
            <c:minus>
              <c:numRef>
                <c:f>('Anabaena 26'!$D$268,'Anabaena 26'!$D$270,'Anabaena 26'!$K$268,'Anabaena 26'!$K$270,'Anabaena 26'!$R$268,'Anabaena 26'!$R$270,'Anabaena 26'!$Y$268)</c:f>
                <c:numCache>
                  <c:formatCode>General</c:formatCode>
                  <c:ptCount val="7"/>
                  <c:pt idx="0">
                    <c:v>231.7777777777778</c:v>
                  </c:pt>
                  <c:pt idx="1">
                    <c:v>101.75</c:v>
                  </c:pt>
                  <c:pt idx="2">
                    <c:v>172.22222222222226</c:v>
                  </c:pt>
                  <c:pt idx="3">
                    <c:v>229.55555555555554</c:v>
                  </c:pt>
                  <c:pt idx="4">
                    <c:v>167.11111111111111</c:v>
                  </c:pt>
                  <c:pt idx="5">
                    <c:v>117.625</c:v>
                  </c:pt>
                  <c:pt idx="6">
                    <c:v>114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26'!$D$267,'Anabaena 26'!$D$269,'Anabaena 26'!$K$267,'Anabaena 26'!$K$269,'Anabaena 26'!$R$267,'Anabaena 26'!$R$269,'Anabaena 26'!$Y$267)</c:f>
              <c:numCache>
                <c:formatCode>General</c:formatCode>
                <c:ptCount val="7"/>
                <c:pt idx="0">
                  <c:v>904.33333333333337</c:v>
                </c:pt>
                <c:pt idx="1">
                  <c:v>768.25</c:v>
                </c:pt>
                <c:pt idx="2">
                  <c:v>1189.6666666666667</c:v>
                </c:pt>
                <c:pt idx="3">
                  <c:v>840.33333333333337</c:v>
                </c:pt>
                <c:pt idx="4">
                  <c:v>838.66666666666663</c:v>
                </c:pt>
                <c:pt idx="5">
                  <c:v>625.25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FCF-A26B-98F1D785DD2B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26'!$D$285,'Anabaena 26'!$D$287,'Anabaena 26'!$K$285,'Anabaena 26'!$K$287,'Anabaena 26'!$R$285,'Anabaena 26'!$R$287,'Anabaena 26'!$Y$285)</c:f>
                <c:numCache>
                  <c:formatCode>General</c:formatCode>
                  <c:ptCount val="7"/>
                  <c:pt idx="0">
                    <c:v>39.555555555555543</c:v>
                  </c:pt>
                  <c:pt idx="1">
                    <c:v>140.25</c:v>
                  </c:pt>
                  <c:pt idx="2">
                    <c:v>338.66666666666669</c:v>
                  </c:pt>
                  <c:pt idx="3">
                    <c:v>194.44444444444446</c:v>
                  </c:pt>
                  <c:pt idx="4">
                    <c:v>77.111111111111128</c:v>
                  </c:pt>
                  <c:pt idx="5">
                    <c:v>99.25</c:v>
                  </c:pt>
                  <c:pt idx="6">
                    <c:v>162</c:v>
                  </c:pt>
                </c:numCache>
              </c:numRef>
            </c:plus>
            <c:minus>
              <c:numRef>
                <c:f>('Anabaena 26'!$D$285,'Anabaena 26'!$D$287,'Anabaena 26'!$K$285,'Anabaena 26'!$K$287,'Anabaena 26'!$R$285,'Anabaena 26'!$R$287,'Anabaena 26'!$Y$285)</c:f>
                <c:numCache>
                  <c:formatCode>General</c:formatCode>
                  <c:ptCount val="7"/>
                  <c:pt idx="0">
                    <c:v>39.555555555555543</c:v>
                  </c:pt>
                  <c:pt idx="1">
                    <c:v>140.25</c:v>
                  </c:pt>
                  <c:pt idx="2">
                    <c:v>338.66666666666669</c:v>
                  </c:pt>
                  <c:pt idx="3">
                    <c:v>194.44444444444446</c:v>
                  </c:pt>
                  <c:pt idx="4">
                    <c:v>77.111111111111128</c:v>
                  </c:pt>
                  <c:pt idx="5">
                    <c:v>99.25</c:v>
                  </c:pt>
                  <c:pt idx="6">
                    <c:v>162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26'!$D$284,'Anabaena 26'!$D$286,'Anabaena 26'!$K$284,'Anabaena 26'!$K$286,'Anabaena 26'!$R$284,'Anabaena 26'!$R$286,'Anabaena 26'!$Y$284)</c:f>
              <c:numCache>
                <c:formatCode>General</c:formatCode>
                <c:ptCount val="7"/>
                <c:pt idx="0">
                  <c:v>579.66666666666663</c:v>
                </c:pt>
                <c:pt idx="1">
                  <c:v>690.75</c:v>
                </c:pt>
                <c:pt idx="2">
                  <c:v>1457</c:v>
                </c:pt>
                <c:pt idx="3">
                  <c:v>961.66666666666663</c:v>
                </c:pt>
                <c:pt idx="4">
                  <c:v>513.33333333333337</c:v>
                </c:pt>
                <c:pt idx="5">
                  <c:v>446.75</c:v>
                </c:pt>
                <c:pt idx="6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E-4FDA-B90F-35C8F0382C24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26'!$D$302,'Anabaena 26'!$D$304,'Anabaena 26'!$K$302,'Anabaena 26'!$K$304,'Anabaena 26'!$R$302,'Anabaena 26'!$R$304,'Anabaena 26'!$Y$302)</c:f>
                <c:numCache>
                  <c:formatCode>General</c:formatCode>
                  <c:ptCount val="7"/>
                  <c:pt idx="0">
                    <c:v>62.22222222222225</c:v>
                  </c:pt>
                  <c:pt idx="1">
                    <c:v>73</c:v>
                  </c:pt>
                  <c:pt idx="2">
                    <c:v>244.22222222222226</c:v>
                  </c:pt>
                  <c:pt idx="3">
                    <c:v>354.22222222222223</c:v>
                  </c:pt>
                  <c:pt idx="4">
                    <c:v>314.66666666666669</c:v>
                  </c:pt>
                  <c:pt idx="5">
                    <c:v>345.25</c:v>
                  </c:pt>
                  <c:pt idx="6">
                    <c:v>177.12</c:v>
                  </c:pt>
                </c:numCache>
              </c:numRef>
            </c:plus>
            <c:minus>
              <c:numRef>
                <c:f>('Anabaena 26'!$D$302,'Anabaena 26'!$D$304,'Anabaena 26'!$K$302,'Anabaena 26'!$K$304,'Anabaena 26'!$R$302,'Anabaena 26'!$R$304,'Anabaena 26'!$Y$302)</c:f>
                <c:numCache>
                  <c:formatCode>General</c:formatCode>
                  <c:ptCount val="7"/>
                  <c:pt idx="0">
                    <c:v>62.22222222222225</c:v>
                  </c:pt>
                  <c:pt idx="1">
                    <c:v>73</c:v>
                  </c:pt>
                  <c:pt idx="2">
                    <c:v>244.22222222222226</c:v>
                  </c:pt>
                  <c:pt idx="3">
                    <c:v>354.22222222222223</c:v>
                  </c:pt>
                  <c:pt idx="4">
                    <c:v>314.66666666666669</c:v>
                  </c:pt>
                  <c:pt idx="5">
                    <c:v>345.25</c:v>
                  </c:pt>
                  <c:pt idx="6">
                    <c:v>177.12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26'!$D$301,'Anabaena 26'!$D$303,'Anabaena 26'!$K$301,'Anabaena 26'!$K$303,'Anabaena 26'!$R$301,'Anabaena 26'!$R$303,'Anabaena 26'!$Y$301)</c:f>
              <c:numCache>
                <c:formatCode>General</c:formatCode>
                <c:ptCount val="7"/>
                <c:pt idx="0">
                  <c:v>1310.6666666666667</c:v>
                </c:pt>
                <c:pt idx="1">
                  <c:v>1265.5</c:v>
                </c:pt>
                <c:pt idx="2">
                  <c:v>1660.3333333333333</c:v>
                </c:pt>
                <c:pt idx="3">
                  <c:v>1475.3333333333333</c:v>
                </c:pt>
                <c:pt idx="4">
                  <c:v>1133</c:v>
                </c:pt>
                <c:pt idx="5">
                  <c:v>1189.5</c:v>
                </c:pt>
                <c:pt idx="6">
                  <c:v>176.6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E-4FDA-B90F-35C8F0382C24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26'!$D$319,'Anabaena 26'!$D$321,'Anabaena 26'!$K$319,'Anabaena 26'!$K$321,'Anabaena 26'!$R$319,'Anabaena 26'!$R$321,'Anabaena 26'!$Y$319)</c:f>
                <c:numCache>
                  <c:formatCode>General</c:formatCode>
                  <c:ptCount val="7"/>
                  <c:pt idx="0">
                    <c:v>101.33333333333333</c:v>
                  </c:pt>
                  <c:pt idx="1">
                    <c:v>130.625</c:v>
                  </c:pt>
                  <c:pt idx="2">
                    <c:v>202.88888888888891</c:v>
                  </c:pt>
                  <c:pt idx="3">
                    <c:v>263.11111111111109</c:v>
                  </c:pt>
                  <c:pt idx="4">
                    <c:v>158.44444444444446</c:v>
                  </c:pt>
                  <c:pt idx="5">
                    <c:v>288.625</c:v>
                  </c:pt>
                  <c:pt idx="6">
                    <c:v>290.71999999999997</c:v>
                  </c:pt>
                </c:numCache>
              </c:numRef>
            </c:plus>
            <c:minus>
              <c:numRef>
                <c:f>('Anabaena 26'!$D$319,'Anabaena 26'!$D$321,'Anabaena 26'!$K$319,'Anabaena 26'!$K$321,'Anabaena 26'!$R$319,'Anabaena 26'!$R$321,'Anabaena 26'!$Y$319)</c:f>
                <c:numCache>
                  <c:formatCode>General</c:formatCode>
                  <c:ptCount val="7"/>
                  <c:pt idx="0">
                    <c:v>101.33333333333333</c:v>
                  </c:pt>
                  <c:pt idx="1">
                    <c:v>130.625</c:v>
                  </c:pt>
                  <c:pt idx="2">
                    <c:v>202.88888888888891</c:v>
                  </c:pt>
                  <c:pt idx="3">
                    <c:v>263.11111111111109</c:v>
                  </c:pt>
                  <c:pt idx="4">
                    <c:v>158.44444444444446</c:v>
                  </c:pt>
                  <c:pt idx="5">
                    <c:v>288.625</c:v>
                  </c:pt>
                  <c:pt idx="6">
                    <c:v>290.71999999999997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26'!$D$318,'Anabaena 26'!$D$320,'Anabaena 26'!$K$318,'Anabaena 26'!$K$320,'Anabaena 26'!$R$318,'Anabaena 26'!$R$320,'Anabaena 26'!$Y$318)</c:f>
              <c:numCache>
                <c:formatCode>General</c:formatCode>
                <c:ptCount val="7"/>
                <c:pt idx="0">
                  <c:v>1209</c:v>
                </c:pt>
                <c:pt idx="1">
                  <c:v>1710.75</c:v>
                </c:pt>
                <c:pt idx="2">
                  <c:v>2027.6666666666667</c:v>
                </c:pt>
                <c:pt idx="3">
                  <c:v>1656.6666666666667</c:v>
                </c:pt>
                <c:pt idx="4">
                  <c:v>1022.3333333333334</c:v>
                </c:pt>
                <c:pt idx="5">
                  <c:v>953.25</c:v>
                </c:pt>
                <c:pt idx="6">
                  <c:v>308.60000000000002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9-49A4-ADFF-377EE30B4CB2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26'!$D$336,'Anabaena 26'!$D$338,'Anabaena 26'!$K$336,'Anabaena 26'!$K$338,'Anabaena 26'!$R$336,'Anabaena 26'!$R$338,'Anabaena 26'!$Y$336)</c:f>
                <c:numCache>
                  <c:formatCode>General</c:formatCode>
                  <c:ptCount val="7"/>
                  <c:pt idx="0">
                    <c:v>9.3333333333333339</c:v>
                  </c:pt>
                  <c:pt idx="1">
                    <c:v>226.5</c:v>
                  </c:pt>
                  <c:pt idx="2">
                    <c:v>168</c:v>
                  </c:pt>
                  <c:pt idx="3">
                    <c:v>298.66666666666669</c:v>
                  </c:pt>
                  <c:pt idx="4">
                    <c:v>162.22222222222226</c:v>
                  </c:pt>
                  <c:pt idx="5">
                    <c:v>262</c:v>
                  </c:pt>
                  <c:pt idx="6">
                    <c:v>314.24000000000007</c:v>
                  </c:pt>
                </c:numCache>
              </c:numRef>
            </c:plus>
            <c:minus>
              <c:numRef>
                <c:f>('Anabaena 26'!$D$336,'Anabaena 26'!$D$338,'Anabaena 26'!$K$336,'Anabaena 26'!$K$338,'Anabaena 26'!$R$336,'Anabaena 26'!$R$338,'Anabaena 26'!$Y$336)</c:f>
                <c:numCache>
                  <c:formatCode>General</c:formatCode>
                  <c:ptCount val="7"/>
                  <c:pt idx="0">
                    <c:v>9.3333333333333339</c:v>
                  </c:pt>
                  <c:pt idx="1">
                    <c:v>226.5</c:v>
                  </c:pt>
                  <c:pt idx="2">
                    <c:v>168</c:v>
                  </c:pt>
                  <c:pt idx="3">
                    <c:v>298.66666666666669</c:v>
                  </c:pt>
                  <c:pt idx="4">
                    <c:v>162.22222222222226</c:v>
                  </c:pt>
                  <c:pt idx="5">
                    <c:v>262</c:v>
                  </c:pt>
                  <c:pt idx="6">
                    <c:v>314.24000000000007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26'!$D$335,'Anabaena 26'!$D$337,'Anabaena 26'!$K$335,'Anabaena 26'!$K$337,'Anabaena 26'!$R$335,'Anabaena 26'!$R$337,'Anabaena 26'!$Y$335)</c:f>
              <c:numCache>
                <c:formatCode>General</c:formatCode>
                <c:ptCount val="7"/>
                <c:pt idx="0">
                  <c:v>1590</c:v>
                </c:pt>
                <c:pt idx="1">
                  <c:v>1924</c:v>
                </c:pt>
                <c:pt idx="2">
                  <c:v>2161</c:v>
                </c:pt>
                <c:pt idx="3">
                  <c:v>1888</c:v>
                </c:pt>
                <c:pt idx="4">
                  <c:v>1492.6666666666667</c:v>
                </c:pt>
                <c:pt idx="5">
                  <c:v>1313.5</c:v>
                </c:pt>
                <c:pt idx="6">
                  <c:v>321.39999999999998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9-49A4-ADFF-377EE30B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27360"/>
        <c:axId val="-217828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'Anabaena 26'!$B$1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26'!$D$13,'Anabaena 26'!$D$15,'Anabaena 26'!$K$13,'Anabaena 26'!$K$15,'Anabaena 26'!$R$13,'Anabaena 26'!$R$15,'Anabaena 26'!$Y$13)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29.439999999999998</c:v>
                        </c:pt>
                        <c:pt idx="1">
                          <c:v>26.4</c:v>
                        </c:pt>
                        <c:pt idx="2">
                          <c:v>10.4</c:v>
                        </c:pt>
                        <c:pt idx="3">
                          <c:v>11.12</c:v>
                        </c:pt>
                        <c:pt idx="4">
                          <c:v>14.960000000000003</c:v>
                        </c:pt>
                        <c:pt idx="5">
                          <c:v>7.7600000000000025</c:v>
                        </c:pt>
                        <c:pt idx="6">
                          <c:v>3.3599999999999994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26'!$D$13,'Anabaena 26'!$D$15,'Anabaena 26'!$K$13,'Anabaena 26'!$K$15,'Anabaena 26'!$R$13,'Anabaena 26'!$R$15,'Anabaena 26'!$Y$13)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29.439999999999998</c:v>
                        </c:pt>
                        <c:pt idx="1">
                          <c:v>26.4</c:v>
                        </c:pt>
                        <c:pt idx="2">
                          <c:v>10.4</c:v>
                        </c:pt>
                        <c:pt idx="3">
                          <c:v>11.12</c:v>
                        </c:pt>
                        <c:pt idx="4">
                          <c:v>14.960000000000003</c:v>
                        </c:pt>
                        <c:pt idx="5">
                          <c:v>7.7600000000000025</c:v>
                        </c:pt>
                        <c:pt idx="6">
                          <c:v>3.3599999999999994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('Nostoc 10'!$D$12,'Nostoc 10'!$D$14,'Nostoc 10'!$K$12,'Nostoc 10'!$K$14,'Nostoc 10'!$R$12,'Nostoc 10'!$R$14,'Nostoc 10'!$Y$12)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172.8</c:v>
                      </c:pt>
                      <c:pt idx="1">
                        <c:v>176.8</c:v>
                      </c:pt>
                      <c:pt idx="2">
                        <c:v>103.4</c:v>
                      </c:pt>
                      <c:pt idx="3">
                        <c:v>87.8</c:v>
                      </c:pt>
                      <c:pt idx="4">
                        <c:v>146.4</c:v>
                      </c:pt>
                      <c:pt idx="5">
                        <c:v>112.2</c:v>
                      </c:pt>
                      <c:pt idx="6">
                        <c:v>93.6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D81-45C2-957A-6DB0C510094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26'!$D$64,'Anabaena 26'!$D$66,'Anabaena 26'!$K$64,'Anabaena 26'!$K$66,'Anabaena 26'!$R$64,'Anabaena 26'!$R$66,'Anabaena 26'!$Y$64)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0.88000000000000012</c:v>
                        </c:pt>
                        <c:pt idx="1">
                          <c:v>0.6399999999999999</c:v>
                        </c:pt>
                        <c:pt idx="2">
                          <c:v>1.04</c:v>
                        </c:pt>
                        <c:pt idx="3">
                          <c:v>0.8</c:v>
                        </c:pt>
                        <c:pt idx="4">
                          <c:v>0.32000000000000012</c:v>
                        </c:pt>
                        <c:pt idx="5">
                          <c:v>1.28</c:v>
                        </c:pt>
                        <c:pt idx="6">
                          <c:v>1.0399999999999998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26'!$D$64,'Anabaena 26'!$D$66,'Anabaena 26'!$K$64,'Anabaena 26'!$K$66,'Anabaena 26'!$R$64,'Anabaena 26'!$R$66,'Anabaena 26'!$Y$64)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0.88000000000000012</c:v>
                        </c:pt>
                        <c:pt idx="1">
                          <c:v>0.6399999999999999</c:v>
                        </c:pt>
                        <c:pt idx="2">
                          <c:v>1.04</c:v>
                        </c:pt>
                        <c:pt idx="3">
                          <c:v>0.8</c:v>
                        </c:pt>
                        <c:pt idx="4">
                          <c:v>0.32000000000000012</c:v>
                        </c:pt>
                        <c:pt idx="5">
                          <c:v>1.28</c:v>
                        </c:pt>
                        <c:pt idx="6">
                          <c:v>1.0399999999999998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26'!$D$63,'Anabaena 26'!$D$65,'Anabaena 26'!$K$63,'Anabaena 26'!$K$65,'Anabaena 26'!$R$63,'Anabaena 26'!$R$65,'Anabaena 26'!$Y$63)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9.4</c:v>
                      </c:pt>
                      <c:pt idx="1">
                        <c:v>9.8000000000000007</c:v>
                      </c:pt>
                      <c:pt idx="2">
                        <c:v>7.2</c:v>
                      </c:pt>
                      <c:pt idx="3">
                        <c:v>8</c:v>
                      </c:pt>
                      <c:pt idx="4">
                        <c:v>7.8</c:v>
                      </c:pt>
                      <c:pt idx="5">
                        <c:v>7.4</c:v>
                      </c:pt>
                      <c:pt idx="6">
                        <c:v>8.8000000000000007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81-45C2-957A-6DB0C510094B}"/>
                  </c:ext>
                </c:extLst>
              </c15:ser>
            </c15:filteredBarSeries>
          </c:ext>
        </c:extLst>
      </c:barChart>
      <c:catAx>
        <c:axId val="-2178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8448"/>
        <c:crosses val="autoZero"/>
        <c:auto val="1"/>
        <c:lblAlgn val="ctr"/>
        <c:lblOffset val="100"/>
        <c:noMultiLvlLbl val="0"/>
      </c:catAx>
      <c:valAx>
        <c:axId val="-217828448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736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MMS2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'Anabaena 26'!$B$18</c:f>
              <c:strCache>
                <c:ptCount val="1"/>
                <c:pt idx="0">
                  <c:v>d0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26'!$E$30,'Anabaena 26'!$E$32,'Anabaena 26'!$L$30,'Anabaena 26'!$L$32,'Anabaena 26'!$S$30,'Anabaena 26'!$S$32,'Anabaena 26'!$Z$30)</c:f>
                <c:numCache>
                  <c:formatCode>General</c:formatCode>
                  <c:ptCount val="7"/>
                  <c:pt idx="0">
                    <c:v>3.5</c:v>
                  </c:pt>
                  <c:pt idx="1">
                    <c:v>24.559999999999995</c:v>
                  </c:pt>
                  <c:pt idx="2">
                    <c:v>38.160000000000004</c:v>
                  </c:pt>
                  <c:pt idx="3">
                    <c:v>31.360000000000003</c:v>
                  </c:pt>
                  <c:pt idx="4">
                    <c:v>9.2799999999999976</c:v>
                  </c:pt>
                  <c:pt idx="5">
                    <c:v>22.24</c:v>
                  </c:pt>
                  <c:pt idx="6">
                    <c:v>0.6399999999999999</c:v>
                  </c:pt>
                </c:numCache>
              </c:numRef>
            </c:plus>
            <c:minus>
              <c:numRef>
                <c:f>('Anabaena 26'!$E$30,'Anabaena 26'!$E$32,'Anabaena 26'!$L$30,'Anabaena 26'!$L$32,'Anabaena 26'!$S$30,'Anabaena 26'!$S$32,'Anabaena 26'!$Z$30)</c:f>
                <c:numCache>
                  <c:formatCode>General</c:formatCode>
                  <c:ptCount val="7"/>
                  <c:pt idx="0">
                    <c:v>3.5</c:v>
                  </c:pt>
                  <c:pt idx="1">
                    <c:v>24.559999999999995</c:v>
                  </c:pt>
                  <c:pt idx="2">
                    <c:v>38.160000000000004</c:v>
                  </c:pt>
                  <c:pt idx="3">
                    <c:v>31.360000000000003</c:v>
                  </c:pt>
                  <c:pt idx="4">
                    <c:v>9.2799999999999976</c:v>
                  </c:pt>
                  <c:pt idx="5">
                    <c:v>22.24</c:v>
                  </c:pt>
                  <c:pt idx="6">
                    <c:v>0.6399999999999999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26'!$E$29,'Anabaena 26'!$E$31,'Anabaena 26'!$L$29,'Anabaena 26'!$L$31,'Anabaena 26'!$S$29,'Anabaena 26'!$S$31,'Anabaena 26'!$Z$29)</c:f>
              <c:numCache>
                <c:formatCode>General</c:formatCode>
                <c:ptCount val="7"/>
                <c:pt idx="0">
                  <c:v>22</c:v>
                </c:pt>
                <c:pt idx="1">
                  <c:v>43.6</c:v>
                </c:pt>
                <c:pt idx="2">
                  <c:v>72.8</c:v>
                </c:pt>
                <c:pt idx="3">
                  <c:v>47.6</c:v>
                </c:pt>
                <c:pt idx="4">
                  <c:v>48.8</c:v>
                </c:pt>
                <c:pt idx="5">
                  <c:v>59.4</c:v>
                </c:pt>
                <c:pt idx="6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4-4E46-A6EA-5E365A7B0F75}"/>
            </c:ext>
          </c:extLst>
        </c:ser>
        <c:ser>
          <c:idx val="2"/>
          <c:order val="2"/>
          <c:tx>
            <c:strRef>
              <c:f>'Nostoc 10'!$B$35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26'!$E$47,'Anabaena 26'!$E$49,'Anabaena 26'!$L$47,'Anabaena 26'!$L$49,'Anabaena 26'!$S$47,'Anabaena 26'!$S$49,'Anabaena 26'!$Z$47)</c:f>
                <c:numCache>
                  <c:formatCode>General</c:formatCode>
                  <c:ptCount val="7"/>
                  <c:pt idx="0">
                    <c:v>0.75</c:v>
                  </c:pt>
                  <c:pt idx="1">
                    <c:v>0</c:v>
                  </c:pt>
                  <c:pt idx="2">
                    <c:v>0.48000000000000009</c:v>
                  </c:pt>
                  <c:pt idx="3">
                    <c:v>0.48000000000000009</c:v>
                  </c:pt>
                  <c:pt idx="4">
                    <c:v>0.32000000000000012</c:v>
                  </c:pt>
                  <c:pt idx="5">
                    <c:v>0.32000000000000012</c:v>
                  </c:pt>
                  <c:pt idx="6">
                    <c:v>0.31999999999999956</c:v>
                  </c:pt>
                </c:numCache>
              </c:numRef>
            </c:plus>
            <c:minus>
              <c:numRef>
                <c:f>('Nostoc 10'!$E$47,'Nostoc 10'!$E$49,'Nostoc 10'!$L$47,'Nostoc 10'!$L$49,'Nostoc 10'!$S$47,'Nostoc 10'!$S$49,'Nostoc 10'!$Z$47)</c:f>
                <c:numCache>
                  <c:formatCode>General</c:formatCode>
                  <c:ptCount val="7"/>
                  <c:pt idx="0">
                    <c:v>0.72</c:v>
                  </c:pt>
                  <c:pt idx="1">
                    <c:v>0.32000000000000012</c:v>
                  </c:pt>
                  <c:pt idx="2">
                    <c:v>0.88000000000000012</c:v>
                  </c:pt>
                  <c:pt idx="3">
                    <c:v>0.4</c:v>
                  </c:pt>
                  <c:pt idx="4">
                    <c:v>0.96</c:v>
                  </c:pt>
                  <c:pt idx="5">
                    <c:v>0.72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26'!$E$46,'Anabaena 26'!$E$48,'Anabaena 26'!$L$46,'Anabaena 26'!$L$48,'Anabaena 26'!$S$46,'Anabaena 26'!$S$48,'Anabaena 26'!$Z$46)</c:f>
              <c:numCache>
                <c:formatCode>General</c:formatCode>
                <c:ptCount val="7"/>
                <c:pt idx="0">
                  <c:v>5.25</c:v>
                </c:pt>
                <c:pt idx="1">
                  <c:v>6</c:v>
                </c:pt>
                <c:pt idx="2">
                  <c:v>6.4</c:v>
                </c:pt>
                <c:pt idx="3">
                  <c:v>5.6</c:v>
                </c:pt>
                <c:pt idx="4">
                  <c:v>5.2</c:v>
                </c:pt>
                <c:pt idx="5">
                  <c:v>5.2</c:v>
                </c:pt>
                <c:pt idx="6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4-4E46-A6EA-5E365A7B0F75}"/>
            </c:ext>
          </c:extLst>
        </c:ser>
        <c:ser>
          <c:idx val="4"/>
          <c:order val="4"/>
          <c:tx>
            <c:strRef>
              <c:f>'Anabaena 26'!$B$69</c:f>
              <c:strCache>
                <c:ptCount val="1"/>
                <c:pt idx="0">
                  <c:v>d10</c:v>
                </c:pt>
              </c:strCache>
            </c:strRef>
          </c:tx>
          <c:spPr>
            <a:solidFill>
              <a:srgbClr val="A365D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26'!$E$81,'Anabaena 26'!$E$83,'Anabaena 26'!$L$81,'Anabaena 26'!$L$83,'Anabaena 26'!$S$81,'Anabaena 26'!$S$83,'Anabaena 26'!$Z$81)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0.32000000000000012</c:v>
                  </c:pt>
                  <c:pt idx="2">
                    <c:v>0.4</c:v>
                  </c:pt>
                  <c:pt idx="3">
                    <c:v>0.32000000000000012</c:v>
                  </c:pt>
                  <c:pt idx="4">
                    <c:v>0</c:v>
                  </c:pt>
                  <c:pt idx="5">
                    <c:v>0.48000000000000009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26'!$E$81,'Anabaena 26'!$E$83,'Anabaena 26'!$L$81,'Anabaena 26'!$L$83,'Anabaena 26'!$S$81,'Anabaena 26'!$S$83,'Anabaena 26'!$Z$81)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0.32000000000000012</c:v>
                  </c:pt>
                  <c:pt idx="2">
                    <c:v>0.4</c:v>
                  </c:pt>
                  <c:pt idx="3">
                    <c:v>0.32000000000000012</c:v>
                  </c:pt>
                  <c:pt idx="4">
                    <c:v>0</c:v>
                  </c:pt>
                  <c:pt idx="5">
                    <c:v>0.48000000000000009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26'!$E$80,'Anabaena 26'!$E$82,'Anabaena 26'!$L$80,'Anabaena 26'!$L$82,'Anabaena 26'!$S$80,'Anabaena 26'!$S$82,'Anabaena 26'!$Z$80)</c:f>
              <c:numCache>
                <c:formatCode>General</c:formatCode>
                <c:ptCount val="7"/>
                <c:pt idx="0">
                  <c:v>4.75</c:v>
                </c:pt>
                <c:pt idx="1">
                  <c:v>4.8</c:v>
                </c:pt>
                <c:pt idx="2">
                  <c:v>6</c:v>
                </c:pt>
                <c:pt idx="3">
                  <c:v>5.2</c:v>
                </c:pt>
                <c:pt idx="4">
                  <c:v>6</c:v>
                </c:pt>
                <c:pt idx="5">
                  <c:v>6.4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4-4E46-A6EA-5E365A7B0F75}"/>
            </c:ext>
          </c:extLst>
        </c:ser>
        <c:ser>
          <c:idx val="5"/>
          <c:order val="5"/>
          <c:tx>
            <c:strRef>
              <c:f>'Anabaena 26'!$B$86</c:f>
              <c:strCache>
                <c:ptCount val="1"/>
                <c:pt idx="0">
                  <c:v>d12</c:v>
                </c:pt>
              </c:strCache>
            </c:strRef>
          </c:tx>
          <c:spPr>
            <a:solidFill>
              <a:srgbClr val="E78DDA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('Anabaena 26'!$E$98,'Anabaena 26'!$E$100,'Anabaena 26'!$L$98,'Anabaena 26'!$L$100,'Anabaena 26'!$S$98,'Anabaena 26'!$S$100,'Anabaena 26'!$Z$98)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0.48000000000000009</c:v>
                  </c:pt>
                  <c:pt idx="2">
                    <c:v>0.88000000000000012</c:v>
                  </c:pt>
                  <c:pt idx="3">
                    <c:v>0.32000000000000012</c:v>
                  </c:pt>
                  <c:pt idx="4">
                    <c:v>0</c:v>
                  </c:pt>
                  <c:pt idx="5">
                    <c:v>0.32000000000000012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26'!$E$98,'Anabaena 26'!$E$100,'Anabaena 26'!$L$98,'Anabaena 26'!$L$100,'Anabaena 26'!$S$98,'Anabaena 26'!$S$100,'Anabaena 26'!$Z$98)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0.48000000000000009</c:v>
                  </c:pt>
                  <c:pt idx="2">
                    <c:v>0.88000000000000012</c:v>
                  </c:pt>
                  <c:pt idx="3">
                    <c:v>0.32000000000000012</c:v>
                  </c:pt>
                  <c:pt idx="4">
                    <c:v>0</c:v>
                  </c:pt>
                  <c:pt idx="5">
                    <c:v>0.32000000000000012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26'!$E$97,'Anabaena 26'!$E$99,'Anabaena 26'!$L$97,'Anabaena 26'!$L$99,'Anabaena 26'!$S$97,'Anabaena 26'!$S$99,'Anabaena 26'!$Z$97)</c:f>
              <c:numCache>
                <c:formatCode>General</c:formatCode>
                <c:ptCount val="7"/>
                <c:pt idx="0">
                  <c:v>4</c:v>
                </c:pt>
                <c:pt idx="1">
                  <c:v>4.5999999999999996</c:v>
                </c:pt>
                <c:pt idx="2">
                  <c:v>6.6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4-4E46-A6EA-5E365A7B0F75}"/>
            </c:ext>
          </c:extLst>
        </c:ser>
        <c:ser>
          <c:idx val="6"/>
          <c:order val="6"/>
          <c:tx>
            <c:strRef>
              <c:f>'Anabaena 26'!$B$103</c:f>
              <c:strCache>
                <c:ptCount val="1"/>
                <c:pt idx="0">
                  <c:v>d13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26'!$E$115,'Anabaena 26'!$E$117,'Anabaena 26'!$L$115,'Anabaena 26'!$L$117,'Anabaena 26'!$S$115,'Anabaena 26'!$S$117,'Anabaena 26'!$Z$115)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0.64</c:v>
                  </c:pt>
                  <c:pt idx="2">
                    <c:v>0.72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0.4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26'!$E$115,'Anabaena 26'!$E$117,'Anabaena 26'!$L$115,'Anabaena 26'!$L$117,'Anabaena 26'!$S$115,'Anabaena 26'!$S$117,'Anabaena 26'!$Z$115)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0.64</c:v>
                  </c:pt>
                  <c:pt idx="2">
                    <c:v>0.72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0.4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26'!$E$114,'Anabaena 26'!$E$116,'Anabaena 26'!$L$114,'Anabaena 26'!$L$116,'Anabaena 26'!$S$114,'Anabaena 26'!$S$116,'Anabaena 26'!$Z$114)</c:f>
              <c:numCache>
                <c:formatCode>General</c:formatCode>
                <c:ptCount val="7"/>
                <c:pt idx="0">
                  <c:v>5</c:v>
                </c:pt>
                <c:pt idx="1">
                  <c:v>5.8</c:v>
                </c:pt>
                <c:pt idx="2">
                  <c:v>7.4</c:v>
                </c:pt>
                <c:pt idx="3">
                  <c:v>6.2</c:v>
                </c:pt>
                <c:pt idx="4">
                  <c:v>6.6</c:v>
                </c:pt>
                <c:pt idx="5">
                  <c:v>7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4-4E46-A6EA-5E365A7B0F75}"/>
            </c:ext>
          </c:extLst>
        </c:ser>
        <c:ser>
          <c:idx val="7"/>
          <c:order val="7"/>
          <c:tx>
            <c:strRef>
              <c:f>'Anabaena 26'!$B$120</c:f>
              <c:strCache>
                <c:ptCount val="1"/>
                <c:pt idx="0">
                  <c:v>d14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26'!$E$132,'Anabaena 26'!$E$134,'Anabaena 26'!$L$132,'Anabaena 26'!$L$134,'Anabaena 26'!$S$132,'Anabaena 26'!$S$134,'Anabaena 26'!$Z$132)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0.72</c:v>
                  </c:pt>
                  <c:pt idx="2">
                    <c:v>0.64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0.72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26'!$E$132,'Anabaena 26'!$E$134,'Anabaena 26'!$L$132,'Anabaena 26'!$L$134,'Anabaena 26'!$S$132,'Anabaena 26'!$S$134,'Anabaena 26'!$Z$132)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0.72</c:v>
                  </c:pt>
                  <c:pt idx="2">
                    <c:v>0.64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0.72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26'!$E$131,'Anabaena 26'!$E$133,'Anabaena 26'!$L$131,'Anabaena 26'!$L$133,'Anabaena 26'!$S$131,'Anabaena 26'!$S$133,'Anabaena 26'!$Z$131)</c:f>
              <c:numCache>
                <c:formatCode>General</c:formatCode>
                <c:ptCount val="7"/>
                <c:pt idx="0">
                  <c:v>5.75</c:v>
                </c:pt>
                <c:pt idx="1">
                  <c:v>6.6</c:v>
                </c:pt>
                <c:pt idx="2">
                  <c:v>7.2</c:v>
                </c:pt>
                <c:pt idx="3">
                  <c:v>6.8</c:v>
                </c:pt>
                <c:pt idx="4">
                  <c:v>5.4</c:v>
                </c:pt>
                <c:pt idx="5">
                  <c:v>5.6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4-4E46-A6EA-5E365A7B0F75}"/>
            </c:ext>
          </c:extLst>
        </c:ser>
        <c:ser>
          <c:idx val="8"/>
          <c:order val="8"/>
          <c:tx>
            <c:strRef>
              <c:f>'Anabaena 26'!$B$137</c:f>
              <c:strCache>
                <c:ptCount val="1"/>
                <c:pt idx="0">
                  <c:v>d15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26'!$E$149,'Anabaena 26'!$E$151,'Anabaena 26'!$L$149,'Anabaena 26'!$L$151,'Anabaena 26'!$S$149,'Anabaena 26'!$S$151,'Anabaena 26'!$Z$149)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</c:v>
                  </c:pt>
                  <c:pt idx="2">
                    <c:v>1.2</c:v>
                  </c:pt>
                  <c:pt idx="3">
                    <c:v>0.48000000000000009</c:v>
                  </c:pt>
                  <c:pt idx="4">
                    <c:v>0.48000000000000009</c:v>
                  </c:pt>
                  <c:pt idx="5">
                    <c:v>1.2</c:v>
                  </c:pt>
                  <c:pt idx="6">
                    <c:v>0.32000000000000012</c:v>
                  </c:pt>
                </c:numCache>
              </c:numRef>
            </c:plus>
            <c:minus>
              <c:numRef>
                <c:f>('Anabaena 26'!$E$149,'Anabaena 26'!$E$151,'Anabaena 26'!$L$149,'Anabaena 26'!$L$151,'Anabaena 26'!$S$149,'Anabaena 26'!$S$151,'Anabaena 26'!$Z$149)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5.2</c:v>
                  </c:pt>
                  <c:pt idx="2">
                    <c:v>1.2</c:v>
                  </c:pt>
                  <c:pt idx="3">
                    <c:v>0.48000000000000009</c:v>
                  </c:pt>
                  <c:pt idx="4">
                    <c:v>0.48000000000000009</c:v>
                  </c:pt>
                  <c:pt idx="5">
                    <c:v>1.2</c:v>
                  </c:pt>
                  <c:pt idx="6">
                    <c:v>0.32000000000000012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26'!$E$148,'Anabaena 26'!$E$150,'Anabaena 26'!$L$148,'Anabaena 26'!$L$150,'Anabaena 26'!$S$148,'Anabaena 26'!$S$150,'Anabaena 26'!$Z$148)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6.6</c:v>
                </c:pt>
                <c:pt idx="4">
                  <c:v>7.4</c:v>
                </c:pt>
                <c:pt idx="5">
                  <c:v>8</c:v>
                </c:pt>
                <c:pt idx="6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04-4E46-A6EA-5E365A7B0F75}"/>
            </c:ext>
          </c:extLst>
        </c:ser>
        <c:ser>
          <c:idx val="9"/>
          <c:order val="9"/>
          <c:tx>
            <c:strRef>
              <c:f>'Anabaena 26'!$B$154</c:f>
              <c:strCache>
                <c:ptCount val="1"/>
                <c:pt idx="0">
                  <c:v>d17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26'!$E$166,'Anabaena 26'!$E$168,'Anabaena 26'!$L$166,'Anabaena 26'!$L$168,'Anabaena 26'!$S$166,'Anabaena 26'!$S$168,'Anabaena 26'!$Z$166)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4</c:v>
                  </c:pt>
                  <c:pt idx="2">
                    <c:v>1.6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2.1599999999999997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('Anabaena 26'!$E$166,'Anabaena 26'!$E$168,'Anabaena 26'!$L$166,'Anabaena 26'!$L$168,'Anabaena 26'!$S$166,'Anabaena 26'!$S$168,'Anabaena 26'!$Z$166)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4</c:v>
                  </c:pt>
                  <c:pt idx="2">
                    <c:v>1.6</c:v>
                  </c:pt>
                  <c:pt idx="3">
                    <c:v>0.32000000000000012</c:v>
                  </c:pt>
                  <c:pt idx="4">
                    <c:v>0.48000000000000009</c:v>
                  </c:pt>
                  <c:pt idx="5">
                    <c:v>2.1599999999999997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26'!$E$165,'Anabaena 26'!$E$167,'Anabaena 26'!$L$165,'Anabaena 26'!$L$167,'Anabaena 26'!$S$165,'Anabaena 26'!$S$167,'Anabaena 26'!$Z$165)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5.2</c:v>
                </c:pt>
                <c:pt idx="4">
                  <c:v>5.4</c:v>
                </c:pt>
                <c:pt idx="5">
                  <c:v>6.6</c:v>
                </c:pt>
                <c:pt idx="6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04-4E46-A6EA-5E365A7B0F75}"/>
            </c:ext>
          </c:extLst>
        </c:ser>
        <c:ser>
          <c:idx val="10"/>
          <c:order val="10"/>
          <c:tx>
            <c:strRef>
              <c:f>'Anabaena 26'!$B$171</c:f>
              <c:strCache>
                <c:ptCount val="1"/>
                <c:pt idx="0">
                  <c:v>d18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26'!$E$183,'Anabaena 26'!$E$185,'Anabaena 26'!$L$183,'Anabaena 26'!$L$185,'Anabaena 26'!$S$183,'Anabaena 26'!$S$185,'Anabaena 26'!$Z$183)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4.8800000000000008</c:v>
                  </c:pt>
                  <c:pt idx="2">
                    <c:v>2</c:v>
                  </c:pt>
                  <c:pt idx="3">
                    <c:v>0.48000000000000009</c:v>
                  </c:pt>
                  <c:pt idx="4">
                    <c:v>0.96</c:v>
                  </c:pt>
                  <c:pt idx="5">
                    <c:v>1.9199999999999995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26'!$E$183,'Anabaena 26'!$E$185,'Anabaena 26'!$L$183,'Anabaena 26'!$L$185,'Anabaena 26'!$S$183,'Anabaena 26'!$S$185,'Anabaena 26'!$Z$183)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4.8800000000000008</c:v>
                  </c:pt>
                  <c:pt idx="2">
                    <c:v>2</c:v>
                  </c:pt>
                  <c:pt idx="3">
                    <c:v>0.48000000000000009</c:v>
                  </c:pt>
                  <c:pt idx="4">
                    <c:v>0.96</c:v>
                  </c:pt>
                  <c:pt idx="5">
                    <c:v>1.9199999999999995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26'!$E$182,'Anabaena 26'!$E$184,'Anabaena 26'!$L$182,'Anabaena 26'!$L$184,'Anabaena 26'!$S$182,'Anabaena 26'!$S$184,'Anabaena 26'!$Z$182)</c:f>
              <c:numCache>
                <c:formatCode>General</c:formatCode>
                <c:ptCount val="7"/>
                <c:pt idx="0">
                  <c:v>6.75</c:v>
                </c:pt>
                <c:pt idx="1">
                  <c:v>9.8000000000000007</c:v>
                </c:pt>
                <c:pt idx="2">
                  <c:v>9</c:v>
                </c:pt>
                <c:pt idx="3">
                  <c:v>6.6</c:v>
                </c:pt>
                <c:pt idx="4">
                  <c:v>6.8</c:v>
                </c:pt>
                <c:pt idx="5">
                  <c:v>8.1999999999999993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04-4E46-A6EA-5E365A7B0F75}"/>
            </c:ext>
          </c:extLst>
        </c:ser>
        <c:ser>
          <c:idx val="11"/>
          <c:order val="11"/>
          <c:tx>
            <c:strRef>
              <c:f>'Anabaena 26'!$B$188</c:f>
              <c:strCache>
                <c:ptCount val="1"/>
                <c:pt idx="0">
                  <c:v>d21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26'!$E$200,'Anabaena 26'!$E$202,'Anabaena 26'!$L$200,'Anabaena 26'!$L$202,'Anabaena 26'!$S$200,'Anabaena 26'!$S$202,'Anabaena 26'!$Z$200)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7.839999999999999</c:v>
                  </c:pt>
                  <c:pt idx="2">
                    <c:v>19.68</c:v>
                  </c:pt>
                  <c:pt idx="3">
                    <c:v>0.48000000000000009</c:v>
                  </c:pt>
                  <c:pt idx="4">
                    <c:v>2.8</c:v>
                  </c:pt>
                  <c:pt idx="5">
                    <c:v>5.52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('Anabaena 26'!$E$200,'Anabaena 26'!$E$202,'Anabaena 26'!$L$200,'Anabaena 26'!$L$202,'Anabaena 26'!$S$200,'Anabaena 26'!$S$202,'Anabaena 26'!$Z$200)</c:f>
                <c:numCache>
                  <c:formatCode>General</c:formatCode>
                  <c:ptCount val="7"/>
                  <c:pt idx="0">
                    <c:v>0.375</c:v>
                  </c:pt>
                  <c:pt idx="1">
                    <c:v>7.839999999999999</c:v>
                  </c:pt>
                  <c:pt idx="2">
                    <c:v>19.68</c:v>
                  </c:pt>
                  <c:pt idx="3">
                    <c:v>0.48000000000000009</c:v>
                  </c:pt>
                  <c:pt idx="4">
                    <c:v>2.8</c:v>
                  </c:pt>
                  <c:pt idx="5">
                    <c:v>5.52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26'!$E$199,'Anabaena 26'!$E$201,'Anabaena 26'!$L$199,'Anabaena 26'!$L$201,'Anabaena 26'!$S$199,'Anabaena 26'!$S$201,'Anabaena 26'!$Z$199)</c:f>
              <c:numCache>
                <c:formatCode>General</c:formatCode>
                <c:ptCount val="7"/>
                <c:pt idx="0">
                  <c:v>6.75</c:v>
                </c:pt>
                <c:pt idx="1">
                  <c:v>12.4</c:v>
                </c:pt>
                <c:pt idx="2">
                  <c:v>25.4</c:v>
                </c:pt>
                <c:pt idx="3">
                  <c:v>8.4</c:v>
                </c:pt>
                <c:pt idx="4">
                  <c:v>10</c:v>
                </c:pt>
                <c:pt idx="5">
                  <c:v>11.2</c:v>
                </c:pt>
                <c:pt idx="6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04-4E46-A6EA-5E365A7B0F75}"/>
            </c:ext>
          </c:extLst>
        </c:ser>
        <c:ser>
          <c:idx val="12"/>
          <c:order val="12"/>
          <c:tx>
            <c:v>d22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26'!$E$217,'Anabaena 26'!$E$219,'Anabaena 26'!$L$217,'Anabaena 26'!$L$219,'Anabaena 26'!$S$217,'Anabaena 26'!$S$219,'Anabaena 26'!$Z$217)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1.5</c:v>
                  </c:pt>
                  <c:pt idx="2">
                    <c:v>23.111111111111114</c:v>
                  </c:pt>
                  <c:pt idx="3">
                    <c:v>0.64</c:v>
                  </c:pt>
                  <c:pt idx="4">
                    <c:v>4.32</c:v>
                  </c:pt>
                  <c:pt idx="5">
                    <c:v>0.375</c:v>
                  </c:pt>
                  <c:pt idx="6">
                    <c:v>0</c:v>
                  </c:pt>
                </c:numCache>
              </c:numRef>
            </c:plus>
            <c:minus>
              <c:numRef>
                <c:f>('Anabaena 26'!$E$217,'Anabaena 26'!$E$219,'Anabaena 26'!$L$217,'Anabaena 26'!$L$219,'Anabaena 26'!$S$217,'Anabaena 26'!$S$219,'Anabaena 26'!$Z$217)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1.5</c:v>
                  </c:pt>
                  <c:pt idx="2">
                    <c:v>23.111111111111114</c:v>
                  </c:pt>
                  <c:pt idx="3">
                    <c:v>0.64</c:v>
                  </c:pt>
                  <c:pt idx="4">
                    <c:v>4.32</c:v>
                  </c:pt>
                  <c:pt idx="5">
                    <c:v>0.375</c:v>
                  </c:pt>
                  <c:pt idx="6">
                    <c:v>0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26'!$E$216,'Anabaena 26'!$E$218,'Anabaena 26'!$L$216,'Anabaena 26'!$L$218,'Anabaena 26'!$S$216,'Anabaena 26'!$S$218,'Anabaena 26'!$Z$216)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46.333333333333336</c:v>
                </c:pt>
                <c:pt idx="3">
                  <c:v>7.2</c:v>
                </c:pt>
                <c:pt idx="4">
                  <c:v>8.6</c:v>
                </c:pt>
                <c:pt idx="5">
                  <c:v>5.75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C-4B21-B69E-2F735462083F}"/>
            </c:ext>
          </c:extLst>
        </c:ser>
        <c:ser>
          <c:idx val="13"/>
          <c:order val="13"/>
          <c:tx>
            <c:v>d24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26'!$E$234,'Anabaena 26'!$E$236,'Anabaena 26'!$L$234,'Anabaena 26'!$L$236,'Anabaena 26'!$S$234,'Anabaena 26'!$S$236,'Anabaena 26'!$Z$234)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2.375</c:v>
                  </c:pt>
                  <c:pt idx="2">
                    <c:v>44.888888888888893</c:v>
                  </c:pt>
                  <c:pt idx="3">
                    <c:v>1.52</c:v>
                  </c:pt>
                  <c:pt idx="4">
                    <c:v>0.375</c:v>
                  </c:pt>
                  <c:pt idx="5">
                    <c:v>1.25</c:v>
                  </c:pt>
                  <c:pt idx="6">
                    <c:v>0.48000000000000009</c:v>
                  </c:pt>
                </c:numCache>
              </c:numRef>
            </c:plus>
            <c:minus>
              <c:numRef>
                <c:f>('Anabaena 26'!$E$234,'Anabaena 26'!$E$236,'Anabaena 26'!$L$234,'Anabaena 26'!$L$236,'Anabaena 26'!$S$234,'Anabaena 26'!$S$236,'Anabaena 26'!$Z$234)</c:f>
                <c:numCache>
                  <c:formatCode>General</c:formatCode>
                  <c:ptCount val="7"/>
                  <c:pt idx="0">
                    <c:v>0.5</c:v>
                  </c:pt>
                  <c:pt idx="1">
                    <c:v>2.375</c:v>
                  </c:pt>
                  <c:pt idx="2">
                    <c:v>44.888888888888893</c:v>
                  </c:pt>
                  <c:pt idx="3">
                    <c:v>1.52</c:v>
                  </c:pt>
                  <c:pt idx="4">
                    <c:v>0.375</c:v>
                  </c:pt>
                  <c:pt idx="5">
                    <c:v>1.25</c:v>
                  </c:pt>
                  <c:pt idx="6">
                    <c:v>0.48000000000000009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26'!$E$233,'Anabaena 26'!$E$235,'Anabaena 26'!$L$233,'Anabaena 26'!$L$235,'Anabaena 26'!$S$233,'Anabaena 26'!$S$235,'Anabaena 26'!$Z$233)</c:f>
              <c:numCache>
                <c:formatCode>General</c:formatCode>
                <c:ptCount val="7"/>
                <c:pt idx="0">
                  <c:v>6</c:v>
                </c:pt>
                <c:pt idx="1">
                  <c:v>7.25</c:v>
                </c:pt>
                <c:pt idx="2">
                  <c:v>84.666666666666671</c:v>
                </c:pt>
                <c:pt idx="3">
                  <c:v>6.6</c:v>
                </c:pt>
                <c:pt idx="4">
                  <c:v>4.25</c:v>
                </c:pt>
                <c:pt idx="5">
                  <c:v>6.25</c:v>
                </c:pt>
                <c:pt idx="6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C-4B21-B69E-2F735462083F}"/>
            </c:ext>
          </c:extLst>
        </c:ser>
        <c:ser>
          <c:idx val="14"/>
          <c:order val="14"/>
          <c:tx>
            <c:v>d29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26'!$E$251,'Anabaena 26'!$E$253,'Anabaena 26'!$L$251,'Anabaena 26'!$L$253,'Anabaena 26'!$S$251,'Anabaena 26'!$S$253,'Anabaena 26'!$Z$251)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75</c:v>
                  </c:pt>
                  <c:pt idx="2">
                    <c:v>148.88888888888889</c:v>
                  </c:pt>
                  <c:pt idx="3">
                    <c:v>7.44</c:v>
                  </c:pt>
                  <c:pt idx="4">
                    <c:v>17.125</c:v>
                  </c:pt>
                  <c:pt idx="5">
                    <c:v>6.5</c:v>
                  </c:pt>
                  <c:pt idx="6">
                    <c:v>1.6</c:v>
                  </c:pt>
                </c:numCache>
              </c:numRef>
            </c:plus>
            <c:minus>
              <c:numRef>
                <c:f>('Anabaena 26'!$E$251,'Anabaena 26'!$E$253,'Anabaena 26'!$L$251,'Anabaena 26'!$L$253,'Anabaena 26'!$S$251,'Anabaena 26'!$S$253,'Anabaena 26'!$Z$251)</c:f>
                <c:numCache>
                  <c:formatCode>General</c:formatCode>
                  <c:ptCount val="7"/>
                  <c:pt idx="0">
                    <c:v>2</c:v>
                  </c:pt>
                  <c:pt idx="1">
                    <c:v>75</c:v>
                  </c:pt>
                  <c:pt idx="2">
                    <c:v>148.88888888888889</c:v>
                  </c:pt>
                  <c:pt idx="3">
                    <c:v>7.44</c:v>
                  </c:pt>
                  <c:pt idx="4">
                    <c:v>17.125</c:v>
                  </c:pt>
                  <c:pt idx="5">
                    <c:v>6.5</c:v>
                  </c:pt>
                  <c:pt idx="6">
                    <c:v>1.6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26'!$E$250,'Anabaena 26'!$E$252,'Anabaena 26'!$L$250,'Anabaena 26'!$L$252,'Anabaena 26'!$S$250,'Anabaena 26'!$S$252,'Anabaena 26'!$Z$250)</c:f>
              <c:numCache>
                <c:formatCode>General</c:formatCode>
                <c:ptCount val="7"/>
                <c:pt idx="0">
                  <c:v>9.5</c:v>
                </c:pt>
                <c:pt idx="1">
                  <c:v>56</c:v>
                </c:pt>
                <c:pt idx="2">
                  <c:v>252.33333333333334</c:v>
                </c:pt>
                <c:pt idx="3">
                  <c:v>13.2</c:v>
                </c:pt>
                <c:pt idx="4">
                  <c:v>18.75</c:v>
                </c:pt>
                <c:pt idx="5">
                  <c:v>13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0-4ABC-ADD5-04D5EC87A647}"/>
            </c:ext>
          </c:extLst>
        </c:ser>
        <c:ser>
          <c:idx val="15"/>
          <c:order val="15"/>
          <c:tx>
            <c:v>d35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26'!$E$268,'Anabaena 26'!$E$270,'Anabaena 26'!$L$268,'Anabaena 26'!$L$270,'Anabaena 26'!$S$268,'Anabaena 26'!$S$270,'Anabaena 26'!$Z$268)</c:f>
                <c:numCache>
                  <c:formatCode>General</c:formatCode>
                  <c:ptCount val="7"/>
                  <c:pt idx="0">
                    <c:v>33</c:v>
                  </c:pt>
                  <c:pt idx="1">
                    <c:v>160</c:v>
                  </c:pt>
                  <c:pt idx="2">
                    <c:v>328.88888888888886</c:v>
                  </c:pt>
                  <c:pt idx="3">
                    <c:v>218.4</c:v>
                  </c:pt>
                  <c:pt idx="4">
                    <c:v>189.375</c:v>
                  </c:pt>
                  <c:pt idx="5">
                    <c:v>75.5</c:v>
                  </c:pt>
                  <c:pt idx="6">
                    <c:v>18</c:v>
                  </c:pt>
                </c:numCache>
              </c:numRef>
            </c:plus>
            <c:minus>
              <c:numRef>
                <c:f>('Anabaena 26'!$E$268,'Anabaena 26'!$E$270,'Anabaena 26'!$L$268,'Anabaena 26'!$L$270,'Anabaena 26'!$S$268,'Anabaena 26'!$S$270,'Anabaena 26'!$Z$268)</c:f>
                <c:numCache>
                  <c:formatCode>General</c:formatCode>
                  <c:ptCount val="7"/>
                  <c:pt idx="0">
                    <c:v>33</c:v>
                  </c:pt>
                  <c:pt idx="1">
                    <c:v>160</c:v>
                  </c:pt>
                  <c:pt idx="2">
                    <c:v>328.88888888888886</c:v>
                  </c:pt>
                  <c:pt idx="3">
                    <c:v>218.4</c:v>
                  </c:pt>
                  <c:pt idx="4">
                    <c:v>189.375</c:v>
                  </c:pt>
                  <c:pt idx="5">
                    <c:v>75.5</c:v>
                  </c:pt>
                  <c:pt idx="6">
                    <c:v>18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26'!$E$267,'Anabaena 26'!$E$269,'Anabaena 26'!$L$267,'Anabaena 26'!$L$269,'Anabaena 26'!$S$267,'Anabaena 26'!$S$269,'Anabaena 26'!$Z$267)</c:f>
              <c:numCache>
                <c:formatCode>General</c:formatCode>
                <c:ptCount val="7"/>
                <c:pt idx="0">
                  <c:v>83</c:v>
                </c:pt>
                <c:pt idx="1">
                  <c:v>131</c:v>
                </c:pt>
                <c:pt idx="2">
                  <c:v>696.66666666666663</c:v>
                </c:pt>
                <c:pt idx="3">
                  <c:v>215</c:v>
                </c:pt>
                <c:pt idx="4">
                  <c:v>169.25</c:v>
                </c:pt>
                <c:pt idx="5">
                  <c:v>109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0-4F64-8CCD-96CC8E28B127}"/>
            </c:ext>
          </c:extLst>
        </c:ser>
        <c:ser>
          <c:idx val="16"/>
          <c:order val="16"/>
          <c:tx>
            <c:v>d37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26'!$E$285,'Anabaena 26'!$E$287,'Anabaena 26'!$L$285,'Anabaena 26'!$L$287,'Anabaena 26'!$S$285,'Anabaena 26'!$S$287,'Anabaena 26'!$Z$285)</c:f>
                <c:numCache>
                  <c:formatCode>General</c:formatCode>
                  <c:ptCount val="7"/>
                  <c:pt idx="0">
                    <c:v>30.25</c:v>
                  </c:pt>
                  <c:pt idx="1">
                    <c:v>46.125</c:v>
                  </c:pt>
                  <c:pt idx="2">
                    <c:v>74</c:v>
                  </c:pt>
                  <c:pt idx="3">
                    <c:v>240.56</c:v>
                  </c:pt>
                  <c:pt idx="4">
                    <c:v>171.75</c:v>
                  </c:pt>
                  <c:pt idx="5">
                    <c:v>138</c:v>
                  </c:pt>
                  <c:pt idx="6">
                    <c:v>34.319999999999993</c:v>
                  </c:pt>
                </c:numCache>
              </c:numRef>
            </c:plus>
            <c:minus>
              <c:numRef>
                <c:f>('Anabaena 26'!$E$285,'Anabaena 26'!$E$287,'Anabaena 26'!$L$285,'Anabaena 26'!$L$287,'Anabaena 26'!$S$285,'Anabaena 26'!$S$287,'Anabaena 26'!$Z$285)</c:f>
                <c:numCache>
                  <c:formatCode>General</c:formatCode>
                  <c:ptCount val="7"/>
                  <c:pt idx="0">
                    <c:v>30.25</c:v>
                  </c:pt>
                  <c:pt idx="1">
                    <c:v>46.125</c:v>
                  </c:pt>
                  <c:pt idx="2">
                    <c:v>74</c:v>
                  </c:pt>
                  <c:pt idx="3">
                    <c:v>240.56</c:v>
                  </c:pt>
                  <c:pt idx="4">
                    <c:v>171.75</c:v>
                  </c:pt>
                  <c:pt idx="5">
                    <c:v>138</c:v>
                  </c:pt>
                  <c:pt idx="6">
                    <c:v>34.319999999999993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26'!$E$284,'Anabaena 26'!$E$286,'Anabaena 26'!$L$284,'Anabaena 26'!$L$286,'Anabaena 26'!$S$284,'Anabaena 26'!$S$286,'Anabaena 26'!$Z$284)</c:f>
              <c:numCache>
                <c:formatCode>General</c:formatCode>
                <c:ptCount val="7"/>
                <c:pt idx="0">
                  <c:v>74.25</c:v>
                </c:pt>
                <c:pt idx="1">
                  <c:v>76.75</c:v>
                </c:pt>
                <c:pt idx="2">
                  <c:v>395</c:v>
                </c:pt>
                <c:pt idx="3">
                  <c:v>260.8</c:v>
                </c:pt>
                <c:pt idx="4">
                  <c:v>154.5</c:v>
                </c:pt>
                <c:pt idx="5">
                  <c:v>145</c:v>
                </c:pt>
                <c:pt idx="6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4356-8337-3043ACD0B47A}"/>
            </c:ext>
          </c:extLst>
        </c:ser>
        <c:ser>
          <c:idx val="17"/>
          <c:order val="17"/>
          <c:tx>
            <c:v>d39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26'!$E$302,'Anabaena 26'!$E$304,'Anabaena 26'!$K$302,'Anabaena 26'!$K$304,'Anabaena 26'!$R$302,'Anabaena 26'!$R$304,'Anabaena 26'!$Z$302)</c:f>
                <c:numCache>
                  <c:formatCode>General</c:formatCode>
                  <c:ptCount val="7"/>
                  <c:pt idx="0">
                    <c:v>167.75</c:v>
                  </c:pt>
                  <c:pt idx="1">
                    <c:v>152</c:v>
                  </c:pt>
                  <c:pt idx="2">
                    <c:v>244.22222222222226</c:v>
                  </c:pt>
                  <c:pt idx="3">
                    <c:v>354.22222222222223</c:v>
                  </c:pt>
                  <c:pt idx="4">
                    <c:v>314.66666666666669</c:v>
                  </c:pt>
                  <c:pt idx="5">
                    <c:v>345.25</c:v>
                  </c:pt>
                  <c:pt idx="6">
                    <c:v>50.56</c:v>
                  </c:pt>
                </c:numCache>
              </c:numRef>
            </c:plus>
            <c:minus>
              <c:numRef>
                <c:f>('Anabaena 26'!$E$302,'Anabaena 26'!$E$304,'Anabaena 26'!$K$302,'Anabaena 26'!$K$304,'Anabaena 26'!$R$302,'Anabaena 26'!$R$304,'Anabaena 26'!$Z$302)</c:f>
                <c:numCache>
                  <c:formatCode>General</c:formatCode>
                  <c:ptCount val="7"/>
                  <c:pt idx="0">
                    <c:v>167.75</c:v>
                  </c:pt>
                  <c:pt idx="1">
                    <c:v>152</c:v>
                  </c:pt>
                  <c:pt idx="2">
                    <c:v>244.22222222222226</c:v>
                  </c:pt>
                  <c:pt idx="3">
                    <c:v>354.22222222222223</c:v>
                  </c:pt>
                  <c:pt idx="4">
                    <c:v>314.66666666666669</c:v>
                  </c:pt>
                  <c:pt idx="5">
                    <c:v>345.25</c:v>
                  </c:pt>
                  <c:pt idx="6">
                    <c:v>50.56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26'!$E$301,'Anabaena 26'!$E$303,'Anabaena 26'!$L$301,'Anabaena 26'!$L$303,'Anabaena 26'!$S$301,'Anabaena 26'!$S$303,'Anabaena 26'!$Z$301)</c:f>
              <c:numCache>
                <c:formatCode>General</c:formatCode>
                <c:ptCount val="7"/>
                <c:pt idx="0">
                  <c:v>420.5</c:v>
                </c:pt>
                <c:pt idx="1">
                  <c:v>238</c:v>
                </c:pt>
                <c:pt idx="2">
                  <c:v>554</c:v>
                </c:pt>
                <c:pt idx="3">
                  <c:v>358</c:v>
                </c:pt>
                <c:pt idx="4">
                  <c:v>337.5</c:v>
                </c:pt>
                <c:pt idx="5">
                  <c:v>339</c:v>
                </c:pt>
                <c:pt idx="6">
                  <c:v>36.6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4356-8337-3043ACD0B47A}"/>
            </c:ext>
          </c:extLst>
        </c:ser>
        <c:ser>
          <c:idx val="18"/>
          <c:order val="18"/>
          <c:tx>
            <c:v>d42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26'!$E$319,'Anabaena 26'!$E$321,'Anabaena 26'!$L$319,'Anabaena 26'!$L$321,'Anabaena 26'!$S$319,'Anabaena 26'!$S$321,'Anabaena 26'!$Z$319)</c:f>
                <c:numCache>
                  <c:formatCode>General</c:formatCode>
                  <c:ptCount val="7"/>
                  <c:pt idx="0">
                    <c:v>268.75</c:v>
                  </c:pt>
                  <c:pt idx="1">
                    <c:v>158.25</c:v>
                  </c:pt>
                  <c:pt idx="2">
                    <c:v>85.777777777777786</c:v>
                  </c:pt>
                  <c:pt idx="3">
                    <c:v>204.47999999999996</c:v>
                  </c:pt>
                  <c:pt idx="4">
                    <c:v>207.5</c:v>
                  </c:pt>
                  <c:pt idx="5">
                    <c:v>116.75</c:v>
                  </c:pt>
                  <c:pt idx="6">
                    <c:v>98.4</c:v>
                  </c:pt>
                </c:numCache>
              </c:numRef>
            </c:plus>
            <c:minus>
              <c:numRef>
                <c:f>('Anabaena 26'!$E$319,'Anabaena 26'!$E$321,'Anabaena 26'!$L$319,'Anabaena 26'!$L$321,'Anabaena 26'!$S$319,'Anabaena 26'!$S$321,'Anabaena 26'!$Z$319)</c:f>
                <c:numCache>
                  <c:formatCode>General</c:formatCode>
                  <c:ptCount val="7"/>
                  <c:pt idx="0">
                    <c:v>268.75</c:v>
                  </c:pt>
                  <c:pt idx="1">
                    <c:v>158.25</c:v>
                  </c:pt>
                  <c:pt idx="2">
                    <c:v>85.777777777777786</c:v>
                  </c:pt>
                  <c:pt idx="3">
                    <c:v>204.47999999999996</c:v>
                  </c:pt>
                  <c:pt idx="4">
                    <c:v>207.5</c:v>
                  </c:pt>
                  <c:pt idx="5">
                    <c:v>116.75</c:v>
                  </c:pt>
                  <c:pt idx="6">
                    <c:v>98.4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26'!$E$318,'Anabaena 26'!$E$320,'Anabaena 26'!$L$318,'Anabaena 26'!$L$320,'Anabaena 26'!$S$318,'Anabaena 26'!$S$320,'Anabaena 26'!$Z$318)</c:f>
              <c:numCache>
                <c:formatCode>General</c:formatCode>
                <c:ptCount val="7"/>
                <c:pt idx="0">
                  <c:v>508.5</c:v>
                </c:pt>
                <c:pt idx="1">
                  <c:v>394.25</c:v>
                </c:pt>
                <c:pt idx="2">
                  <c:v>939.33333333333337</c:v>
                </c:pt>
                <c:pt idx="3">
                  <c:v>543.20000000000005</c:v>
                </c:pt>
                <c:pt idx="4">
                  <c:v>248</c:v>
                </c:pt>
                <c:pt idx="5">
                  <c:v>241.25</c:v>
                </c:pt>
                <c:pt idx="6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9-4596-9B17-A14411897586}"/>
            </c:ext>
          </c:extLst>
        </c:ser>
        <c:ser>
          <c:idx val="19"/>
          <c:order val="19"/>
          <c:tx>
            <c:v>d45</c:v>
          </c:tx>
          <c:invertIfNegative val="0"/>
          <c:errBars>
            <c:errBarType val="both"/>
            <c:errValType val="cust"/>
            <c:noEndCap val="0"/>
            <c:plus>
              <c:numRef>
                <c:f>('Anabaena 26'!$E$336,'Anabaena 26'!$E$338,'Anabaena 26'!$L$336,'Anabaena 26'!$L$338,'Anabaena 26'!$S$336,'Anabaena 26'!$S$338,'Anabaena 26'!$Z$336)</c:f>
                <c:numCache>
                  <c:formatCode>General</c:formatCode>
                  <c:ptCount val="7"/>
                  <c:pt idx="0">
                    <c:v>283.25</c:v>
                  </c:pt>
                  <c:pt idx="1">
                    <c:v>139.75</c:v>
                  </c:pt>
                  <c:pt idx="2">
                    <c:v>66.666666666666671</c:v>
                  </c:pt>
                  <c:pt idx="3">
                    <c:v>263.68</c:v>
                  </c:pt>
                  <c:pt idx="4">
                    <c:v>405.625</c:v>
                  </c:pt>
                  <c:pt idx="5">
                    <c:v>205.75</c:v>
                  </c:pt>
                  <c:pt idx="6">
                    <c:v>155.84</c:v>
                  </c:pt>
                </c:numCache>
              </c:numRef>
            </c:plus>
            <c:minus>
              <c:numRef>
                <c:f>('Anabaena 26'!$E$336,'Anabaena 26'!$E$338,'Anabaena 26'!$L$336,'Anabaena 26'!$L$338,'Anabaena 26'!$S$336,'Anabaena 26'!$S$338,'Anabaena 26'!$Z$336)</c:f>
                <c:numCache>
                  <c:formatCode>General</c:formatCode>
                  <c:ptCount val="7"/>
                  <c:pt idx="0">
                    <c:v>283.25</c:v>
                  </c:pt>
                  <c:pt idx="1">
                    <c:v>139.75</c:v>
                  </c:pt>
                  <c:pt idx="2">
                    <c:v>66.666666666666671</c:v>
                  </c:pt>
                  <c:pt idx="3">
                    <c:v>263.68</c:v>
                  </c:pt>
                  <c:pt idx="4">
                    <c:v>405.625</c:v>
                  </c:pt>
                  <c:pt idx="5">
                    <c:v>205.75</c:v>
                  </c:pt>
                  <c:pt idx="6">
                    <c:v>155.84</c:v>
                  </c:pt>
                </c:numCache>
              </c:numRef>
            </c:minus>
          </c:errBars>
          <c:cat>
            <c:strRef>
              <c:f>('Anabaena 26'!$B$325:$B$329,'Anabaena 26'!$B$330:$B$334,'Anabaena 26'!$I$325:$I$329,'Anabaena 26'!$I$330:$I$334,'Anabaena 26'!$P$325:$P$329,'Anabaena 26'!$P$330:$P$334,'Anabaena 26'!$W$325:$W$329)</c:f>
              <c:strCache>
                <c:ptCount val="7"/>
                <c:pt idx="0">
                  <c:v>0 min</c:v>
                </c:pt>
                <c:pt idx="1">
                  <c:v>1 min</c:v>
                </c:pt>
                <c:pt idx="2">
                  <c:v>10 min</c:v>
                </c:pt>
                <c:pt idx="3">
                  <c:v>1h</c:v>
                </c:pt>
                <c:pt idx="4">
                  <c:v>2h</c:v>
                </c:pt>
                <c:pt idx="5">
                  <c:v>4h</c:v>
                </c:pt>
                <c:pt idx="6">
                  <c:v>72h</c:v>
                </c:pt>
              </c:strCache>
            </c:strRef>
          </c:cat>
          <c:val>
            <c:numRef>
              <c:f>('Anabaena 26'!$E$335,'Anabaena 26'!$E$337,'Anabaena 26'!$L$335,'Anabaena 26'!$L$337,'Anabaena 26'!$S$335,'Anabaena 26'!$S$337,'Anabaena 26'!$Z$335)</c:f>
              <c:numCache>
                <c:formatCode>General</c:formatCode>
                <c:ptCount val="7"/>
                <c:pt idx="0">
                  <c:v>653.75</c:v>
                </c:pt>
                <c:pt idx="1">
                  <c:v>634.25</c:v>
                </c:pt>
                <c:pt idx="2">
                  <c:v>943</c:v>
                </c:pt>
                <c:pt idx="3">
                  <c:v>633.6</c:v>
                </c:pt>
                <c:pt idx="4">
                  <c:v>532.75</c:v>
                </c:pt>
                <c:pt idx="5">
                  <c:v>440.5</c:v>
                </c:pt>
                <c:pt idx="6">
                  <c:v>102.4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9-4596-9B17-A1441189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7833344"/>
        <c:axId val="-217827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'Anabaena 26'!$B$1</c15:sqref>
                        </c15:formulaRef>
                      </c:ext>
                    </c:extLst>
                    <c:strCache>
                      <c:ptCount val="1"/>
                      <c:pt idx="0">
                        <c:v>Seca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  <a:prstDash val="solid"/>
                  </a:ln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('Anabaena 26'!$E$13,'Anabaena 26'!$E$15,'Anabaena 26'!$L$13,'Anabaena 26'!$L$15,'Anabaena 26'!$S$13,'Anabaena 26'!$S$15,'Anabaena 26'!$Z$13)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12.559999999999999</c:v>
                        </c:pt>
                        <c:pt idx="1">
                          <c:v>9.52</c:v>
                        </c:pt>
                        <c:pt idx="2">
                          <c:v>15.2</c:v>
                        </c:pt>
                        <c:pt idx="3">
                          <c:v>15.040000000000003</c:v>
                        </c:pt>
                        <c:pt idx="4">
                          <c:v>20.8</c:v>
                        </c:pt>
                        <c:pt idx="5">
                          <c:v>7.44</c:v>
                        </c:pt>
                        <c:pt idx="6">
                          <c:v>2.6399999999999997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('Anabaena 26'!$E$13,'Anabaena 26'!$E$15,'Anabaena 26'!$L$13,'Anabaena 26'!$L$15,'Anabaena 26'!$S$13,'Anabaena 26'!$S$15,'Anabaena 26'!$Z$13)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12.559999999999999</c:v>
                        </c:pt>
                        <c:pt idx="1">
                          <c:v>9.52</c:v>
                        </c:pt>
                        <c:pt idx="2">
                          <c:v>15.2</c:v>
                        </c:pt>
                        <c:pt idx="3">
                          <c:v>15.040000000000003</c:v>
                        </c:pt>
                        <c:pt idx="4">
                          <c:v>20.8</c:v>
                        </c:pt>
                        <c:pt idx="5">
                          <c:v>7.44</c:v>
                        </c:pt>
                        <c:pt idx="6">
                          <c:v>2.6399999999999997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prstDash val="solid"/>
                      <a:round/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('Anabaena 26'!$E$12,'Anabaena 26'!$E$14,'Anabaena 26'!$L$12,'Anabaena 26'!$L$14,'Anabaena 26'!$S$12,'Anabaena 26'!$S$14,'Anabaena 26'!$Z$12)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74.2</c:v>
                      </c:pt>
                      <c:pt idx="1">
                        <c:v>78.599999999999994</c:v>
                      </c:pt>
                      <c:pt idx="2">
                        <c:v>82</c:v>
                      </c:pt>
                      <c:pt idx="3">
                        <c:v>68.400000000000006</c:v>
                      </c:pt>
                      <c:pt idx="4">
                        <c:v>72</c:v>
                      </c:pt>
                      <c:pt idx="5">
                        <c:v>51.2</c:v>
                      </c:pt>
                      <c:pt idx="6">
                        <c:v>16.8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D04-4E46-A6EA-5E365A7B0F7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'Anabaena 26'!$B$52</c15:sqref>
                        </c15:formulaRef>
                      </c:ext>
                    </c:extLst>
                    <c:strCache>
                      <c:ptCount val="1"/>
                      <c:pt idx="0">
                        <c:v>d7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26'!$E$64,'Anabaena 26'!$E$66,'Anabaena 26'!$L$64,'Anabaena 26'!$L$66,'Anabaena 26'!$S$64,'Anabaena 26'!$S$66,'Anabaena 26'!$Z$64)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0.4</c:v>
                        </c:pt>
                        <c:pt idx="2">
                          <c:v>0.72</c:v>
                        </c:pt>
                        <c:pt idx="3">
                          <c:v>0</c:v>
                        </c:pt>
                        <c:pt idx="4">
                          <c:v>0.48000000000000009</c:v>
                        </c:pt>
                        <c:pt idx="5">
                          <c:v>0.64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('Anabaena 26'!$E$64,'Anabaena 26'!$E$66,'Anabaena 26'!$L$64,'Anabaena 26'!$L$66,'Anabaena 26'!$S$64,'Anabaena 26'!$S$66,'Anabaena 26'!$Z$64)</c15:sqref>
                          </c15:formulaRef>
                        </c:ext>
                      </c:extLst>
                      <c:numCache>
                        <c:formatCode>General</c:formatCode>
                        <c:ptCount val="7"/>
                        <c:pt idx="0">
                          <c:v>0</c:v>
                        </c:pt>
                        <c:pt idx="1">
                          <c:v>0.4</c:v>
                        </c:pt>
                        <c:pt idx="2">
                          <c:v>0.72</c:v>
                        </c:pt>
                        <c:pt idx="3">
                          <c:v>0</c:v>
                        </c:pt>
                        <c:pt idx="4">
                          <c:v>0.48000000000000009</c:v>
                        </c:pt>
                        <c:pt idx="5">
                          <c:v>0.64</c:v>
                        </c:pt>
                        <c:pt idx="6">
                          <c:v>0</c:v>
                        </c:pt>
                      </c:numCache>
                    </c:numRef>
                  </c:minus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26'!$B$325:$B$329,'Anabaena 26'!$B$330:$B$334,'Anabaena 26'!$I$325:$I$329,'Anabaena 26'!$I$330:$I$334,'Anabaena 26'!$P$325:$P$329,'Anabaena 26'!$P$330:$P$334,'Anabaena 26'!$W$325:$W$329)</c15:sqref>
                        </c15:formulaRef>
                      </c:ext>
                    </c:extLst>
                    <c:strCache>
                      <c:ptCount val="7"/>
                      <c:pt idx="0">
                        <c:v>0 min</c:v>
                      </c:pt>
                      <c:pt idx="1">
                        <c:v>1 min</c:v>
                      </c:pt>
                      <c:pt idx="2">
                        <c:v>10 min</c:v>
                      </c:pt>
                      <c:pt idx="3">
                        <c:v>1h</c:v>
                      </c:pt>
                      <c:pt idx="4">
                        <c:v>2h</c:v>
                      </c:pt>
                      <c:pt idx="5">
                        <c:v>4h</c:v>
                      </c:pt>
                      <c:pt idx="6">
                        <c:v>72h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('Anabaena 26'!$E$63,'Anabaena 26'!$E$65,'Anabaena 26'!$L$63,'Anabaena 26'!$L$65,'Anabaena 26'!$S$63,'Anabaena 26'!$S$65,'Anabaena 26'!$Z$63)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6</c:v>
                      </c:pt>
                      <c:pt idx="2">
                        <c:v>5.6</c:v>
                      </c:pt>
                      <c:pt idx="3">
                        <c:v>5</c:v>
                      </c:pt>
                      <c:pt idx="4">
                        <c:v>5.6</c:v>
                      </c:pt>
                      <c:pt idx="5">
                        <c:v>5.8</c:v>
                      </c:pt>
                      <c:pt idx="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04-4E46-A6EA-5E365A7B0F75}"/>
                  </c:ext>
                </c:extLst>
              </c15:ser>
            </c15:filteredBarSeries>
          </c:ext>
        </c:extLst>
      </c:barChart>
      <c:catAx>
        <c:axId val="-2178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27904"/>
        <c:crosses val="autoZero"/>
        <c:auto val="1"/>
        <c:lblAlgn val="ctr"/>
        <c:lblOffset val="100"/>
        <c:noMultiLvlLbl val="0"/>
      </c:catAx>
      <c:valAx>
        <c:axId val="-21782790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7833344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50799</xdr:rowOff>
    </xdr:from>
    <xdr:to>
      <xdr:col>9</xdr:col>
      <xdr:colOff>9525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24491</xdr:rowOff>
    </xdr:from>
    <xdr:to>
      <xdr:col>17</xdr:col>
      <xdr:colOff>781050</xdr:colOff>
      <xdr:row>25</xdr:row>
      <xdr:rowOff>133349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19048</xdr:colOff>
      <xdr:row>27</xdr:row>
      <xdr:rowOff>23132</xdr:rowOff>
    </xdr:from>
    <xdr:to>
      <xdr:col>8</xdr:col>
      <xdr:colOff>790574</xdr:colOff>
      <xdr:row>52</xdr:row>
      <xdr:rowOff>104775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13605</xdr:colOff>
      <xdr:row>27</xdr:row>
      <xdr:rowOff>16328</xdr:rowOff>
    </xdr:from>
    <xdr:to>
      <xdr:col>18</xdr:col>
      <xdr:colOff>9524</xdr:colOff>
      <xdr:row>52</xdr:row>
      <xdr:rowOff>104775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108856</xdr:rowOff>
    </xdr:from>
    <xdr:to>
      <xdr:col>9</xdr:col>
      <xdr:colOff>38100</xdr:colOff>
      <xdr:row>79</xdr:row>
      <xdr:rowOff>95250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12247</xdr:colOff>
      <xdr:row>53</xdr:row>
      <xdr:rowOff>163284</xdr:rowOff>
    </xdr:from>
    <xdr:to>
      <xdr:col>18</xdr:col>
      <xdr:colOff>28575</xdr:colOff>
      <xdr:row>79</xdr:row>
      <xdr:rowOff>95250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447676</xdr:colOff>
      <xdr:row>1</xdr:row>
      <xdr:rowOff>19049</xdr:rowOff>
    </xdr:from>
    <xdr:to>
      <xdr:col>9</xdr:col>
      <xdr:colOff>9525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12245</xdr:colOff>
      <xdr:row>1</xdr:row>
      <xdr:rowOff>11428</xdr:rowOff>
    </xdr:from>
    <xdr:to>
      <xdr:col>18</xdr:col>
      <xdr:colOff>352425</xdr:colOff>
      <xdr:row>27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428623</xdr:colOff>
      <xdr:row>27</xdr:row>
      <xdr:rowOff>172809</xdr:rowOff>
    </xdr:from>
    <xdr:to>
      <xdr:col>9</xdr:col>
      <xdr:colOff>9525</xdr:colOff>
      <xdr:row>54</xdr:row>
      <xdr:rowOff>95249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2721</xdr:colOff>
      <xdr:row>27</xdr:row>
      <xdr:rowOff>167368</xdr:rowOff>
    </xdr:from>
    <xdr:to>
      <xdr:col>18</xdr:col>
      <xdr:colOff>352425</xdr:colOff>
      <xdr:row>54</xdr:row>
      <xdr:rowOff>104774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419099</xdr:colOff>
      <xdr:row>55</xdr:row>
      <xdr:rowOff>69395</xdr:rowOff>
    </xdr:from>
    <xdr:to>
      <xdr:col>9</xdr:col>
      <xdr:colOff>19050</xdr:colOff>
      <xdr:row>82</xdr:row>
      <xdr:rowOff>85725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782410</xdr:colOff>
      <xdr:row>55</xdr:row>
      <xdr:rowOff>55787</xdr:rowOff>
    </xdr:from>
    <xdr:to>
      <xdr:col>18</xdr:col>
      <xdr:colOff>371475</xdr:colOff>
      <xdr:row>82</xdr:row>
      <xdr:rowOff>114300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8"/>
  <sheetViews>
    <sheetView topLeftCell="F315" zoomScale="80" zoomScaleNormal="80" workbookViewId="0">
      <selection activeCell="H342" sqref="H342"/>
    </sheetView>
  </sheetViews>
  <sheetFormatPr defaultColWidth="8.6640625" defaultRowHeight="14.4" x14ac:dyDescent="0.3"/>
  <cols>
    <col min="10" max="10" width="11.109375" bestFit="1" customWidth="1"/>
  </cols>
  <sheetData>
    <row r="1" spans="1:29" x14ac:dyDescent="0.3">
      <c r="B1" s="47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25</v>
      </c>
      <c r="H1" s="54" t="s">
        <v>24</v>
      </c>
      <c r="I1" s="47"/>
      <c r="J1" s="53" t="s">
        <v>1</v>
      </c>
      <c r="K1" s="53" t="s">
        <v>2</v>
      </c>
      <c r="L1" s="53" t="s">
        <v>3</v>
      </c>
      <c r="M1" s="53" t="s">
        <v>4</v>
      </c>
      <c r="N1" s="53" t="s">
        <v>25</v>
      </c>
      <c r="O1" s="54" t="s">
        <v>24</v>
      </c>
      <c r="P1" s="47"/>
      <c r="Q1" s="53" t="s">
        <v>1</v>
      </c>
      <c r="R1" s="53" t="s">
        <v>2</v>
      </c>
      <c r="S1" s="53" t="s">
        <v>3</v>
      </c>
      <c r="T1" s="53" t="s">
        <v>4</v>
      </c>
      <c r="U1" s="53" t="s">
        <v>25</v>
      </c>
      <c r="V1" s="54" t="s">
        <v>24</v>
      </c>
      <c r="W1" s="47"/>
      <c r="X1" s="53" t="s">
        <v>1</v>
      </c>
      <c r="Y1" s="53" t="s">
        <v>2</v>
      </c>
      <c r="Z1" s="53" t="s">
        <v>3</v>
      </c>
      <c r="AA1" s="53" t="s">
        <v>4</v>
      </c>
      <c r="AB1" s="53" t="s">
        <v>25</v>
      </c>
      <c r="AC1" s="54" t="s">
        <v>24</v>
      </c>
    </row>
    <row r="2" spans="1:29" x14ac:dyDescent="0.3">
      <c r="B2" s="97" t="s">
        <v>5</v>
      </c>
      <c r="C2" s="38">
        <v>837</v>
      </c>
      <c r="D2" s="39">
        <v>171</v>
      </c>
      <c r="E2" s="39">
        <v>106</v>
      </c>
      <c r="F2" s="39">
        <v>118</v>
      </c>
      <c r="G2" s="39">
        <v>1200</v>
      </c>
      <c r="H2" s="40">
        <v>85</v>
      </c>
      <c r="I2" s="97" t="s">
        <v>6</v>
      </c>
      <c r="J2" s="38">
        <v>979</v>
      </c>
      <c r="K2" s="39">
        <v>111</v>
      </c>
      <c r="L2" s="39">
        <v>72</v>
      </c>
      <c r="M2" s="39">
        <v>148</v>
      </c>
      <c r="N2" s="39">
        <v>495</v>
      </c>
      <c r="O2" s="40">
        <v>56</v>
      </c>
      <c r="P2" s="97" t="s">
        <v>7</v>
      </c>
      <c r="Q2" s="38">
        <v>908</v>
      </c>
      <c r="R2" s="39">
        <v>142</v>
      </c>
      <c r="S2" s="39">
        <v>77</v>
      </c>
      <c r="T2" s="39">
        <v>192</v>
      </c>
      <c r="U2" s="39">
        <v>832</v>
      </c>
      <c r="V2" s="40">
        <v>49</v>
      </c>
      <c r="W2" s="97" t="s">
        <v>8</v>
      </c>
      <c r="X2" s="38">
        <v>618</v>
      </c>
      <c r="Y2" s="39">
        <v>62</v>
      </c>
      <c r="Z2" s="39">
        <v>23</v>
      </c>
      <c r="AA2" s="39">
        <v>88</v>
      </c>
      <c r="AB2" s="39">
        <v>755</v>
      </c>
      <c r="AC2" s="40">
        <v>67</v>
      </c>
    </row>
    <row r="3" spans="1:29" x14ac:dyDescent="0.3">
      <c r="B3" s="100"/>
      <c r="C3" s="41">
        <v>915</v>
      </c>
      <c r="D3" s="35">
        <v>163</v>
      </c>
      <c r="E3" s="35">
        <v>74</v>
      </c>
      <c r="F3" s="35">
        <v>124</v>
      </c>
      <c r="G3" s="35">
        <v>596</v>
      </c>
      <c r="H3" s="42">
        <v>82</v>
      </c>
      <c r="I3" s="98"/>
      <c r="J3" s="41">
        <v>445</v>
      </c>
      <c r="K3" s="35">
        <v>110</v>
      </c>
      <c r="L3" s="35">
        <v>85</v>
      </c>
      <c r="M3" s="35">
        <v>142</v>
      </c>
      <c r="N3" s="35">
        <v>1076</v>
      </c>
      <c r="O3" s="42">
        <v>57</v>
      </c>
      <c r="P3" s="98"/>
      <c r="Q3" s="41">
        <v>670</v>
      </c>
      <c r="R3" s="35">
        <v>167</v>
      </c>
      <c r="S3" s="35">
        <v>63</v>
      </c>
      <c r="T3" s="35">
        <v>162</v>
      </c>
      <c r="U3" s="35">
        <v>611</v>
      </c>
      <c r="V3" s="42">
        <v>56</v>
      </c>
      <c r="W3" s="100"/>
      <c r="X3" s="41">
        <v>633</v>
      </c>
      <c r="Y3" s="35">
        <v>53</v>
      </c>
      <c r="Z3" s="35">
        <v>20</v>
      </c>
      <c r="AA3" s="35">
        <v>90</v>
      </c>
      <c r="AB3" s="35">
        <v>1047</v>
      </c>
      <c r="AC3" s="42">
        <v>63</v>
      </c>
    </row>
    <row r="4" spans="1:29" x14ac:dyDescent="0.3">
      <c r="B4" s="100"/>
      <c r="C4" s="41">
        <v>682</v>
      </c>
      <c r="D4" s="35">
        <v>209</v>
      </c>
      <c r="E4" s="35">
        <v>66</v>
      </c>
      <c r="F4" s="35">
        <v>120</v>
      </c>
      <c r="G4" s="35">
        <v>867</v>
      </c>
      <c r="H4" s="42">
        <v>87</v>
      </c>
      <c r="I4" s="98"/>
      <c r="J4" s="41">
        <v>425</v>
      </c>
      <c r="K4" s="35">
        <v>110</v>
      </c>
      <c r="L4" s="35">
        <v>65</v>
      </c>
      <c r="M4" s="35">
        <v>157</v>
      </c>
      <c r="N4" s="35">
        <v>654</v>
      </c>
      <c r="O4" s="42">
        <v>47</v>
      </c>
      <c r="P4" s="98"/>
      <c r="Q4" s="41">
        <v>548</v>
      </c>
      <c r="R4" s="35">
        <v>139</v>
      </c>
      <c r="S4" s="35">
        <v>70</v>
      </c>
      <c r="T4" s="35">
        <v>161</v>
      </c>
      <c r="U4" s="35">
        <v>687</v>
      </c>
      <c r="V4" s="42">
        <v>51</v>
      </c>
      <c r="W4" s="100"/>
      <c r="X4" s="41">
        <v>626</v>
      </c>
      <c r="Y4" s="35">
        <v>109</v>
      </c>
      <c r="Z4" s="35">
        <v>21</v>
      </c>
      <c r="AA4" s="35">
        <v>96</v>
      </c>
      <c r="AB4" s="35">
        <v>1114</v>
      </c>
      <c r="AC4" s="42">
        <v>68</v>
      </c>
    </row>
    <row r="5" spans="1:29" x14ac:dyDescent="0.3">
      <c r="B5" s="100"/>
      <c r="C5" s="41">
        <v>938</v>
      </c>
      <c r="D5" s="35">
        <v>184</v>
      </c>
      <c r="E5" s="35">
        <v>99</v>
      </c>
      <c r="F5" s="35">
        <v>152</v>
      </c>
      <c r="G5" s="35">
        <v>914</v>
      </c>
      <c r="H5" s="42">
        <v>63</v>
      </c>
      <c r="I5" s="98"/>
      <c r="J5" s="41">
        <v>682</v>
      </c>
      <c r="K5" s="35">
        <v>111</v>
      </c>
      <c r="L5" s="35">
        <v>44</v>
      </c>
      <c r="M5" s="35">
        <v>190</v>
      </c>
      <c r="N5" s="35">
        <v>1107</v>
      </c>
      <c r="O5" s="42">
        <v>48</v>
      </c>
      <c r="P5" s="98"/>
      <c r="Q5" s="41">
        <v>814</v>
      </c>
      <c r="R5" s="35">
        <v>142</v>
      </c>
      <c r="S5" s="35">
        <v>96</v>
      </c>
      <c r="T5" s="35">
        <v>185</v>
      </c>
      <c r="U5" s="35">
        <v>813</v>
      </c>
      <c r="V5" s="42">
        <v>50</v>
      </c>
      <c r="W5" s="100"/>
      <c r="X5" s="41">
        <v>688</v>
      </c>
      <c r="Y5" s="35">
        <v>166</v>
      </c>
      <c r="Z5" s="35">
        <v>17</v>
      </c>
      <c r="AA5" s="35">
        <v>110</v>
      </c>
      <c r="AB5" s="35">
        <v>718</v>
      </c>
      <c r="AC5" s="42">
        <v>55</v>
      </c>
    </row>
    <row r="6" spans="1:29" x14ac:dyDescent="0.3">
      <c r="B6" s="101"/>
      <c r="C6" s="36">
        <v>677</v>
      </c>
      <c r="D6" s="37">
        <v>137</v>
      </c>
      <c r="E6" s="37">
        <v>73</v>
      </c>
      <c r="F6" s="37">
        <v>141</v>
      </c>
      <c r="G6" s="37">
        <v>1133</v>
      </c>
      <c r="H6" s="43">
        <v>76</v>
      </c>
      <c r="I6" s="99"/>
      <c r="J6" s="36">
        <v>444</v>
      </c>
      <c r="K6" s="37">
        <v>75</v>
      </c>
      <c r="L6" s="37">
        <v>84</v>
      </c>
      <c r="M6" s="37">
        <v>180</v>
      </c>
      <c r="N6" s="37">
        <v>544</v>
      </c>
      <c r="O6" s="43">
        <v>21</v>
      </c>
      <c r="P6" s="99"/>
      <c r="Q6" s="36">
        <v>411</v>
      </c>
      <c r="R6" s="37">
        <v>142</v>
      </c>
      <c r="S6" s="37">
        <v>49</v>
      </c>
      <c r="T6" s="37">
        <v>186</v>
      </c>
      <c r="U6" s="37">
        <v>714</v>
      </c>
      <c r="V6" s="43">
        <v>61</v>
      </c>
      <c r="W6" s="101"/>
      <c r="X6" s="36">
        <v>733</v>
      </c>
      <c r="Y6" s="37">
        <v>78</v>
      </c>
      <c r="Z6" s="37">
        <v>18</v>
      </c>
      <c r="AA6" s="37">
        <v>121</v>
      </c>
      <c r="AB6" s="37">
        <v>802</v>
      </c>
      <c r="AC6" s="43">
        <v>61</v>
      </c>
    </row>
    <row r="7" spans="1:29" x14ac:dyDescent="0.3">
      <c r="B7" s="97" t="s">
        <v>9</v>
      </c>
      <c r="C7" s="41">
        <v>723</v>
      </c>
      <c r="D7" s="35">
        <v>137</v>
      </c>
      <c r="E7" s="35">
        <v>68</v>
      </c>
      <c r="F7" s="35">
        <v>112</v>
      </c>
      <c r="G7" s="35">
        <v>1215</v>
      </c>
      <c r="H7" s="35">
        <v>72</v>
      </c>
      <c r="I7" s="97" t="s">
        <v>10</v>
      </c>
      <c r="J7" s="35">
        <v>626</v>
      </c>
      <c r="K7" s="35">
        <v>53</v>
      </c>
      <c r="L7" s="35">
        <v>35</v>
      </c>
      <c r="M7" s="35">
        <v>135</v>
      </c>
      <c r="N7" s="35">
        <v>402</v>
      </c>
      <c r="O7" s="35">
        <v>47</v>
      </c>
      <c r="P7" s="97" t="s">
        <v>11</v>
      </c>
      <c r="Q7" s="38">
        <v>590</v>
      </c>
      <c r="R7" s="39">
        <v>97</v>
      </c>
      <c r="S7" s="40">
        <v>60</v>
      </c>
      <c r="T7" s="55">
        <v>123</v>
      </c>
      <c r="U7" s="55">
        <v>598</v>
      </c>
      <c r="V7" s="56">
        <v>40</v>
      </c>
      <c r="W7" s="33"/>
      <c r="X7" s="33"/>
      <c r="Y7" s="33"/>
      <c r="Z7" s="33"/>
      <c r="AA7" s="33"/>
      <c r="AB7" s="33"/>
      <c r="AC7" s="33"/>
    </row>
    <row r="8" spans="1:29" x14ac:dyDescent="0.3">
      <c r="B8" s="100"/>
      <c r="C8" s="41">
        <v>621</v>
      </c>
      <c r="D8" s="35">
        <v>197</v>
      </c>
      <c r="E8" s="35">
        <v>92</v>
      </c>
      <c r="F8" s="35">
        <v>141</v>
      </c>
      <c r="G8" s="35">
        <v>1204</v>
      </c>
      <c r="H8" s="35">
        <v>79</v>
      </c>
      <c r="I8" s="98"/>
      <c r="J8" s="35">
        <v>534</v>
      </c>
      <c r="K8" s="35">
        <v>93</v>
      </c>
      <c r="L8" s="35">
        <v>88</v>
      </c>
      <c r="M8" s="35">
        <v>133</v>
      </c>
      <c r="N8" s="35">
        <v>352</v>
      </c>
      <c r="O8" s="35">
        <v>45</v>
      </c>
      <c r="P8" s="98"/>
      <c r="Q8" s="41">
        <v>360</v>
      </c>
      <c r="R8" s="35">
        <v>100</v>
      </c>
      <c r="S8" s="42">
        <v>58</v>
      </c>
      <c r="T8" s="33">
        <v>156</v>
      </c>
      <c r="U8" s="33">
        <v>658</v>
      </c>
      <c r="V8" s="57">
        <v>46</v>
      </c>
      <c r="W8" s="33"/>
      <c r="X8" s="33"/>
      <c r="Y8" s="33"/>
      <c r="Z8" s="33"/>
      <c r="AA8" s="33"/>
      <c r="AB8" s="33"/>
      <c r="AC8" s="33"/>
    </row>
    <row r="9" spans="1:29" x14ac:dyDescent="0.3">
      <c r="B9" s="100"/>
      <c r="C9" s="41">
        <v>803</v>
      </c>
      <c r="D9" s="35">
        <v>139</v>
      </c>
      <c r="E9" s="35">
        <v>159</v>
      </c>
      <c r="F9" s="35">
        <v>162</v>
      </c>
      <c r="G9" s="35">
        <v>1120</v>
      </c>
      <c r="H9" s="35">
        <v>73</v>
      </c>
      <c r="I9" s="98"/>
      <c r="J9" s="35">
        <v>367</v>
      </c>
      <c r="K9" s="35">
        <v>109</v>
      </c>
      <c r="L9" s="35">
        <v>64</v>
      </c>
      <c r="M9" s="35">
        <v>246</v>
      </c>
      <c r="N9" s="35">
        <v>498</v>
      </c>
      <c r="O9" s="35">
        <v>55</v>
      </c>
      <c r="P9" s="98"/>
      <c r="Q9" s="41">
        <v>478</v>
      </c>
      <c r="R9" s="35">
        <v>118</v>
      </c>
      <c r="S9" s="42">
        <v>55</v>
      </c>
      <c r="T9" s="33">
        <v>140</v>
      </c>
      <c r="U9" s="33">
        <v>487</v>
      </c>
      <c r="V9" s="57">
        <v>60</v>
      </c>
      <c r="W9" s="33"/>
      <c r="X9" s="33"/>
      <c r="Y9" s="33"/>
      <c r="Z9" s="33"/>
      <c r="AA9" s="33"/>
      <c r="AB9" s="33"/>
      <c r="AC9" s="33"/>
    </row>
    <row r="10" spans="1:29" x14ac:dyDescent="0.3">
      <c r="B10" s="100"/>
      <c r="C10" s="41">
        <v>683</v>
      </c>
      <c r="D10" s="35">
        <v>203</v>
      </c>
      <c r="E10" s="35">
        <v>117</v>
      </c>
      <c r="F10" s="35">
        <v>119</v>
      </c>
      <c r="G10" s="35">
        <v>1064</v>
      </c>
      <c r="H10" s="35">
        <v>93</v>
      </c>
      <c r="I10" s="98"/>
      <c r="J10" s="35">
        <v>661</v>
      </c>
      <c r="K10" s="35">
        <v>76</v>
      </c>
      <c r="L10" s="35">
        <v>67</v>
      </c>
      <c r="M10" s="35">
        <v>139</v>
      </c>
      <c r="N10" s="35">
        <v>715</v>
      </c>
      <c r="O10" s="35">
        <v>49</v>
      </c>
      <c r="P10" s="98"/>
      <c r="Q10" s="41">
        <v>471</v>
      </c>
      <c r="R10" s="35">
        <v>119</v>
      </c>
      <c r="S10" s="42">
        <v>72</v>
      </c>
      <c r="T10" s="33">
        <v>187</v>
      </c>
      <c r="U10" s="33">
        <v>474</v>
      </c>
      <c r="V10" s="57">
        <v>52</v>
      </c>
      <c r="W10" s="33"/>
      <c r="X10" s="33"/>
      <c r="Y10" s="33"/>
      <c r="Z10" s="33"/>
      <c r="AA10" s="33"/>
      <c r="AB10" s="33"/>
      <c r="AC10" s="33"/>
    </row>
    <row r="11" spans="1:29" x14ac:dyDescent="0.3">
      <c r="B11" s="101"/>
      <c r="C11" s="36">
        <v>841</v>
      </c>
      <c r="D11" s="37">
        <v>208</v>
      </c>
      <c r="E11" s="37">
        <v>66</v>
      </c>
      <c r="F11" s="37">
        <v>125</v>
      </c>
      <c r="G11" s="37">
        <v>1186</v>
      </c>
      <c r="H11" s="37">
        <v>85</v>
      </c>
      <c r="I11" s="99"/>
      <c r="J11" s="37">
        <v>1228</v>
      </c>
      <c r="K11" s="37">
        <v>108</v>
      </c>
      <c r="L11" s="37">
        <v>64</v>
      </c>
      <c r="M11" s="37">
        <v>153</v>
      </c>
      <c r="N11" s="37">
        <v>911</v>
      </c>
      <c r="O11" s="37">
        <v>70</v>
      </c>
      <c r="P11" s="99"/>
      <c r="Q11" s="36">
        <v>899</v>
      </c>
      <c r="R11" s="37">
        <v>127</v>
      </c>
      <c r="S11" s="43">
        <v>48</v>
      </c>
      <c r="T11" s="34">
        <v>170</v>
      </c>
      <c r="U11" s="34">
        <v>685</v>
      </c>
      <c r="V11" s="58">
        <v>57</v>
      </c>
      <c r="W11" s="33"/>
      <c r="X11" s="33"/>
      <c r="Y11" s="33"/>
      <c r="Z11" s="33"/>
      <c r="AA11" s="33"/>
      <c r="AB11" s="33"/>
      <c r="AC11" s="33"/>
    </row>
    <row r="12" spans="1:29" x14ac:dyDescent="0.3">
      <c r="A12" t="s">
        <v>12</v>
      </c>
      <c r="C12">
        <f t="shared" ref="C12:H12" si="0">AVERAGE(C2:C6)</f>
        <v>809.8</v>
      </c>
      <c r="D12">
        <f t="shared" si="0"/>
        <v>172.8</v>
      </c>
      <c r="E12">
        <f t="shared" si="0"/>
        <v>83.6</v>
      </c>
      <c r="F12">
        <f t="shared" si="0"/>
        <v>131</v>
      </c>
      <c r="G12">
        <f t="shared" si="0"/>
        <v>942</v>
      </c>
      <c r="H12">
        <f t="shared" si="0"/>
        <v>78.599999999999994</v>
      </c>
      <c r="I12" t="s">
        <v>12</v>
      </c>
      <c r="J12">
        <f t="shared" ref="J12:O12" si="1">AVERAGE(J2:J6)</f>
        <v>595</v>
      </c>
      <c r="K12">
        <f t="shared" si="1"/>
        <v>103.4</v>
      </c>
      <c r="L12">
        <f t="shared" si="1"/>
        <v>70</v>
      </c>
      <c r="M12">
        <f t="shared" si="1"/>
        <v>163.4</v>
      </c>
      <c r="N12">
        <f t="shared" si="1"/>
        <v>775.2</v>
      </c>
      <c r="O12">
        <f t="shared" si="1"/>
        <v>45.8</v>
      </c>
      <c r="P12" t="s">
        <v>12</v>
      </c>
      <c r="Q12">
        <f t="shared" ref="Q12:V12" si="2">AVERAGE(Q2:Q6)</f>
        <v>670.2</v>
      </c>
      <c r="R12">
        <f t="shared" si="2"/>
        <v>146.4</v>
      </c>
      <c r="S12">
        <f t="shared" si="2"/>
        <v>71</v>
      </c>
      <c r="T12">
        <f t="shared" si="2"/>
        <v>177.2</v>
      </c>
      <c r="U12">
        <f t="shared" si="2"/>
        <v>731.4</v>
      </c>
      <c r="V12">
        <f t="shared" si="2"/>
        <v>53.4</v>
      </c>
      <c r="W12" t="s">
        <v>12</v>
      </c>
      <c r="X12">
        <f t="shared" ref="X12:AC12" si="3">AVERAGE(X2:X6)</f>
        <v>659.6</v>
      </c>
      <c r="Y12">
        <f t="shared" si="3"/>
        <v>93.6</v>
      </c>
      <c r="Z12">
        <f t="shared" si="3"/>
        <v>19.8</v>
      </c>
      <c r="AA12">
        <f>AVERAGE(AA2:AA6)</f>
        <v>101</v>
      </c>
      <c r="AB12">
        <f t="shared" si="3"/>
        <v>887.2</v>
      </c>
      <c r="AC12">
        <f t="shared" si="3"/>
        <v>62.8</v>
      </c>
    </row>
    <row r="13" spans="1:29" x14ac:dyDescent="0.3">
      <c r="A13" t="s">
        <v>13</v>
      </c>
      <c r="C13">
        <f t="shared" ref="C13:H13" si="4">AVEDEV(C2:C6)</f>
        <v>104.24000000000001</v>
      </c>
      <c r="D13">
        <f t="shared" si="4"/>
        <v>18.96</v>
      </c>
      <c r="E13">
        <f t="shared" si="4"/>
        <v>15.12</v>
      </c>
      <c r="F13">
        <f t="shared" si="4"/>
        <v>12.4</v>
      </c>
      <c r="G13">
        <f t="shared" si="4"/>
        <v>179.6</v>
      </c>
      <c r="H13">
        <f t="shared" si="4"/>
        <v>7.2800000000000011</v>
      </c>
      <c r="I13" t="s">
        <v>13</v>
      </c>
      <c r="J13">
        <f t="shared" ref="J13:O13" si="5">AVEDEV(J2:J6)</f>
        <v>188.4</v>
      </c>
      <c r="K13">
        <f t="shared" si="5"/>
        <v>11.359999999999996</v>
      </c>
      <c r="L13">
        <f t="shared" si="5"/>
        <v>12.4</v>
      </c>
      <c r="M13">
        <f t="shared" si="5"/>
        <v>17.28</v>
      </c>
      <c r="N13">
        <f t="shared" si="5"/>
        <v>253.04000000000002</v>
      </c>
      <c r="O13">
        <f t="shared" si="5"/>
        <v>9.9200000000000017</v>
      </c>
      <c r="P13" t="s">
        <v>13</v>
      </c>
      <c r="Q13">
        <f t="shared" ref="Q13:V13" si="6">AVEDEV(Q2:Q6)</f>
        <v>152.64000000000001</v>
      </c>
      <c r="R13">
        <f t="shared" si="6"/>
        <v>8.2400000000000038</v>
      </c>
      <c r="S13">
        <f t="shared" si="6"/>
        <v>12.4</v>
      </c>
      <c r="T13">
        <f t="shared" si="6"/>
        <v>12.560000000000002</v>
      </c>
      <c r="U13">
        <f t="shared" si="6"/>
        <v>72.88</v>
      </c>
      <c r="V13">
        <f t="shared" si="6"/>
        <v>4.08</v>
      </c>
      <c r="W13" t="s">
        <v>13</v>
      </c>
      <c r="X13">
        <f t="shared" ref="X13:AC13" si="7">AVEDEV(X2:X6)</f>
        <v>40.720000000000006</v>
      </c>
      <c r="Y13">
        <f t="shared" si="7"/>
        <v>35.119999999999997</v>
      </c>
      <c r="Z13">
        <f t="shared" si="7"/>
        <v>1.8399999999999999</v>
      </c>
      <c r="AA13">
        <f>AVEDEV(AA2:AA6)</f>
        <v>11.6</v>
      </c>
      <c r="AB13">
        <f t="shared" si="7"/>
        <v>154.64000000000001</v>
      </c>
      <c r="AC13">
        <f t="shared" si="7"/>
        <v>3.8400000000000007</v>
      </c>
    </row>
    <row r="14" spans="1:29" x14ac:dyDescent="0.3">
      <c r="A14" t="s">
        <v>14</v>
      </c>
      <c r="C14">
        <f t="shared" ref="C14:H14" si="8">AVERAGE(C7:C11)</f>
        <v>734.2</v>
      </c>
      <c r="D14">
        <f t="shared" si="8"/>
        <v>176.8</v>
      </c>
      <c r="E14">
        <f t="shared" si="8"/>
        <v>100.4</v>
      </c>
      <c r="F14">
        <f t="shared" si="8"/>
        <v>131.80000000000001</v>
      </c>
      <c r="G14">
        <f t="shared" si="8"/>
        <v>1157.8</v>
      </c>
      <c r="H14">
        <f t="shared" si="8"/>
        <v>80.400000000000006</v>
      </c>
      <c r="I14" t="s">
        <v>14</v>
      </c>
      <c r="J14">
        <f t="shared" ref="J14:O14" si="9">AVERAGE(J7:J11)</f>
        <v>683.2</v>
      </c>
      <c r="K14">
        <f t="shared" si="9"/>
        <v>87.8</v>
      </c>
      <c r="L14">
        <f t="shared" si="9"/>
        <v>63.6</v>
      </c>
      <c r="M14">
        <f t="shared" si="9"/>
        <v>161.19999999999999</v>
      </c>
      <c r="N14">
        <f t="shared" si="9"/>
        <v>575.6</v>
      </c>
      <c r="O14">
        <f t="shared" si="9"/>
        <v>53.2</v>
      </c>
      <c r="P14" t="s">
        <v>14</v>
      </c>
      <c r="Q14">
        <f t="shared" ref="Q14:V14" si="10">AVERAGE(Q7:Q11)</f>
        <v>559.6</v>
      </c>
      <c r="R14">
        <f t="shared" si="10"/>
        <v>112.2</v>
      </c>
      <c r="S14">
        <f t="shared" si="10"/>
        <v>58.6</v>
      </c>
      <c r="T14">
        <f t="shared" si="10"/>
        <v>155.19999999999999</v>
      </c>
      <c r="U14">
        <f t="shared" si="10"/>
        <v>580.4</v>
      </c>
      <c r="V14">
        <f t="shared" si="10"/>
        <v>51</v>
      </c>
      <c r="W14" t="s">
        <v>14</v>
      </c>
    </row>
    <row r="15" spans="1:29" x14ac:dyDescent="0.3">
      <c r="A15" t="s">
        <v>15</v>
      </c>
      <c r="C15">
        <f t="shared" ref="C15:H15" si="11">AVEDEV(C7:C11)</f>
        <v>70.240000000000009</v>
      </c>
      <c r="D15">
        <f t="shared" si="11"/>
        <v>31.04</v>
      </c>
      <c r="E15">
        <f t="shared" si="11"/>
        <v>30.080000000000002</v>
      </c>
      <c r="F15">
        <f t="shared" si="11"/>
        <v>15.760000000000002</v>
      </c>
      <c r="G15">
        <f t="shared" si="11"/>
        <v>52.640000000000008</v>
      </c>
      <c r="H15">
        <f t="shared" si="11"/>
        <v>6.8800000000000008</v>
      </c>
      <c r="I15" t="s">
        <v>15</v>
      </c>
      <c r="J15">
        <f t="shared" ref="J15:O15" si="12">AVEDEV(J7:J11)</f>
        <v>217.92000000000002</v>
      </c>
      <c r="K15">
        <f t="shared" si="12"/>
        <v>18.64</v>
      </c>
      <c r="L15">
        <f t="shared" si="12"/>
        <v>11.44</v>
      </c>
      <c r="M15">
        <f t="shared" si="12"/>
        <v>33.919999999999995</v>
      </c>
      <c r="N15">
        <f t="shared" si="12"/>
        <v>189.92000000000002</v>
      </c>
      <c r="O15">
        <f t="shared" si="12"/>
        <v>7.44</v>
      </c>
      <c r="P15" t="s">
        <v>15</v>
      </c>
      <c r="Q15">
        <f t="shared" ref="Q15:V15" si="13">AVEDEV(Q7:Q11)</f>
        <v>147.92000000000002</v>
      </c>
      <c r="R15">
        <f t="shared" si="13"/>
        <v>10.959999999999999</v>
      </c>
      <c r="S15">
        <f t="shared" si="13"/>
        <v>5.92</v>
      </c>
      <c r="T15">
        <f t="shared" si="13"/>
        <v>18.96</v>
      </c>
      <c r="U15">
        <f t="shared" si="13"/>
        <v>79.92</v>
      </c>
      <c r="V15">
        <f t="shared" si="13"/>
        <v>6.4</v>
      </c>
      <c r="W15" t="s">
        <v>15</v>
      </c>
    </row>
    <row r="18" spans="1:29" x14ac:dyDescent="0.3">
      <c r="B18" s="10" t="s">
        <v>16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25</v>
      </c>
      <c r="H18" s="2" t="s">
        <v>24</v>
      </c>
      <c r="I18" s="10"/>
      <c r="J18" s="1" t="s">
        <v>1</v>
      </c>
      <c r="K18" s="1" t="s">
        <v>2</v>
      </c>
      <c r="L18" s="1" t="s">
        <v>3</v>
      </c>
      <c r="M18" s="1" t="s">
        <v>4</v>
      </c>
      <c r="N18" s="1" t="s">
        <v>25</v>
      </c>
      <c r="O18" s="2" t="s">
        <v>24</v>
      </c>
      <c r="P18" s="10"/>
      <c r="Q18" s="1" t="s">
        <v>1</v>
      </c>
      <c r="R18" s="1" t="s">
        <v>2</v>
      </c>
      <c r="S18" s="1" t="s">
        <v>3</v>
      </c>
      <c r="T18" s="1" t="s">
        <v>4</v>
      </c>
      <c r="U18" s="1" t="s">
        <v>25</v>
      </c>
      <c r="V18" s="2" t="s">
        <v>24</v>
      </c>
      <c r="W18" s="10"/>
      <c r="X18" s="1" t="s">
        <v>1</v>
      </c>
      <c r="Y18" s="1" t="s">
        <v>2</v>
      </c>
      <c r="Z18" s="1" t="s">
        <v>3</v>
      </c>
      <c r="AA18" s="1" t="s">
        <v>4</v>
      </c>
      <c r="AB18" s="1" t="s">
        <v>25</v>
      </c>
      <c r="AC18" s="2" t="s">
        <v>24</v>
      </c>
    </row>
    <row r="19" spans="1:29" x14ac:dyDescent="0.3">
      <c r="B19" s="91" t="s">
        <v>5</v>
      </c>
      <c r="C19" s="18">
        <v>18696</v>
      </c>
      <c r="D19" s="19">
        <v>64</v>
      </c>
      <c r="E19" s="19">
        <v>24</v>
      </c>
      <c r="F19" s="19">
        <v>153</v>
      </c>
      <c r="G19" s="19">
        <v>1367</v>
      </c>
      <c r="H19" s="20">
        <v>37</v>
      </c>
      <c r="I19" s="91" t="s">
        <v>6</v>
      </c>
      <c r="J19" s="18">
        <v>15125</v>
      </c>
      <c r="K19" s="19">
        <v>55</v>
      </c>
      <c r="L19" s="19">
        <v>24</v>
      </c>
      <c r="M19" s="19">
        <v>191</v>
      </c>
      <c r="N19" s="19">
        <v>1404</v>
      </c>
      <c r="O19" s="20">
        <v>17</v>
      </c>
      <c r="P19" s="91" t="s">
        <v>7</v>
      </c>
      <c r="Q19" s="18">
        <v>10563</v>
      </c>
      <c r="R19" s="5">
        <v>150</v>
      </c>
      <c r="S19" s="5">
        <v>17</v>
      </c>
      <c r="T19" s="5">
        <v>123</v>
      </c>
      <c r="U19" s="5">
        <v>1125</v>
      </c>
      <c r="V19" s="6">
        <v>14</v>
      </c>
      <c r="W19" s="91" t="s">
        <v>8</v>
      </c>
      <c r="X19" s="18">
        <v>480</v>
      </c>
      <c r="Y19" s="19">
        <v>120</v>
      </c>
      <c r="Z19" s="19">
        <v>13</v>
      </c>
      <c r="AA19" s="19">
        <v>183</v>
      </c>
      <c r="AB19" s="19">
        <v>1118</v>
      </c>
      <c r="AC19" s="20">
        <v>28</v>
      </c>
    </row>
    <row r="20" spans="1:29" x14ac:dyDescent="0.3">
      <c r="B20" s="89"/>
      <c r="C20" s="21">
        <v>18585</v>
      </c>
      <c r="D20" s="22">
        <v>94</v>
      </c>
      <c r="E20" s="22">
        <v>181</v>
      </c>
      <c r="F20" s="22">
        <v>322</v>
      </c>
      <c r="G20" s="22">
        <v>1280</v>
      </c>
      <c r="H20" s="23">
        <v>30</v>
      </c>
      <c r="I20" s="92"/>
      <c r="J20" s="21">
        <v>12429</v>
      </c>
      <c r="K20" s="22">
        <v>52</v>
      </c>
      <c r="L20" s="22">
        <v>25</v>
      </c>
      <c r="M20" s="22">
        <v>230</v>
      </c>
      <c r="N20" s="22">
        <v>1330</v>
      </c>
      <c r="O20" s="23">
        <v>20</v>
      </c>
      <c r="P20" s="92"/>
      <c r="Q20" s="21">
        <v>12708</v>
      </c>
      <c r="R20" s="3">
        <v>110</v>
      </c>
      <c r="S20" s="3">
        <v>16</v>
      </c>
      <c r="T20" s="3">
        <v>111</v>
      </c>
      <c r="U20" s="3">
        <v>1056</v>
      </c>
      <c r="V20" s="4">
        <v>18</v>
      </c>
      <c r="W20" s="92"/>
      <c r="X20" s="21">
        <v>324</v>
      </c>
      <c r="Y20" s="22">
        <v>72</v>
      </c>
      <c r="Z20" s="22">
        <v>15</v>
      </c>
      <c r="AA20" s="22">
        <v>207</v>
      </c>
      <c r="AB20" s="22">
        <v>1156</v>
      </c>
      <c r="AC20" s="23">
        <v>27</v>
      </c>
    </row>
    <row r="21" spans="1:29" x14ac:dyDescent="0.3">
      <c r="B21" s="89"/>
      <c r="C21" s="21">
        <v>17089</v>
      </c>
      <c r="D21" s="22">
        <v>124</v>
      </c>
      <c r="E21" s="22">
        <v>26</v>
      </c>
      <c r="F21" s="22">
        <v>264</v>
      </c>
      <c r="G21" s="22">
        <v>1334</v>
      </c>
      <c r="H21" s="23">
        <v>33</v>
      </c>
      <c r="I21" s="92"/>
      <c r="J21" s="21">
        <v>14085</v>
      </c>
      <c r="K21" s="22">
        <v>101</v>
      </c>
      <c r="L21" s="22">
        <v>33</v>
      </c>
      <c r="M21" s="22">
        <v>410</v>
      </c>
      <c r="N21" s="22">
        <v>1233</v>
      </c>
      <c r="O21" s="23">
        <v>17</v>
      </c>
      <c r="P21" s="92"/>
      <c r="Q21" s="21">
        <v>11871</v>
      </c>
      <c r="R21" s="3">
        <v>141</v>
      </c>
      <c r="S21" s="3">
        <v>33</v>
      </c>
      <c r="T21" s="3">
        <v>214</v>
      </c>
      <c r="U21" s="3">
        <v>1106</v>
      </c>
      <c r="V21" s="4">
        <v>15</v>
      </c>
      <c r="W21" s="92"/>
      <c r="X21" s="21">
        <v>320</v>
      </c>
      <c r="Y21" s="22">
        <v>209</v>
      </c>
      <c r="Z21" s="22">
        <v>17</v>
      </c>
      <c r="AA21" s="22">
        <v>183</v>
      </c>
      <c r="AB21" s="22">
        <v>1082</v>
      </c>
      <c r="AC21" s="23">
        <v>27</v>
      </c>
    </row>
    <row r="22" spans="1:29" x14ac:dyDescent="0.3">
      <c r="B22" s="89"/>
      <c r="C22" s="21">
        <v>17420</v>
      </c>
      <c r="D22" s="22">
        <v>98</v>
      </c>
      <c r="E22" s="22">
        <v>33</v>
      </c>
      <c r="F22" s="22">
        <v>649</v>
      </c>
      <c r="G22" s="22">
        <v>1437</v>
      </c>
      <c r="H22" s="23">
        <v>26</v>
      </c>
      <c r="I22" s="92"/>
      <c r="J22" s="21">
        <v>14269</v>
      </c>
      <c r="K22" s="22">
        <v>78</v>
      </c>
      <c r="L22" s="22">
        <v>17</v>
      </c>
      <c r="M22" s="22">
        <v>523</v>
      </c>
      <c r="N22" s="22">
        <v>1454</v>
      </c>
      <c r="O22" s="23">
        <v>15</v>
      </c>
      <c r="P22" s="92"/>
      <c r="Q22" s="21">
        <v>9979</v>
      </c>
      <c r="R22" s="3">
        <v>190</v>
      </c>
      <c r="S22" s="3">
        <v>34</v>
      </c>
      <c r="T22" s="3">
        <v>578</v>
      </c>
      <c r="U22" s="3">
        <v>1042</v>
      </c>
      <c r="V22" s="4">
        <v>17</v>
      </c>
      <c r="W22" s="92"/>
      <c r="X22" s="21">
        <v>337</v>
      </c>
      <c r="Y22" s="22">
        <v>248</v>
      </c>
      <c r="Z22" s="22">
        <v>15</v>
      </c>
      <c r="AA22" s="22">
        <v>202</v>
      </c>
      <c r="AB22" s="22">
        <v>1053</v>
      </c>
      <c r="AC22" s="23">
        <v>25</v>
      </c>
    </row>
    <row r="23" spans="1:29" x14ac:dyDescent="0.3">
      <c r="B23" s="90"/>
      <c r="C23" s="24">
        <v>15184</v>
      </c>
      <c r="D23" s="25">
        <v>77</v>
      </c>
      <c r="E23" s="25">
        <v>31</v>
      </c>
      <c r="F23" s="25">
        <v>251</v>
      </c>
      <c r="G23" s="25">
        <v>1612</v>
      </c>
      <c r="H23" s="26">
        <v>23</v>
      </c>
      <c r="I23" s="93"/>
      <c r="J23" s="36">
        <v>10610</v>
      </c>
      <c r="K23" s="25">
        <v>41</v>
      </c>
      <c r="L23" s="25">
        <v>44</v>
      </c>
      <c r="M23" s="25">
        <v>483</v>
      </c>
      <c r="N23" s="25">
        <v>1367</v>
      </c>
      <c r="O23" s="26">
        <v>17</v>
      </c>
      <c r="P23" s="93"/>
      <c r="Q23" s="24">
        <v>9401</v>
      </c>
      <c r="R23" s="7">
        <v>61</v>
      </c>
      <c r="S23" s="7">
        <v>26</v>
      </c>
      <c r="T23" s="7">
        <v>641</v>
      </c>
      <c r="U23" s="7">
        <v>1102</v>
      </c>
      <c r="V23" s="8">
        <v>20</v>
      </c>
      <c r="W23" s="93"/>
      <c r="X23" s="24">
        <v>457</v>
      </c>
      <c r="Y23" s="25">
        <v>233</v>
      </c>
      <c r="Z23" s="25">
        <v>16</v>
      </c>
      <c r="AA23" s="25">
        <v>169</v>
      </c>
      <c r="AB23" s="25">
        <v>1044</v>
      </c>
      <c r="AC23" s="26">
        <v>36</v>
      </c>
    </row>
    <row r="24" spans="1:29" x14ac:dyDescent="0.3">
      <c r="B24" s="91" t="s">
        <v>9</v>
      </c>
      <c r="C24" s="22">
        <v>18185</v>
      </c>
      <c r="D24" s="3">
        <v>116</v>
      </c>
      <c r="E24" s="3">
        <v>29</v>
      </c>
      <c r="F24" s="3">
        <v>324</v>
      </c>
      <c r="G24" s="3">
        <v>1578</v>
      </c>
      <c r="H24" s="4">
        <v>27</v>
      </c>
      <c r="I24" s="91" t="s">
        <v>10</v>
      </c>
      <c r="J24" s="18">
        <v>12821</v>
      </c>
      <c r="K24" s="5">
        <v>114</v>
      </c>
      <c r="L24" s="5">
        <v>24</v>
      </c>
      <c r="M24" s="5">
        <v>257</v>
      </c>
      <c r="N24" s="5">
        <v>654</v>
      </c>
      <c r="O24" s="6">
        <v>14</v>
      </c>
      <c r="P24" s="91" t="s">
        <v>11</v>
      </c>
      <c r="Q24" s="3">
        <v>10563</v>
      </c>
      <c r="R24" s="3">
        <v>72</v>
      </c>
      <c r="S24" s="3">
        <v>36</v>
      </c>
      <c r="T24" s="3">
        <v>281</v>
      </c>
      <c r="U24" s="3">
        <v>977</v>
      </c>
      <c r="V24" s="4">
        <v>13</v>
      </c>
      <c r="W24" s="3"/>
      <c r="X24" s="3"/>
      <c r="Y24" s="3"/>
      <c r="Z24" s="3"/>
      <c r="AA24" s="3"/>
      <c r="AB24" s="3"/>
      <c r="AC24" s="3"/>
    </row>
    <row r="25" spans="1:29" x14ac:dyDescent="0.3">
      <c r="B25" s="89"/>
      <c r="C25" s="22">
        <v>18720</v>
      </c>
      <c r="D25" s="3">
        <v>106</v>
      </c>
      <c r="E25" s="3">
        <v>18</v>
      </c>
      <c r="F25" s="3">
        <v>458</v>
      </c>
      <c r="G25" s="3">
        <v>1560</v>
      </c>
      <c r="H25" s="4">
        <v>28</v>
      </c>
      <c r="I25" s="92"/>
      <c r="J25" s="71">
        <v>10241</v>
      </c>
      <c r="K25" s="3">
        <v>82</v>
      </c>
      <c r="L25" s="3">
        <v>25</v>
      </c>
      <c r="M25" s="3">
        <v>131</v>
      </c>
      <c r="N25" s="3">
        <v>986</v>
      </c>
      <c r="O25" s="4">
        <v>14</v>
      </c>
      <c r="P25" s="92"/>
      <c r="Q25" s="3">
        <v>12708</v>
      </c>
      <c r="R25" s="3">
        <v>85</v>
      </c>
      <c r="S25" s="3">
        <v>33</v>
      </c>
      <c r="T25" s="3">
        <v>287</v>
      </c>
      <c r="U25" s="3">
        <v>967</v>
      </c>
      <c r="V25" s="4">
        <v>16</v>
      </c>
      <c r="W25" s="3"/>
      <c r="X25" s="3"/>
      <c r="Y25" s="3"/>
      <c r="Z25" s="3"/>
      <c r="AA25" s="3"/>
      <c r="AB25" s="3"/>
      <c r="AC25" s="3"/>
    </row>
    <row r="26" spans="1:29" x14ac:dyDescent="0.3">
      <c r="B26" s="89"/>
      <c r="C26" s="22">
        <v>15932</v>
      </c>
      <c r="D26" s="75">
        <v>81</v>
      </c>
      <c r="E26" s="3">
        <v>29</v>
      </c>
      <c r="F26" s="3">
        <v>250</v>
      </c>
      <c r="G26" s="3">
        <v>1348</v>
      </c>
      <c r="H26" s="4">
        <v>27</v>
      </c>
      <c r="I26" s="92"/>
      <c r="J26" s="21">
        <v>13007</v>
      </c>
      <c r="K26" s="3">
        <v>94</v>
      </c>
      <c r="L26" s="3">
        <v>16</v>
      </c>
      <c r="M26" s="3">
        <v>152</v>
      </c>
      <c r="N26" s="3">
        <v>1085</v>
      </c>
      <c r="O26" s="4">
        <v>18</v>
      </c>
      <c r="P26" s="92"/>
      <c r="Q26" s="3">
        <v>11871</v>
      </c>
      <c r="R26" s="3">
        <v>116</v>
      </c>
      <c r="S26" s="3">
        <v>20</v>
      </c>
      <c r="T26" s="3">
        <v>144</v>
      </c>
      <c r="U26" s="3">
        <v>932</v>
      </c>
      <c r="V26" s="4">
        <v>16</v>
      </c>
      <c r="W26" s="3"/>
      <c r="X26" s="3"/>
      <c r="Y26" s="3"/>
      <c r="Z26" s="3"/>
      <c r="AA26" s="3"/>
      <c r="AB26" s="3"/>
      <c r="AC26" s="3"/>
    </row>
    <row r="27" spans="1:29" x14ac:dyDescent="0.3">
      <c r="B27" s="89"/>
      <c r="C27" s="22">
        <v>17540</v>
      </c>
      <c r="D27" s="3">
        <v>83</v>
      </c>
      <c r="E27" s="3">
        <v>26</v>
      </c>
      <c r="F27" s="3">
        <v>135</v>
      </c>
      <c r="G27" s="3">
        <v>1481</v>
      </c>
      <c r="H27" s="4">
        <v>32</v>
      </c>
      <c r="I27" s="92"/>
      <c r="J27" s="21">
        <v>13923</v>
      </c>
      <c r="K27" s="3">
        <v>81</v>
      </c>
      <c r="L27" s="3">
        <v>18</v>
      </c>
      <c r="M27" s="3">
        <v>152</v>
      </c>
      <c r="N27" s="3">
        <v>1221</v>
      </c>
      <c r="O27" s="4">
        <v>13</v>
      </c>
      <c r="P27" s="92"/>
      <c r="Q27" s="3">
        <v>9979</v>
      </c>
      <c r="R27" s="3">
        <v>110</v>
      </c>
      <c r="S27" s="3">
        <v>16</v>
      </c>
      <c r="T27" s="3">
        <v>213</v>
      </c>
      <c r="U27" s="3">
        <v>867</v>
      </c>
      <c r="V27" s="4">
        <v>13</v>
      </c>
      <c r="W27" s="3"/>
      <c r="X27" s="3"/>
      <c r="Y27" s="3"/>
      <c r="Z27" s="3"/>
      <c r="AA27" s="3"/>
      <c r="AB27" s="3"/>
      <c r="AC27" s="3"/>
    </row>
    <row r="28" spans="1:29" x14ac:dyDescent="0.3">
      <c r="B28" s="90"/>
      <c r="C28" s="22">
        <v>17416</v>
      </c>
      <c r="D28" s="7">
        <v>128</v>
      </c>
      <c r="E28" s="7">
        <v>170</v>
      </c>
      <c r="F28" s="7">
        <v>166</v>
      </c>
      <c r="G28" s="7">
        <v>1694</v>
      </c>
      <c r="H28" s="8">
        <v>32</v>
      </c>
      <c r="I28" s="93"/>
      <c r="J28" s="24">
        <v>13783</v>
      </c>
      <c r="K28" s="7">
        <v>85</v>
      </c>
      <c r="L28" s="7">
        <v>18</v>
      </c>
      <c r="M28" s="7">
        <v>152</v>
      </c>
      <c r="N28" s="7">
        <v>1284</v>
      </c>
      <c r="O28" s="8">
        <v>18</v>
      </c>
      <c r="P28" s="93"/>
      <c r="Q28" s="7">
        <v>9401</v>
      </c>
      <c r="R28" s="7">
        <v>111</v>
      </c>
      <c r="S28" s="7">
        <v>13</v>
      </c>
      <c r="T28" s="7">
        <v>267</v>
      </c>
      <c r="U28" s="7">
        <v>1034</v>
      </c>
      <c r="V28" s="8">
        <v>16</v>
      </c>
      <c r="W28" s="3"/>
      <c r="X28" s="3"/>
      <c r="Y28" s="3"/>
      <c r="Z28" s="3"/>
      <c r="AA28" s="3"/>
      <c r="AB28" s="3"/>
      <c r="AC28" s="3"/>
    </row>
    <row r="29" spans="1:29" x14ac:dyDescent="0.3">
      <c r="A29" t="s">
        <v>12</v>
      </c>
      <c r="C29">
        <f t="shared" ref="C29:H29" si="14">AVERAGE(C19:C23)</f>
        <v>17394.8</v>
      </c>
      <c r="D29">
        <f t="shared" si="14"/>
        <v>91.4</v>
      </c>
      <c r="E29" s="32">
        <f t="shared" si="14"/>
        <v>59</v>
      </c>
      <c r="F29">
        <f t="shared" si="14"/>
        <v>327.8</v>
      </c>
      <c r="G29">
        <f t="shared" si="14"/>
        <v>1406</v>
      </c>
      <c r="H29">
        <f t="shared" si="14"/>
        <v>29.8</v>
      </c>
      <c r="I29" t="s">
        <v>12</v>
      </c>
      <c r="J29">
        <f>AVERAGE(J19:J22)</f>
        <v>13977</v>
      </c>
      <c r="K29">
        <f t="shared" ref="K29:O29" si="15">AVERAGE(K19:K23)</f>
        <v>65.400000000000006</v>
      </c>
      <c r="L29">
        <f t="shared" si="15"/>
        <v>28.6</v>
      </c>
      <c r="M29">
        <f t="shared" si="15"/>
        <v>367.4</v>
      </c>
      <c r="N29">
        <f t="shared" si="15"/>
        <v>1357.6</v>
      </c>
      <c r="O29">
        <f t="shared" si="15"/>
        <v>17.2</v>
      </c>
      <c r="P29" t="s">
        <v>12</v>
      </c>
      <c r="Q29">
        <f t="shared" ref="Q29:V29" si="16">AVERAGE(Q19:Q23)</f>
        <v>10904.4</v>
      </c>
      <c r="R29">
        <f t="shared" si="16"/>
        <v>130.4</v>
      </c>
      <c r="S29">
        <f t="shared" si="16"/>
        <v>25.2</v>
      </c>
      <c r="T29">
        <f t="shared" si="16"/>
        <v>333.4</v>
      </c>
      <c r="U29">
        <f t="shared" si="16"/>
        <v>1086.2</v>
      </c>
      <c r="V29">
        <f t="shared" si="16"/>
        <v>16.8</v>
      </c>
      <c r="W29" t="s">
        <v>12</v>
      </c>
      <c r="X29">
        <f t="shared" ref="X29:AC29" si="17">AVERAGE(X19:X23)</f>
        <v>383.6</v>
      </c>
      <c r="Y29">
        <f t="shared" si="17"/>
        <v>176.4</v>
      </c>
      <c r="Z29">
        <f t="shared" si="17"/>
        <v>15.2</v>
      </c>
      <c r="AA29">
        <f>AVERAGE(AA19:AA23)</f>
        <v>188.8</v>
      </c>
      <c r="AB29">
        <f t="shared" si="17"/>
        <v>1090.5999999999999</v>
      </c>
      <c r="AC29">
        <f t="shared" si="17"/>
        <v>28.6</v>
      </c>
    </row>
    <row r="30" spans="1:29" x14ac:dyDescent="0.3">
      <c r="A30" t="s">
        <v>13</v>
      </c>
      <c r="C30">
        <f t="shared" ref="C30:H30" si="18">AVEDEV(C19:C23)</f>
        <v>1006.6400000000001</v>
      </c>
      <c r="D30">
        <f t="shared" si="18"/>
        <v>16.72</v>
      </c>
      <c r="E30" s="32">
        <f t="shared" si="18"/>
        <v>48.8</v>
      </c>
      <c r="F30">
        <f t="shared" si="18"/>
        <v>128.48000000000002</v>
      </c>
      <c r="G30">
        <f t="shared" si="18"/>
        <v>94.8</v>
      </c>
      <c r="H30">
        <f t="shared" si="18"/>
        <v>4.24</v>
      </c>
      <c r="I30" t="s">
        <v>13</v>
      </c>
      <c r="J30">
        <f>AVEDEV(J19:J22)</f>
        <v>774</v>
      </c>
      <c r="K30">
        <f t="shared" ref="K30:O30" si="19">AVEDEV(K19:K23)</f>
        <v>19.28</v>
      </c>
      <c r="L30">
        <f t="shared" si="19"/>
        <v>7.92</v>
      </c>
      <c r="M30">
        <f t="shared" si="19"/>
        <v>125.52000000000001</v>
      </c>
      <c r="N30">
        <f t="shared" si="19"/>
        <v>60.880000000000017</v>
      </c>
      <c r="O30">
        <f t="shared" si="19"/>
        <v>1.1199999999999997</v>
      </c>
      <c r="P30" t="s">
        <v>13</v>
      </c>
      <c r="Q30">
        <f t="shared" ref="Q30:V30" si="20">AVEDEV(Q19:Q23)</f>
        <v>1108.08</v>
      </c>
      <c r="R30">
        <f t="shared" si="20"/>
        <v>35.92</v>
      </c>
      <c r="S30">
        <f t="shared" si="20"/>
        <v>6.9599999999999991</v>
      </c>
      <c r="T30">
        <f t="shared" si="20"/>
        <v>220.88000000000002</v>
      </c>
      <c r="U30">
        <f t="shared" si="20"/>
        <v>29.759999999999991</v>
      </c>
      <c r="V30">
        <f t="shared" si="20"/>
        <v>1.8399999999999999</v>
      </c>
      <c r="W30" t="s">
        <v>13</v>
      </c>
      <c r="X30">
        <f t="shared" ref="X30:AC30" si="21">AVEDEV(X19:X23)</f>
        <v>67.92</v>
      </c>
      <c r="Y30">
        <f t="shared" si="21"/>
        <v>64.320000000000007</v>
      </c>
      <c r="Z30">
        <f t="shared" si="21"/>
        <v>1.0399999999999998</v>
      </c>
      <c r="AA30">
        <f>AVEDEV(AA19:AA23)</f>
        <v>12.560000000000002</v>
      </c>
      <c r="AB30">
        <f t="shared" si="21"/>
        <v>37.119999999999983</v>
      </c>
      <c r="AC30">
        <f t="shared" si="21"/>
        <v>2.9600000000000009</v>
      </c>
    </row>
    <row r="31" spans="1:29" x14ac:dyDescent="0.3">
      <c r="A31" t="s">
        <v>14</v>
      </c>
      <c r="C31">
        <f t="shared" ref="C31:H31" si="22">AVERAGE(C24:C28)</f>
        <v>17558.599999999999</v>
      </c>
      <c r="D31">
        <f t="shared" si="22"/>
        <v>102.8</v>
      </c>
      <c r="E31" s="32">
        <f t="shared" si="22"/>
        <v>54.4</v>
      </c>
      <c r="F31">
        <f t="shared" si="22"/>
        <v>266.60000000000002</v>
      </c>
      <c r="G31">
        <f t="shared" si="22"/>
        <v>1532.2</v>
      </c>
      <c r="H31">
        <f t="shared" si="22"/>
        <v>29.2</v>
      </c>
      <c r="I31" t="s">
        <v>14</v>
      </c>
      <c r="J31">
        <f>AVERAGE(J24,J26,J28,J27)</f>
        <v>13383.5</v>
      </c>
      <c r="K31">
        <f t="shared" ref="K31:O31" si="23">AVERAGE(K24:K28)</f>
        <v>91.2</v>
      </c>
      <c r="L31">
        <f t="shared" si="23"/>
        <v>20.2</v>
      </c>
      <c r="M31">
        <f t="shared" si="23"/>
        <v>168.8</v>
      </c>
      <c r="N31">
        <f t="shared" si="23"/>
        <v>1046</v>
      </c>
      <c r="O31">
        <f t="shared" si="23"/>
        <v>15.4</v>
      </c>
      <c r="P31" t="s">
        <v>14</v>
      </c>
      <c r="Q31">
        <f t="shared" ref="Q31:V31" si="24">AVERAGE(Q24:Q28)</f>
        <v>10904.4</v>
      </c>
      <c r="R31">
        <f t="shared" si="24"/>
        <v>98.8</v>
      </c>
      <c r="S31">
        <f t="shared" si="24"/>
        <v>23.6</v>
      </c>
      <c r="T31">
        <f t="shared" si="24"/>
        <v>238.4</v>
      </c>
      <c r="U31">
        <f t="shared" si="24"/>
        <v>955.4</v>
      </c>
      <c r="V31">
        <f t="shared" si="24"/>
        <v>14.8</v>
      </c>
      <c r="W31" t="s">
        <v>14</v>
      </c>
    </row>
    <row r="32" spans="1:29" x14ac:dyDescent="0.3">
      <c r="A32" t="s">
        <v>15</v>
      </c>
      <c r="C32">
        <f t="shared" ref="C32:H32" si="25">AVEDEV(C24:C28)</f>
        <v>715.11999999999966</v>
      </c>
      <c r="D32">
        <f t="shared" si="25"/>
        <v>16.64</v>
      </c>
      <c r="E32" s="32">
        <f t="shared" si="25"/>
        <v>46.239999999999995</v>
      </c>
      <c r="F32">
        <f t="shared" si="25"/>
        <v>99.52000000000001</v>
      </c>
      <c r="G32">
        <f t="shared" si="25"/>
        <v>94.16</v>
      </c>
      <c r="H32">
        <f t="shared" si="25"/>
        <v>2.2399999999999998</v>
      </c>
      <c r="I32" t="s">
        <v>15</v>
      </c>
      <c r="J32">
        <f>AVEDEV(J24,J26,J27,J28)</f>
        <v>469.5</v>
      </c>
      <c r="K32">
        <f t="shared" ref="K32:O32" si="26">AVEDEV(K24:K28)</f>
        <v>10.24</v>
      </c>
      <c r="L32">
        <f t="shared" si="26"/>
        <v>3.44</v>
      </c>
      <c r="M32">
        <f t="shared" si="26"/>
        <v>35.280000000000008</v>
      </c>
      <c r="N32">
        <f t="shared" si="26"/>
        <v>180.8</v>
      </c>
      <c r="O32">
        <f t="shared" si="26"/>
        <v>2.08</v>
      </c>
      <c r="P32" t="s">
        <v>15</v>
      </c>
      <c r="Q32">
        <f t="shared" ref="Q32:V32" si="27">AVEDEV(Q24:Q28)</f>
        <v>1108.08</v>
      </c>
      <c r="R32">
        <f t="shared" si="27"/>
        <v>16.240000000000002</v>
      </c>
      <c r="S32">
        <f t="shared" si="27"/>
        <v>8.7200000000000006</v>
      </c>
      <c r="T32">
        <f t="shared" si="27"/>
        <v>47.92</v>
      </c>
      <c r="U32">
        <f t="shared" si="27"/>
        <v>44.720000000000006</v>
      </c>
      <c r="V32">
        <f t="shared" si="27"/>
        <v>1.44</v>
      </c>
      <c r="W32" t="s">
        <v>15</v>
      </c>
    </row>
    <row r="35" spans="1:29" x14ac:dyDescent="0.3">
      <c r="B35" s="10" t="s">
        <v>17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25</v>
      </c>
      <c r="H35" s="2" t="s">
        <v>24</v>
      </c>
      <c r="I35" s="10"/>
      <c r="J35" s="1" t="s">
        <v>1</v>
      </c>
      <c r="K35" s="1" t="s">
        <v>2</v>
      </c>
      <c r="L35" s="1" t="s">
        <v>3</v>
      </c>
      <c r="M35" s="1" t="s">
        <v>4</v>
      </c>
      <c r="N35" s="1" t="s">
        <v>25</v>
      </c>
      <c r="O35" s="2" t="s">
        <v>24</v>
      </c>
      <c r="P35" s="10"/>
      <c r="Q35" s="1" t="s">
        <v>1</v>
      </c>
      <c r="R35" s="1" t="s">
        <v>2</v>
      </c>
      <c r="S35" s="1" t="s">
        <v>3</v>
      </c>
      <c r="T35" s="1" t="s">
        <v>4</v>
      </c>
      <c r="U35" s="1" t="s">
        <v>25</v>
      </c>
      <c r="V35" s="2" t="s">
        <v>24</v>
      </c>
      <c r="W35" s="10"/>
      <c r="X35" s="1" t="s">
        <v>1</v>
      </c>
      <c r="Y35" s="1" t="s">
        <v>2</v>
      </c>
      <c r="Z35" s="1" t="s">
        <v>3</v>
      </c>
      <c r="AA35" s="1" t="s">
        <v>4</v>
      </c>
      <c r="AB35" s="1" t="s">
        <v>25</v>
      </c>
      <c r="AC35" s="2" t="s">
        <v>24</v>
      </c>
    </row>
    <row r="36" spans="1:29" x14ac:dyDescent="0.3">
      <c r="B36" s="91" t="s">
        <v>5</v>
      </c>
      <c r="C36" s="16">
        <v>5575</v>
      </c>
      <c r="D36" s="5">
        <v>6</v>
      </c>
      <c r="E36" s="5">
        <v>5</v>
      </c>
      <c r="F36" s="5">
        <v>127</v>
      </c>
      <c r="G36" s="5">
        <v>362</v>
      </c>
      <c r="H36" s="6">
        <v>2</v>
      </c>
      <c r="I36" s="91" t="s">
        <v>6</v>
      </c>
      <c r="J36" s="18">
        <v>3827</v>
      </c>
      <c r="K36" s="19">
        <v>7</v>
      </c>
      <c r="L36" s="19">
        <v>6</v>
      </c>
      <c r="M36" s="19">
        <v>130</v>
      </c>
      <c r="N36" s="19">
        <v>356</v>
      </c>
      <c r="O36" s="20">
        <v>2</v>
      </c>
      <c r="P36" s="91" t="s">
        <v>7</v>
      </c>
      <c r="Q36" s="18">
        <v>4013</v>
      </c>
      <c r="R36" s="19">
        <v>12</v>
      </c>
      <c r="S36" s="19">
        <v>6</v>
      </c>
      <c r="T36" s="19">
        <v>85</v>
      </c>
      <c r="U36" s="19">
        <v>269</v>
      </c>
      <c r="V36" s="20">
        <v>3</v>
      </c>
      <c r="W36" s="94" t="s">
        <v>8</v>
      </c>
      <c r="X36" s="18">
        <v>273</v>
      </c>
      <c r="Y36" s="19">
        <v>21</v>
      </c>
      <c r="Z36" s="19">
        <v>8</v>
      </c>
      <c r="AA36" s="19">
        <v>220</v>
      </c>
      <c r="AB36" s="19">
        <v>293</v>
      </c>
      <c r="AC36" s="20">
        <v>6</v>
      </c>
    </row>
    <row r="37" spans="1:29" x14ac:dyDescent="0.3">
      <c r="B37" s="89"/>
      <c r="C37" s="17">
        <v>5392</v>
      </c>
      <c r="D37" s="3">
        <v>8</v>
      </c>
      <c r="E37" s="3">
        <v>6</v>
      </c>
      <c r="F37" s="3">
        <v>104</v>
      </c>
      <c r="G37" s="3">
        <v>348</v>
      </c>
      <c r="H37" s="4">
        <v>2</v>
      </c>
      <c r="I37" s="92"/>
      <c r="J37" s="21">
        <v>2162</v>
      </c>
      <c r="K37" s="22">
        <v>7</v>
      </c>
      <c r="L37" s="22">
        <v>5</v>
      </c>
      <c r="M37" s="22">
        <v>118</v>
      </c>
      <c r="N37" s="22">
        <v>366</v>
      </c>
      <c r="O37" s="23">
        <v>2</v>
      </c>
      <c r="P37" s="92"/>
      <c r="Q37" s="21">
        <v>4157</v>
      </c>
      <c r="R37" s="22">
        <v>13</v>
      </c>
      <c r="S37" s="22">
        <v>6</v>
      </c>
      <c r="T37" s="22">
        <v>75</v>
      </c>
      <c r="U37" s="22">
        <v>295</v>
      </c>
      <c r="V37" s="23">
        <v>4</v>
      </c>
      <c r="W37" s="95"/>
      <c r="X37" s="21">
        <v>202</v>
      </c>
      <c r="Y37" s="22">
        <v>14</v>
      </c>
      <c r="Z37" s="22">
        <v>8</v>
      </c>
      <c r="AA37" s="22">
        <v>230</v>
      </c>
      <c r="AB37" s="22">
        <v>307</v>
      </c>
      <c r="AC37" s="23">
        <v>6</v>
      </c>
    </row>
    <row r="38" spans="1:29" x14ac:dyDescent="0.3">
      <c r="B38" s="89"/>
      <c r="C38" s="17">
        <v>3834</v>
      </c>
      <c r="D38" s="3">
        <v>10</v>
      </c>
      <c r="E38" s="3">
        <v>5</v>
      </c>
      <c r="F38" s="3">
        <v>124</v>
      </c>
      <c r="G38" s="3">
        <v>351</v>
      </c>
      <c r="H38" s="4">
        <v>2</v>
      </c>
      <c r="I38" s="92"/>
      <c r="J38" s="21">
        <v>2791</v>
      </c>
      <c r="K38" s="22">
        <v>10</v>
      </c>
      <c r="L38" s="22">
        <v>5</v>
      </c>
      <c r="M38" s="22">
        <v>147</v>
      </c>
      <c r="N38" s="22">
        <v>240</v>
      </c>
      <c r="O38" s="23">
        <v>2</v>
      </c>
      <c r="P38" s="92"/>
      <c r="Q38" s="21">
        <v>4669</v>
      </c>
      <c r="R38" s="22">
        <v>11</v>
      </c>
      <c r="S38" s="22">
        <v>8</v>
      </c>
      <c r="T38" s="22">
        <v>125</v>
      </c>
      <c r="U38" s="22">
        <v>308</v>
      </c>
      <c r="V38" s="23">
        <v>3</v>
      </c>
      <c r="W38" s="95"/>
      <c r="X38" s="21">
        <v>212</v>
      </c>
      <c r="Y38" s="22">
        <v>21</v>
      </c>
      <c r="Z38" s="22">
        <v>9</v>
      </c>
      <c r="AA38" s="22">
        <v>189</v>
      </c>
      <c r="AB38" s="22">
        <v>284</v>
      </c>
      <c r="AC38" s="23">
        <v>7</v>
      </c>
    </row>
    <row r="39" spans="1:29" x14ac:dyDescent="0.3">
      <c r="B39" s="89"/>
      <c r="C39" s="17">
        <v>4879</v>
      </c>
      <c r="D39" s="3">
        <v>8</v>
      </c>
      <c r="E39" s="3">
        <v>5</v>
      </c>
      <c r="F39" s="3">
        <v>127</v>
      </c>
      <c r="G39" s="3">
        <v>334</v>
      </c>
      <c r="H39" s="4">
        <v>2</v>
      </c>
      <c r="I39" s="92"/>
      <c r="J39" s="21">
        <v>2572</v>
      </c>
      <c r="K39" s="22">
        <v>9</v>
      </c>
      <c r="L39" s="22">
        <v>4</v>
      </c>
      <c r="M39" s="22">
        <v>128</v>
      </c>
      <c r="N39" s="22">
        <v>337</v>
      </c>
      <c r="O39" s="23">
        <v>2</v>
      </c>
      <c r="P39" s="92"/>
      <c r="Q39" s="21">
        <v>2046</v>
      </c>
      <c r="R39" s="22">
        <v>11</v>
      </c>
      <c r="S39" s="22">
        <v>8</v>
      </c>
      <c r="T39" s="22">
        <v>142</v>
      </c>
      <c r="U39" s="22">
        <v>247</v>
      </c>
      <c r="V39" s="23">
        <v>3</v>
      </c>
      <c r="W39" s="95"/>
      <c r="X39" s="21">
        <v>194</v>
      </c>
      <c r="Y39" s="22">
        <v>35</v>
      </c>
      <c r="Z39" s="22">
        <v>8</v>
      </c>
      <c r="AA39" s="22">
        <v>220</v>
      </c>
      <c r="AB39" s="22">
        <v>298</v>
      </c>
      <c r="AC39" s="23">
        <v>6</v>
      </c>
    </row>
    <row r="40" spans="1:29" x14ac:dyDescent="0.3">
      <c r="B40" s="90"/>
      <c r="C40" s="9">
        <v>3172</v>
      </c>
      <c r="D40" s="7">
        <v>9</v>
      </c>
      <c r="E40" s="7">
        <v>7</v>
      </c>
      <c r="F40" s="7">
        <v>119</v>
      </c>
      <c r="G40" s="7">
        <v>383</v>
      </c>
      <c r="H40" s="8">
        <v>2</v>
      </c>
      <c r="I40" s="93"/>
      <c r="J40" s="36">
        <v>822</v>
      </c>
      <c r="K40" s="25">
        <v>6</v>
      </c>
      <c r="L40" s="25">
        <v>7</v>
      </c>
      <c r="M40" s="25">
        <v>132</v>
      </c>
      <c r="N40" s="25">
        <v>271</v>
      </c>
      <c r="O40" s="26">
        <v>2</v>
      </c>
      <c r="P40" s="93"/>
      <c r="Q40" s="36">
        <v>1417</v>
      </c>
      <c r="R40" s="25">
        <v>7</v>
      </c>
      <c r="S40" s="25">
        <v>6</v>
      </c>
      <c r="T40" s="25">
        <v>152</v>
      </c>
      <c r="U40" s="25">
        <v>304</v>
      </c>
      <c r="V40" s="26">
        <v>3</v>
      </c>
      <c r="W40" s="96"/>
      <c r="X40" s="24">
        <v>245</v>
      </c>
      <c r="Y40" s="25">
        <v>31</v>
      </c>
      <c r="Z40" s="25">
        <v>9</v>
      </c>
      <c r="AA40" s="25">
        <v>174</v>
      </c>
      <c r="AB40" s="25">
        <v>335</v>
      </c>
      <c r="AC40" s="26">
        <v>7</v>
      </c>
    </row>
    <row r="41" spans="1:29" x14ac:dyDescent="0.3">
      <c r="B41" s="91" t="s">
        <v>9</v>
      </c>
      <c r="C41" s="17">
        <v>4785</v>
      </c>
      <c r="D41" s="3">
        <v>10</v>
      </c>
      <c r="E41" s="3">
        <v>5</v>
      </c>
      <c r="F41" s="3">
        <v>151</v>
      </c>
      <c r="G41" s="3">
        <v>372</v>
      </c>
      <c r="H41" s="4">
        <v>2</v>
      </c>
      <c r="I41" s="91" t="s">
        <v>10</v>
      </c>
      <c r="J41" s="22">
        <v>2666</v>
      </c>
      <c r="K41" s="22">
        <v>10</v>
      </c>
      <c r="L41" s="22">
        <v>5</v>
      </c>
      <c r="M41" s="22">
        <v>100</v>
      </c>
      <c r="N41" s="22">
        <v>170</v>
      </c>
      <c r="O41" s="22">
        <v>2</v>
      </c>
      <c r="P41" s="91" t="s">
        <v>11</v>
      </c>
      <c r="Q41" s="22">
        <v>2401</v>
      </c>
      <c r="R41" s="22">
        <v>8</v>
      </c>
      <c r="S41" s="22">
        <v>7</v>
      </c>
      <c r="T41" s="22">
        <v>110</v>
      </c>
      <c r="U41" s="22">
        <v>292</v>
      </c>
      <c r="V41" s="23">
        <v>3</v>
      </c>
      <c r="W41" s="3"/>
      <c r="X41" s="3"/>
      <c r="Y41" s="3"/>
      <c r="Z41" s="3"/>
      <c r="AB41" s="3"/>
      <c r="AC41" s="3"/>
    </row>
    <row r="42" spans="1:29" x14ac:dyDescent="0.3">
      <c r="B42" s="89"/>
      <c r="C42" s="17">
        <v>5140</v>
      </c>
      <c r="D42" s="3">
        <v>8</v>
      </c>
      <c r="E42" s="3">
        <v>5</v>
      </c>
      <c r="F42" s="3">
        <v>133</v>
      </c>
      <c r="G42" s="3">
        <v>397</v>
      </c>
      <c r="H42" s="4">
        <v>3</v>
      </c>
      <c r="I42" s="92"/>
      <c r="J42" s="70">
        <v>728</v>
      </c>
      <c r="K42" s="22">
        <v>9</v>
      </c>
      <c r="L42" s="22">
        <v>6</v>
      </c>
      <c r="M42" s="22">
        <v>84</v>
      </c>
      <c r="N42" s="22">
        <v>245</v>
      </c>
      <c r="O42" s="22">
        <v>2</v>
      </c>
      <c r="P42" s="92"/>
      <c r="Q42" s="22">
        <v>2209</v>
      </c>
      <c r="R42" s="22">
        <v>9</v>
      </c>
      <c r="S42" s="22">
        <v>7</v>
      </c>
      <c r="T42" s="22">
        <v>114</v>
      </c>
      <c r="U42" s="22">
        <v>264</v>
      </c>
      <c r="V42" s="23">
        <v>3</v>
      </c>
      <c r="W42" s="3"/>
      <c r="X42" s="3"/>
      <c r="Y42" s="3"/>
      <c r="Z42" s="3"/>
      <c r="AA42" s="3"/>
      <c r="AB42" s="3"/>
      <c r="AC42" s="3"/>
    </row>
    <row r="43" spans="1:29" x14ac:dyDescent="0.3">
      <c r="B43" s="89"/>
      <c r="C43" s="17">
        <v>4194</v>
      </c>
      <c r="D43" s="75">
        <v>12</v>
      </c>
      <c r="E43" s="3">
        <v>5</v>
      </c>
      <c r="F43" s="3">
        <v>124</v>
      </c>
      <c r="G43" s="3">
        <v>317</v>
      </c>
      <c r="H43" s="4">
        <v>2</v>
      </c>
      <c r="I43" s="92"/>
      <c r="J43" s="22">
        <v>2512</v>
      </c>
      <c r="K43" s="22">
        <v>10</v>
      </c>
      <c r="L43" s="22">
        <v>4</v>
      </c>
      <c r="M43" s="22">
        <v>101</v>
      </c>
      <c r="N43" s="22">
        <v>270</v>
      </c>
      <c r="O43" s="22">
        <v>2</v>
      </c>
      <c r="P43" s="92"/>
      <c r="Q43" s="22">
        <v>2874</v>
      </c>
      <c r="R43" s="22">
        <v>11</v>
      </c>
      <c r="S43" s="22">
        <v>6</v>
      </c>
      <c r="T43" s="22">
        <v>89</v>
      </c>
      <c r="U43" s="22">
        <v>251</v>
      </c>
      <c r="V43" s="23">
        <v>3</v>
      </c>
      <c r="W43" s="3"/>
      <c r="X43" s="3"/>
      <c r="Y43" s="3"/>
      <c r="Z43" s="3"/>
      <c r="AA43" s="3"/>
      <c r="AB43" s="3"/>
      <c r="AC43" s="3"/>
    </row>
    <row r="44" spans="1:29" x14ac:dyDescent="0.3">
      <c r="B44" s="89"/>
      <c r="C44" s="17">
        <v>5516</v>
      </c>
      <c r="D44" s="3">
        <v>8</v>
      </c>
      <c r="E44" s="3">
        <v>5</v>
      </c>
      <c r="F44" s="3">
        <v>118</v>
      </c>
      <c r="G44" s="3">
        <v>362</v>
      </c>
      <c r="H44" s="4">
        <v>2</v>
      </c>
      <c r="I44" s="92"/>
      <c r="J44" s="22">
        <v>4296</v>
      </c>
      <c r="K44" s="22">
        <v>7</v>
      </c>
      <c r="L44" s="22">
        <v>5</v>
      </c>
      <c r="M44" s="22">
        <v>103</v>
      </c>
      <c r="N44" s="22">
        <v>322</v>
      </c>
      <c r="O44" s="22">
        <v>2</v>
      </c>
      <c r="P44" s="92"/>
      <c r="Q44" s="22">
        <v>2600</v>
      </c>
      <c r="R44" s="22">
        <v>9</v>
      </c>
      <c r="S44" s="22">
        <v>7</v>
      </c>
      <c r="T44" s="22">
        <v>133</v>
      </c>
      <c r="U44" s="22">
        <v>253</v>
      </c>
      <c r="V44" s="23">
        <v>3</v>
      </c>
      <c r="W44" s="3"/>
      <c r="X44" s="3"/>
      <c r="Y44" s="3"/>
      <c r="Z44" s="3"/>
      <c r="AA44" s="3"/>
      <c r="AB44" s="3"/>
      <c r="AC44" s="3"/>
    </row>
    <row r="45" spans="1:29" x14ac:dyDescent="0.3">
      <c r="B45" s="90"/>
      <c r="C45" s="9">
        <v>4227</v>
      </c>
      <c r="D45" s="7">
        <v>9</v>
      </c>
      <c r="E45" s="7">
        <v>6</v>
      </c>
      <c r="F45" s="7">
        <v>108</v>
      </c>
      <c r="G45" s="7">
        <v>387</v>
      </c>
      <c r="H45" s="8">
        <v>2</v>
      </c>
      <c r="I45" s="93"/>
      <c r="J45" s="25">
        <v>2528</v>
      </c>
      <c r="K45" s="25">
        <v>10</v>
      </c>
      <c r="L45" s="25">
        <v>5</v>
      </c>
      <c r="M45" s="25">
        <v>92</v>
      </c>
      <c r="N45" s="25">
        <v>344</v>
      </c>
      <c r="O45" s="25">
        <v>2</v>
      </c>
      <c r="P45" s="93"/>
      <c r="Q45" s="25">
        <v>2369</v>
      </c>
      <c r="R45" s="25">
        <v>12</v>
      </c>
      <c r="S45" s="25">
        <v>5</v>
      </c>
      <c r="T45" s="25">
        <v>112</v>
      </c>
      <c r="U45" s="25">
        <v>275</v>
      </c>
      <c r="V45" s="26">
        <v>3</v>
      </c>
      <c r="W45" s="3"/>
      <c r="X45" s="3"/>
      <c r="Y45" s="3"/>
      <c r="Z45" s="3"/>
      <c r="AA45" s="3"/>
      <c r="AB45" s="3"/>
      <c r="AC45" s="3"/>
    </row>
    <row r="46" spans="1:29" x14ac:dyDescent="0.3">
      <c r="A46" t="s">
        <v>12</v>
      </c>
      <c r="C46">
        <f t="shared" ref="C46:H46" si="28">AVERAGE(C36:C40)</f>
        <v>4570.3999999999996</v>
      </c>
      <c r="D46">
        <f t="shared" si="28"/>
        <v>8.1999999999999993</v>
      </c>
      <c r="E46">
        <f t="shared" si="28"/>
        <v>5.6</v>
      </c>
      <c r="F46">
        <f t="shared" si="28"/>
        <v>120.2</v>
      </c>
      <c r="G46">
        <f t="shared" si="28"/>
        <v>355.6</v>
      </c>
      <c r="H46">
        <f t="shared" si="28"/>
        <v>2</v>
      </c>
      <c r="I46" t="s">
        <v>12</v>
      </c>
      <c r="J46">
        <f>AVERAGE(J36:J39)</f>
        <v>2838</v>
      </c>
      <c r="K46">
        <f t="shared" ref="K46:O46" si="29">AVERAGE(K36:K40)</f>
        <v>7.8</v>
      </c>
      <c r="L46">
        <f t="shared" si="29"/>
        <v>5.4</v>
      </c>
      <c r="M46">
        <f t="shared" si="29"/>
        <v>131</v>
      </c>
      <c r="N46">
        <f t="shared" si="29"/>
        <v>314</v>
      </c>
      <c r="O46">
        <f t="shared" si="29"/>
        <v>2</v>
      </c>
      <c r="P46" t="s">
        <v>12</v>
      </c>
      <c r="Q46">
        <f t="shared" ref="Q46:V46" si="30">AVERAGE(Q36:Q40)</f>
        <v>3260.4</v>
      </c>
      <c r="R46">
        <f t="shared" si="30"/>
        <v>10.8</v>
      </c>
      <c r="S46">
        <f t="shared" si="30"/>
        <v>6.8</v>
      </c>
      <c r="T46">
        <f t="shared" si="30"/>
        <v>115.8</v>
      </c>
      <c r="U46">
        <f t="shared" si="30"/>
        <v>284.60000000000002</v>
      </c>
      <c r="V46">
        <f t="shared" si="30"/>
        <v>3.2</v>
      </c>
      <c r="W46" t="s">
        <v>12</v>
      </c>
      <c r="X46">
        <f t="shared" ref="X46:AC46" si="31">AVERAGE(X36:X40)</f>
        <v>225.2</v>
      </c>
      <c r="Y46">
        <f t="shared" si="31"/>
        <v>24.4</v>
      </c>
      <c r="Z46">
        <f t="shared" si="31"/>
        <v>8.4</v>
      </c>
      <c r="AA46">
        <f t="shared" si="31"/>
        <v>206.6</v>
      </c>
      <c r="AB46">
        <f t="shared" si="31"/>
        <v>303.39999999999998</v>
      </c>
      <c r="AC46">
        <f t="shared" si="31"/>
        <v>6.4</v>
      </c>
    </row>
    <row r="47" spans="1:29" x14ac:dyDescent="0.3">
      <c r="A47" t="s">
        <v>13</v>
      </c>
      <c r="C47">
        <f t="shared" ref="C47:H47" si="32">AVEDEV(C36:C40)</f>
        <v>853.92000000000007</v>
      </c>
      <c r="D47">
        <f t="shared" si="32"/>
        <v>1.0399999999999998</v>
      </c>
      <c r="E47">
        <f t="shared" si="32"/>
        <v>0.72</v>
      </c>
      <c r="F47">
        <f t="shared" si="32"/>
        <v>6.9599999999999991</v>
      </c>
      <c r="G47">
        <f t="shared" si="32"/>
        <v>13.520000000000005</v>
      </c>
      <c r="H47">
        <f t="shared" si="32"/>
        <v>0</v>
      </c>
      <c r="I47" t="s">
        <v>13</v>
      </c>
      <c r="J47">
        <f>AVEDEV(J36:J39)</f>
        <v>494.5</v>
      </c>
      <c r="K47">
        <f t="shared" ref="K47:O47" si="33">AVEDEV(K36:K40)</f>
        <v>1.3599999999999999</v>
      </c>
      <c r="L47">
        <f t="shared" si="33"/>
        <v>0.88000000000000012</v>
      </c>
      <c r="M47">
        <f t="shared" si="33"/>
        <v>6.8</v>
      </c>
      <c r="N47">
        <f t="shared" si="33"/>
        <v>46.8</v>
      </c>
      <c r="O47">
        <f t="shared" si="33"/>
        <v>0</v>
      </c>
      <c r="P47" t="s">
        <v>13</v>
      </c>
      <c r="Q47">
        <f t="shared" ref="Q47:V47" si="34">AVEDEV(Q36:Q40)</f>
        <v>1223.1200000000001</v>
      </c>
      <c r="R47">
        <f t="shared" si="34"/>
        <v>1.5199999999999996</v>
      </c>
      <c r="S47">
        <f t="shared" si="34"/>
        <v>0.96</v>
      </c>
      <c r="T47">
        <f t="shared" si="34"/>
        <v>28.639999999999997</v>
      </c>
      <c r="U47">
        <f t="shared" si="34"/>
        <v>21.279999999999994</v>
      </c>
      <c r="V47">
        <f t="shared" si="34"/>
        <v>0.32000000000000012</v>
      </c>
      <c r="W47" t="s">
        <v>13</v>
      </c>
      <c r="X47">
        <f t="shared" ref="X47:AC47" si="35">AVEDEV(X36:X40)</f>
        <v>27.04</v>
      </c>
      <c r="Y47">
        <f t="shared" si="35"/>
        <v>6.88</v>
      </c>
      <c r="Z47">
        <f t="shared" si="35"/>
        <v>0.48000000000000009</v>
      </c>
      <c r="AA47">
        <f t="shared" si="35"/>
        <v>20.080000000000002</v>
      </c>
      <c r="AB47">
        <f t="shared" si="35"/>
        <v>14.079999999999995</v>
      </c>
      <c r="AC47">
        <f t="shared" si="35"/>
        <v>0.48000000000000009</v>
      </c>
    </row>
    <row r="48" spans="1:29" x14ac:dyDescent="0.3">
      <c r="A48" t="s">
        <v>14</v>
      </c>
      <c r="C48">
        <f t="shared" ref="C48:H48" si="36">AVERAGE(C41:C45)</f>
        <v>4772.3999999999996</v>
      </c>
      <c r="D48">
        <f>AVERAGE(D41,D42,D44,D45)</f>
        <v>8.75</v>
      </c>
      <c r="E48">
        <f t="shared" si="36"/>
        <v>5.2</v>
      </c>
      <c r="F48">
        <f t="shared" si="36"/>
        <v>126.8</v>
      </c>
      <c r="G48">
        <f t="shared" si="36"/>
        <v>367</v>
      </c>
      <c r="H48">
        <f t="shared" si="36"/>
        <v>2.2000000000000002</v>
      </c>
      <c r="I48" t="s">
        <v>14</v>
      </c>
      <c r="J48">
        <f>AVERAGE(J41,J43,J44,J45)</f>
        <v>3000.5</v>
      </c>
      <c r="K48">
        <f t="shared" ref="K48:O48" si="37">AVERAGE(K41:K45)</f>
        <v>9.1999999999999993</v>
      </c>
      <c r="L48">
        <f t="shared" si="37"/>
        <v>5</v>
      </c>
      <c r="M48">
        <f t="shared" si="37"/>
        <v>96</v>
      </c>
      <c r="N48">
        <f t="shared" si="37"/>
        <v>270.2</v>
      </c>
      <c r="O48">
        <f t="shared" si="37"/>
        <v>2</v>
      </c>
      <c r="P48" t="s">
        <v>14</v>
      </c>
      <c r="Q48">
        <f t="shared" ref="Q48:V48" si="38">AVERAGE(Q41:Q45)</f>
        <v>2490.6</v>
      </c>
      <c r="R48">
        <f t="shared" si="38"/>
        <v>9.8000000000000007</v>
      </c>
      <c r="S48">
        <f t="shared" si="38"/>
        <v>6.4</v>
      </c>
      <c r="T48">
        <f t="shared" si="38"/>
        <v>111.6</v>
      </c>
      <c r="U48">
        <f t="shared" si="38"/>
        <v>267</v>
      </c>
      <c r="V48">
        <f t="shared" si="38"/>
        <v>3</v>
      </c>
      <c r="W48" t="s">
        <v>14</v>
      </c>
    </row>
    <row r="49" spans="1:29" x14ac:dyDescent="0.3">
      <c r="A49" t="s">
        <v>15</v>
      </c>
      <c r="C49">
        <f t="shared" ref="C49:H49" si="39">AVEDEV(C41:C45)</f>
        <v>449.5200000000001</v>
      </c>
      <c r="D49">
        <f>AVEDEV(D41,D42,D44,D45)</f>
        <v>0.75</v>
      </c>
      <c r="E49">
        <f t="shared" si="39"/>
        <v>0.32000000000000012</v>
      </c>
      <c r="F49">
        <f t="shared" si="39"/>
        <v>12.16</v>
      </c>
      <c r="G49">
        <f t="shared" si="39"/>
        <v>22</v>
      </c>
      <c r="H49">
        <f t="shared" si="39"/>
        <v>0.32000000000000012</v>
      </c>
      <c r="I49" t="s">
        <v>15</v>
      </c>
      <c r="J49">
        <f>AVEDEV(J41,J43,J44,J45)</f>
        <v>647.75</v>
      </c>
      <c r="K49">
        <f t="shared" ref="K49:O49" si="40">AVEDEV(K41:K45)</f>
        <v>0.96000000000000019</v>
      </c>
      <c r="L49">
        <f t="shared" si="40"/>
        <v>0.4</v>
      </c>
      <c r="M49">
        <f t="shared" si="40"/>
        <v>6.4</v>
      </c>
      <c r="N49">
        <f t="shared" si="40"/>
        <v>50.239999999999995</v>
      </c>
      <c r="O49">
        <f t="shared" si="40"/>
        <v>0</v>
      </c>
      <c r="P49" t="s">
        <v>15</v>
      </c>
      <c r="Q49">
        <f t="shared" ref="Q49:V49" si="41">AVEDEV(Q41:Q45)</f>
        <v>197.11999999999998</v>
      </c>
      <c r="R49">
        <f t="shared" si="41"/>
        <v>1.36</v>
      </c>
      <c r="S49">
        <f t="shared" si="41"/>
        <v>0.72</v>
      </c>
      <c r="T49">
        <f t="shared" si="41"/>
        <v>9.6800000000000015</v>
      </c>
      <c r="U49">
        <f t="shared" si="41"/>
        <v>13.2</v>
      </c>
      <c r="V49">
        <f t="shared" si="41"/>
        <v>0</v>
      </c>
      <c r="W49" t="s">
        <v>15</v>
      </c>
    </row>
    <row r="52" spans="1:29" x14ac:dyDescent="0.3">
      <c r="B52" s="10" t="s">
        <v>22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25</v>
      </c>
      <c r="H52" s="2" t="s">
        <v>24</v>
      </c>
      <c r="I52" s="10"/>
      <c r="J52" s="1" t="s">
        <v>1</v>
      </c>
      <c r="K52" s="1" t="s">
        <v>2</v>
      </c>
      <c r="L52" s="1" t="s">
        <v>3</v>
      </c>
      <c r="M52" s="1" t="s">
        <v>4</v>
      </c>
      <c r="N52" s="1" t="s">
        <v>25</v>
      </c>
      <c r="O52" s="2" t="s">
        <v>24</v>
      </c>
      <c r="P52" s="10"/>
      <c r="Q52" s="1" t="s">
        <v>1</v>
      </c>
      <c r="R52" s="1" t="s">
        <v>2</v>
      </c>
      <c r="S52" s="1" t="s">
        <v>3</v>
      </c>
      <c r="T52" s="1" t="s">
        <v>4</v>
      </c>
      <c r="U52" s="1" t="s">
        <v>25</v>
      </c>
      <c r="V52" s="2" t="s">
        <v>24</v>
      </c>
      <c r="W52" s="10"/>
      <c r="X52" s="1" t="s">
        <v>1</v>
      </c>
      <c r="Y52" s="1" t="s">
        <v>2</v>
      </c>
      <c r="Z52" s="1" t="s">
        <v>3</v>
      </c>
      <c r="AA52" s="1" t="s">
        <v>4</v>
      </c>
      <c r="AB52" s="1" t="s">
        <v>25</v>
      </c>
      <c r="AC52" s="2" t="s">
        <v>24</v>
      </c>
    </row>
    <row r="53" spans="1:29" x14ac:dyDescent="0.3">
      <c r="B53" s="91" t="s">
        <v>5</v>
      </c>
      <c r="C53" s="18">
        <v>1455</v>
      </c>
      <c r="D53" s="19">
        <v>7</v>
      </c>
      <c r="E53" s="19">
        <v>7</v>
      </c>
      <c r="F53" s="19">
        <v>55</v>
      </c>
      <c r="G53" s="19">
        <v>333</v>
      </c>
      <c r="H53" s="20">
        <v>4</v>
      </c>
      <c r="I53" s="91" t="s">
        <v>6</v>
      </c>
      <c r="J53" s="18">
        <v>943</v>
      </c>
      <c r="K53" s="19">
        <v>7</v>
      </c>
      <c r="L53" s="19">
        <v>6</v>
      </c>
      <c r="M53" s="19">
        <v>64</v>
      </c>
      <c r="N53" s="19">
        <v>277</v>
      </c>
      <c r="O53" s="20">
        <v>3</v>
      </c>
      <c r="P53" s="97" t="s">
        <v>7</v>
      </c>
      <c r="Q53" s="38">
        <v>13</v>
      </c>
      <c r="R53" s="39">
        <v>10</v>
      </c>
      <c r="S53" s="39">
        <v>28</v>
      </c>
      <c r="T53" s="39">
        <v>93</v>
      </c>
      <c r="U53" s="39">
        <v>10</v>
      </c>
      <c r="V53" s="40">
        <v>64</v>
      </c>
      <c r="W53" s="94" t="s">
        <v>8</v>
      </c>
      <c r="X53" s="18">
        <v>154</v>
      </c>
      <c r="Y53" s="19">
        <v>10</v>
      </c>
      <c r="Z53" s="19">
        <v>5</v>
      </c>
      <c r="AA53" s="19">
        <v>86</v>
      </c>
      <c r="AB53" s="19">
        <v>172</v>
      </c>
      <c r="AC53" s="20">
        <v>2</v>
      </c>
    </row>
    <row r="54" spans="1:29" x14ac:dyDescent="0.3">
      <c r="B54" s="89"/>
      <c r="C54" s="21">
        <v>1480</v>
      </c>
      <c r="D54" s="22">
        <v>8</v>
      </c>
      <c r="E54" s="22">
        <v>7</v>
      </c>
      <c r="F54" s="22">
        <v>66</v>
      </c>
      <c r="G54" s="22">
        <v>287</v>
      </c>
      <c r="H54" s="23">
        <v>4</v>
      </c>
      <c r="I54" s="92"/>
      <c r="J54" s="21">
        <v>573</v>
      </c>
      <c r="K54" s="22">
        <v>6</v>
      </c>
      <c r="L54" s="22">
        <v>7</v>
      </c>
      <c r="M54" s="22">
        <v>53</v>
      </c>
      <c r="N54" s="22">
        <v>338</v>
      </c>
      <c r="O54" s="23">
        <v>3</v>
      </c>
      <c r="P54" s="98"/>
      <c r="Q54" s="41">
        <v>13</v>
      </c>
      <c r="R54" s="35">
        <v>11</v>
      </c>
      <c r="S54" s="35">
        <v>30</v>
      </c>
      <c r="T54" s="35">
        <v>104</v>
      </c>
      <c r="U54" s="35">
        <v>9</v>
      </c>
      <c r="V54" s="42">
        <v>64</v>
      </c>
      <c r="W54" s="95"/>
      <c r="X54" s="21">
        <v>141</v>
      </c>
      <c r="Y54" s="22">
        <v>7</v>
      </c>
      <c r="Z54" s="22">
        <v>5</v>
      </c>
      <c r="AA54" s="22">
        <v>92</v>
      </c>
      <c r="AB54" s="22">
        <v>175</v>
      </c>
      <c r="AC54" s="23">
        <v>2</v>
      </c>
    </row>
    <row r="55" spans="1:29" x14ac:dyDescent="0.3">
      <c r="B55" s="89"/>
      <c r="C55" s="21">
        <v>1207</v>
      </c>
      <c r="D55" s="22">
        <v>9</v>
      </c>
      <c r="E55" s="22">
        <v>6</v>
      </c>
      <c r="F55" s="22">
        <v>60</v>
      </c>
      <c r="G55" s="22">
        <v>322</v>
      </c>
      <c r="H55" s="23">
        <v>4</v>
      </c>
      <c r="I55" s="92"/>
      <c r="J55" s="21">
        <v>640</v>
      </c>
      <c r="K55" s="22">
        <v>8</v>
      </c>
      <c r="L55" s="22">
        <v>6</v>
      </c>
      <c r="M55" s="22">
        <v>70</v>
      </c>
      <c r="N55" s="22">
        <v>226</v>
      </c>
      <c r="O55" s="23">
        <v>3</v>
      </c>
      <c r="P55" s="98"/>
      <c r="Q55" s="41">
        <v>14</v>
      </c>
      <c r="R55" s="35">
        <v>12</v>
      </c>
      <c r="S55" s="35">
        <v>28</v>
      </c>
      <c r="T55" s="35">
        <v>122</v>
      </c>
      <c r="U55" s="35">
        <v>10</v>
      </c>
      <c r="V55" s="42">
        <v>60</v>
      </c>
      <c r="W55" s="95"/>
      <c r="X55" s="21">
        <v>140</v>
      </c>
      <c r="Y55" s="22">
        <v>12</v>
      </c>
      <c r="Z55" s="22">
        <v>5</v>
      </c>
      <c r="AA55" s="22">
        <v>83</v>
      </c>
      <c r="AB55" s="22">
        <v>162</v>
      </c>
      <c r="AC55" s="23">
        <v>2</v>
      </c>
    </row>
    <row r="56" spans="1:29" x14ac:dyDescent="0.3">
      <c r="B56" s="89"/>
      <c r="C56" s="21">
        <v>1386</v>
      </c>
      <c r="D56" s="22">
        <v>8</v>
      </c>
      <c r="E56" s="22">
        <v>7</v>
      </c>
      <c r="F56" s="22">
        <v>90</v>
      </c>
      <c r="G56" s="22">
        <v>293</v>
      </c>
      <c r="H56" s="23">
        <v>4</v>
      </c>
      <c r="I56" s="92"/>
      <c r="J56" s="21">
        <v>610</v>
      </c>
      <c r="K56" s="22">
        <v>8</v>
      </c>
      <c r="L56" s="22">
        <v>5</v>
      </c>
      <c r="M56" s="22">
        <v>95</v>
      </c>
      <c r="N56" s="22">
        <v>287</v>
      </c>
      <c r="O56" s="23">
        <v>3</v>
      </c>
      <c r="P56" s="98"/>
      <c r="Q56" s="41">
        <v>12</v>
      </c>
      <c r="R56" s="35">
        <v>12</v>
      </c>
      <c r="S56" s="35">
        <v>41</v>
      </c>
      <c r="T56" s="35">
        <v>95</v>
      </c>
      <c r="U56" s="35">
        <v>10</v>
      </c>
      <c r="V56" s="42">
        <v>58</v>
      </c>
      <c r="W56" s="95"/>
      <c r="X56" s="21">
        <v>141</v>
      </c>
      <c r="Y56" s="22">
        <v>18</v>
      </c>
      <c r="Z56" s="22">
        <v>5</v>
      </c>
      <c r="AA56" s="22">
        <v>90</v>
      </c>
      <c r="AB56" s="22">
        <v>177</v>
      </c>
      <c r="AC56" s="23">
        <v>2</v>
      </c>
    </row>
    <row r="57" spans="1:29" x14ac:dyDescent="0.3">
      <c r="B57" s="90"/>
      <c r="C57" s="24">
        <v>947</v>
      </c>
      <c r="D57" s="25">
        <v>9</v>
      </c>
      <c r="E57" s="25">
        <v>8</v>
      </c>
      <c r="F57" s="25">
        <v>60</v>
      </c>
      <c r="G57" s="25">
        <v>379</v>
      </c>
      <c r="H57" s="26">
        <v>4</v>
      </c>
      <c r="I57" s="93"/>
      <c r="J57" s="72">
        <v>215</v>
      </c>
      <c r="K57" s="25">
        <v>5</v>
      </c>
      <c r="L57" s="25">
        <v>8</v>
      </c>
      <c r="M57" s="25">
        <v>96</v>
      </c>
      <c r="N57" s="25">
        <v>247</v>
      </c>
      <c r="O57" s="26">
        <v>3</v>
      </c>
      <c r="P57" s="99"/>
      <c r="Q57" s="36">
        <v>11</v>
      </c>
      <c r="R57" s="37">
        <v>12</v>
      </c>
      <c r="S57" s="37">
        <v>57</v>
      </c>
      <c r="T57" s="37">
        <v>117</v>
      </c>
      <c r="U57" s="37">
        <v>10</v>
      </c>
      <c r="V57" s="43">
        <v>66</v>
      </c>
      <c r="W57" s="96"/>
      <c r="X57" s="24">
        <v>154</v>
      </c>
      <c r="Y57" s="25">
        <v>16</v>
      </c>
      <c r="Z57" s="25">
        <v>5</v>
      </c>
      <c r="AA57" s="25">
        <v>73</v>
      </c>
      <c r="AB57" s="25">
        <v>205</v>
      </c>
      <c r="AC57" s="26">
        <v>2</v>
      </c>
    </row>
    <row r="58" spans="1:29" x14ac:dyDescent="0.3">
      <c r="B58" s="91" t="s">
        <v>9</v>
      </c>
      <c r="C58" s="21">
        <v>1402</v>
      </c>
      <c r="D58" s="22">
        <v>9</v>
      </c>
      <c r="E58" s="22">
        <v>7</v>
      </c>
      <c r="F58" s="22">
        <v>64</v>
      </c>
      <c r="G58" s="22">
        <v>336</v>
      </c>
      <c r="H58" s="23">
        <v>4</v>
      </c>
      <c r="I58" s="91" t="s">
        <v>10</v>
      </c>
      <c r="J58" s="21">
        <v>403</v>
      </c>
      <c r="K58" s="22">
        <v>8</v>
      </c>
      <c r="L58" s="22">
        <v>6</v>
      </c>
      <c r="M58" s="22">
        <v>46</v>
      </c>
      <c r="N58" s="22">
        <v>136</v>
      </c>
      <c r="O58" s="23">
        <v>2</v>
      </c>
      <c r="P58" s="97" t="s">
        <v>11</v>
      </c>
      <c r="Q58" s="41">
        <v>11</v>
      </c>
      <c r="R58" s="35">
        <v>12</v>
      </c>
      <c r="S58" s="35">
        <v>31</v>
      </c>
      <c r="T58" s="35">
        <v>112</v>
      </c>
      <c r="U58" s="35">
        <v>10</v>
      </c>
      <c r="V58" s="42">
        <v>60</v>
      </c>
      <c r="W58" s="3"/>
      <c r="X58" s="3"/>
      <c r="Y58" s="3"/>
      <c r="Z58" s="3"/>
      <c r="AB58" s="3"/>
      <c r="AC58" s="3"/>
    </row>
    <row r="59" spans="1:29" x14ac:dyDescent="0.3">
      <c r="B59" s="89"/>
      <c r="C59" s="21">
        <v>1429</v>
      </c>
      <c r="D59" s="22">
        <v>8</v>
      </c>
      <c r="E59" s="22">
        <v>6</v>
      </c>
      <c r="F59" s="22">
        <v>92</v>
      </c>
      <c r="G59" s="22">
        <v>345</v>
      </c>
      <c r="H59" s="23">
        <v>4</v>
      </c>
      <c r="I59" s="92"/>
      <c r="J59" s="73">
        <v>150</v>
      </c>
      <c r="K59" s="22">
        <v>8</v>
      </c>
      <c r="L59" s="22">
        <v>6</v>
      </c>
      <c r="M59" s="22">
        <v>45</v>
      </c>
      <c r="N59" s="22">
        <v>181</v>
      </c>
      <c r="O59" s="23">
        <v>3</v>
      </c>
      <c r="P59" s="98"/>
      <c r="Q59" s="41">
        <v>12</v>
      </c>
      <c r="R59" s="35">
        <v>12</v>
      </c>
      <c r="S59" s="35">
        <v>31</v>
      </c>
      <c r="T59" s="35">
        <v>87</v>
      </c>
      <c r="U59" s="35">
        <v>10</v>
      </c>
      <c r="V59" s="42">
        <v>59</v>
      </c>
      <c r="W59" s="3"/>
      <c r="X59" s="3"/>
      <c r="Y59" s="3"/>
      <c r="Z59" s="3"/>
      <c r="AA59" s="3"/>
      <c r="AB59" s="3"/>
      <c r="AC59" s="3"/>
    </row>
    <row r="60" spans="1:29" x14ac:dyDescent="0.3">
      <c r="B60" s="89"/>
      <c r="C60" s="21">
        <v>1070</v>
      </c>
      <c r="D60" s="70">
        <v>24</v>
      </c>
      <c r="E60" s="22">
        <v>7</v>
      </c>
      <c r="F60" s="22">
        <v>83</v>
      </c>
      <c r="G60" s="22">
        <v>273</v>
      </c>
      <c r="H60" s="23">
        <v>4</v>
      </c>
      <c r="I60" s="92"/>
      <c r="J60" s="21">
        <v>447</v>
      </c>
      <c r="K60" s="22">
        <v>8</v>
      </c>
      <c r="L60" s="22">
        <v>5</v>
      </c>
      <c r="M60" s="22">
        <v>49</v>
      </c>
      <c r="N60" s="22">
        <v>202</v>
      </c>
      <c r="O60" s="23">
        <v>3</v>
      </c>
      <c r="P60" s="98"/>
      <c r="Q60" s="41">
        <v>12</v>
      </c>
      <c r="R60" s="35">
        <v>12</v>
      </c>
      <c r="S60" s="35">
        <v>28</v>
      </c>
      <c r="T60" s="35">
        <v>85</v>
      </c>
      <c r="U60" s="35">
        <v>10</v>
      </c>
      <c r="V60" s="42">
        <v>62</v>
      </c>
      <c r="W60" s="3"/>
      <c r="X60" s="3"/>
      <c r="Y60" s="3"/>
      <c r="Z60" s="3"/>
      <c r="AA60" s="3"/>
      <c r="AB60" s="3"/>
      <c r="AC60" s="3"/>
    </row>
    <row r="61" spans="1:29" x14ac:dyDescent="0.3">
      <c r="B61" s="89"/>
      <c r="C61" s="21">
        <v>1347</v>
      </c>
      <c r="D61" s="22">
        <v>8</v>
      </c>
      <c r="E61" s="22">
        <v>6</v>
      </c>
      <c r="F61" s="22">
        <v>57</v>
      </c>
      <c r="G61" s="22">
        <v>313</v>
      </c>
      <c r="H61" s="23">
        <v>4</v>
      </c>
      <c r="I61" s="92"/>
      <c r="J61" s="21">
        <v>706</v>
      </c>
      <c r="K61" s="22">
        <v>7</v>
      </c>
      <c r="L61" s="22">
        <v>6</v>
      </c>
      <c r="M61" s="22">
        <v>55</v>
      </c>
      <c r="N61" s="22">
        <v>195</v>
      </c>
      <c r="O61" s="23">
        <v>3</v>
      </c>
      <c r="P61" s="98"/>
      <c r="Q61" s="41">
        <v>12</v>
      </c>
      <c r="R61" s="35">
        <v>11</v>
      </c>
      <c r="S61" s="35">
        <v>35</v>
      </c>
      <c r="T61" s="35">
        <v>96</v>
      </c>
      <c r="U61" s="35">
        <v>10</v>
      </c>
      <c r="V61" s="42">
        <v>64</v>
      </c>
      <c r="W61" s="3"/>
      <c r="X61" s="3"/>
      <c r="Y61" s="3"/>
      <c r="Z61" s="3"/>
      <c r="AA61" s="3"/>
      <c r="AB61" s="3"/>
      <c r="AC61" s="3"/>
    </row>
    <row r="62" spans="1:29" x14ac:dyDescent="0.3">
      <c r="B62" s="90"/>
      <c r="C62" s="24">
        <v>847</v>
      </c>
      <c r="D62" s="25">
        <v>9</v>
      </c>
      <c r="E62" s="25">
        <v>8</v>
      </c>
      <c r="F62" s="25">
        <v>65</v>
      </c>
      <c r="G62" s="25">
        <v>324</v>
      </c>
      <c r="H62" s="26">
        <v>4</v>
      </c>
      <c r="I62" s="93"/>
      <c r="J62" s="24">
        <v>394</v>
      </c>
      <c r="K62" s="25">
        <v>9</v>
      </c>
      <c r="L62" s="25">
        <v>6</v>
      </c>
      <c r="M62" s="25">
        <v>47</v>
      </c>
      <c r="N62" s="25">
        <v>270</v>
      </c>
      <c r="O62" s="26">
        <v>3</v>
      </c>
      <c r="P62" s="99"/>
      <c r="Q62" s="36">
        <v>13</v>
      </c>
      <c r="R62" s="37">
        <v>11</v>
      </c>
      <c r="S62" s="37">
        <v>38</v>
      </c>
      <c r="T62" s="37">
        <v>100</v>
      </c>
      <c r="U62" s="37">
        <v>10</v>
      </c>
      <c r="V62" s="43">
        <v>65</v>
      </c>
      <c r="W62" s="3"/>
      <c r="X62" s="3"/>
      <c r="Y62" s="3"/>
      <c r="Z62" s="3"/>
      <c r="AA62" s="3"/>
      <c r="AB62" s="3"/>
      <c r="AC62" s="3"/>
    </row>
    <row r="63" spans="1:29" x14ac:dyDescent="0.3">
      <c r="A63" t="s">
        <v>12</v>
      </c>
      <c r="C63">
        <f t="shared" ref="C63:H63" si="42">AVERAGE(C53:C57)</f>
        <v>1295</v>
      </c>
      <c r="D63">
        <f t="shared" si="42"/>
        <v>8.1999999999999993</v>
      </c>
      <c r="E63">
        <f t="shared" si="42"/>
        <v>7</v>
      </c>
      <c r="F63">
        <f t="shared" si="42"/>
        <v>66.2</v>
      </c>
      <c r="G63">
        <f t="shared" si="42"/>
        <v>322.8</v>
      </c>
      <c r="H63">
        <f t="shared" si="42"/>
        <v>4</v>
      </c>
      <c r="I63" t="s">
        <v>12</v>
      </c>
      <c r="J63">
        <f>AVERAGE(J53:J56)</f>
        <v>691.5</v>
      </c>
      <c r="K63">
        <f t="shared" ref="K63:O63" si="43">AVERAGE(K53:K57)</f>
        <v>6.8</v>
      </c>
      <c r="L63">
        <f t="shared" si="43"/>
        <v>6.4</v>
      </c>
      <c r="M63">
        <f t="shared" si="43"/>
        <v>75.599999999999994</v>
      </c>
      <c r="N63">
        <f t="shared" si="43"/>
        <v>275</v>
      </c>
      <c r="O63">
        <f t="shared" si="43"/>
        <v>3</v>
      </c>
      <c r="P63" t="s">
        <v>12</v>
      </c>
      <c r="Q63">
        <f t="shared" ref="Q63:V63" si="44">AVERAGE(Q53:Q57)</f>
        <v>12.6</v>
      </c>
      <c r="R63">
        <f t="shared" si="44"/>
        <v>11.4</v>
      </c>
      <c r="S63">
        <f t="shared" si="44"/>
        <v>36.799999999999997</v>
      </c>
      <c r="T63">
        <f t="shared" si="44"/>
        <v>106.2</v>
      </c>
      <c r="U63">
        <f t="shared" si="44"/>
        <v>9.8000000000000007</v>
      </c>
      <c r="V63">
        <f t="shared" si="44"/>
        <v>62.4</v>
      </c>
      <c r="W63" t="s">
        <v>12</v>
      </c>
      <c r="X63">
        <f t="shared" ref="X63:AC63" si="45">AVERAGE(X53:X57)</f>
        <v>146</v>
      </c>
      <c r="Y63">
        <f t="shared" si="45"/>
        <v>12.6</v>
      </c>
      <c r="Z63">
        <f t="shared" si="45"/>
        <v>5</v>
      </c>
      <c r="AA63">
        <f t="shared" si="45"/>
        <v>84.8</v>
      </c>
      <c r="AB63">
        <f t="shared" si="45"/>
        <v>178.2</v>
      </c>
      <c r="AC63">
        <f t="shared" si="45"/>
        <v>2</v>
      </c>
    </row>
    <row r="64" spans="1:29" x14ac:dyDescent="0.3">
      <c r="A64" t="s">
        <v>13</v>
      </c>
      <c r="C64">
        <f t="shared" ref="C64:H64" si="46">AVEDEV(C53:C57)</f>
        <v>174.4</v>
      </c>
      <c r="D64">
        <f t="shared" si="46"/>
        <v>0.6399999999999999</v>
      </c>
      <c r="E64">
        <f t="shared" si="46"/>
        <v>0.4</v>
      </c>
      <c r="F64">
        <f t="shared" si="46"/>
        <v>9.5200000000000014</v>
      </c>
      <c r="G64">
        <f t="shared" si="46"/>
        <v>26.560000000000002</v>
      </c>
      <c r="H64">
        <f t="shared" si="46"/>
        <v>0</v>
      </c>
      <c r="I64" t="s">
        <v>13</v>
      </c>
      <c r="J64">
        <f>AVEDEV(J53:J56)</f>
        <v>125.75</v>
      </c>
      <c r="K64">
        <f t="shared" ref="K64:O64" si="47">AVEDEV(K53:K57)</f>
        <v>1.04</v>
      </c>
      <c r="L64">
        <f t="shared" si="47"/>
        <v>0.88000000000000012</v>
      </c>
      <c r="M64">
        <f t="shared" si="47"/>
        <v>15.919999999999998</v>
      </c>
      <c r="N64">
        <f t="shared" si="47"/>
        <v>30.8</v>
      </c>
      <c r="O64">
        <f t="shared" si="47"/>
        <v>0</v>
      </c>
      <c r="P64" t="s">
        <v>13</v>
      </c>
      <c r="Q64">
        <f t="shared" ref="Q64:V64" si="48">AVEDEV(Q53:Q57)</f>
        <v>0.88000000000000012</v>
      </c>
      <c r="R64">
        <f t="shared" si="48"/>
        <v>0.72</v>
      </c>
      <c r="S64">
        <f t="shared" si="48"/>
        <v>9.76</v>
      </c>
      <c r="T64">
        <f t="shared" si="48"/>
        <v>10.64</v>
      </c>
      <c r="U64">
        <f t="shared" si="48"/>
        <v>0.31999999999999956</v>
      </c>
      <c r="V64">
        <f t="shared" si="48"/>
        <v>2.72</v>
      </c>
      <c r="W64" t="s">
        <v>13</v>
      </c>
      <c r="X64">
        <f t="shared" ref="X64:AC64" si="49">AVEDEV(X53:X57)</f>
        <v>6.4</v>
      </c>
      <c r="Y64">
        <f t="shared" si="49"/>
        <v>3.5200000000000005</v>
      </c>
      <c r="Z64">
        <f t="shared" si="49"/>
        <v>0</v>
      </c>
      <c r="AA64">
        <f t="shared" si="49"/>
        <v>5.44</v>
      </c>
      <c r="AB64">
        <f t="shared" si="49"/>
        <v>10.719999999999994</v>
      </c>
      <c r="AC64">
        <f t="shared" si="49"/>
        <v>0</v>
      </c>
    </row>
    <row r="65" spans="1:29" x14ac:dyDescent="0.3">
      <c r="A65" t="s">
        <v>14</v>
      </c>
      <c r="C65">
        <f t="shared" ref="C65:H65" si="50">AVERAGE(C58:C62)</f>
        <v>1219</v>
      </c>
      <c r="D65">
        <f>AVERAGE(D58,D59,D61,D62)</f>
        <v>8.5</v>
      </c>
      <c r="E65">
        <f t="shared" si="50"/>
        <v>6.8</v>
      </c>
      <c r="F65">
        <f t="shared" si="50"/>
        <v>72.2</v>
      </c>
      <c r="G65">
        <f t="shared" si="50"/>
        <v>318.2</v>
      </c>
      <c r="H65">
        <f t="shared" si="50"/>
        <v>4</v>
      </c>
      <c r="I65" t="s">
        <v>14</v>
      </c>
      <c r="J65">
        <f>AVERAGE(J58,J60:J62)</f>
        <v>487.5</v>
      </c>
      <c r="K65">
        <f t="shared" ref="K65:O65" si="51">AVERAGE(K58:K62)</f>
        <v>8</v>
      </c>
      <c r="L65">
        <f t="shared" si="51"/>
        <v>5.8</v>
      </c>
      <c r="M65">
        <f t="shared" si="51"/>
        <v>48.4</v>
      </c>
      <c r="N65">
        <f t="shared" si="51"/>
        <v>196.8</v>
      </c>
      <c r="O65">
        <f t="shared" si="51"/>
        <v>2.8</v>
      </c>
      <c r="P65" t="s">
        <v>14</v>
      </c>
      <c r="Q65">
        <f t="shared" ref="Q65:V65" si="52">AVERAGE(Q58:Q62)</f>
        <v>12</v>
      </c>
      <c r="R65">
        <f t="shared" si="52"/>
        <v>11.6</v>
      </c>
      <c r="S65">
        <f t="shared" si="52"/>
        <v>32.6</v>
      </c>
      <c r="T65">
        <f t="shared" si="52"/>
        <v>96</v>
      </c>
      <c r="U65">
        <f t="shared" si="52"/>
        <v>10</v>
      </c>
      <c r="V65">
        <f t="shared" si="52"/>
        <v>62</v>
      </c>
      <c r="W65" t="s">
        <v>14</v>
      </c>
    </row>
    <row r="66" spans="1:29" x14ac:dyDescent="0.3">
      <c r="A66" t="s">
        <v>15</v>
      </c>
      <c r="C66">
        <f t="shared" ref="C66:H66" si="53">AVEDEV(C58:C62)</f>
        <v>208.4</v>
      </c>
      <c r="D66">
        <f>AVEDEV(D58,D59,D61,D62)</f>
        <v>0.5</v>
      </c>
      <c r="E66">
        <f t="shared" si="53"/>
        <v>0.64</v>
      </c>
      <c r="F66">
        <f t="shared" si="53"/>
        <v>12.24</v>
      </c>
      <c r="G66">
        <f t="shared" si="53"/>
        <v>20.160000000000004</v>
      </c>
      <c r="H66">
        <f t="shared" si="53"/>
        <v>0</v>
      </c>
      <c r="I66" t="s">
        <v>15</v>
      </c>
      <c r="J66">
        <f>AVEDEV(J58,J60:J62)</f>
        <v>109.25</v>
      </c>
      <c r="K66">
        <f t="shared" ref="K66:O66" si="54">AVEDEV(K58:K62)</f>
        <v>0.4</v>
      </c>
      <c r="L66">
        <f t="shared" si="54"/>
        <v>0.32000000000000012</v>
      </c>
      <c r="M66">
        <f t="shared" si="54"/>
        <v>2.88</v>
      </c>
      <c r="N66">
        <f t="shared" si="54"/>
        <v>31.360000000000003</v>
      </c>
      <c r="O66">
        <f t="shared" si="54"/>
        <v>0.32000000000000012</v>
      </c>
      <c r="P66" t="s">
        <v>15</v>
      </c>
      <c r="Q66">
        <f t="shared" ref="Q66:V66" si="55">AVEDEV(Q58:Q62)</f>
        <v>0.4</v>
      </c>
      <c r="R66">
        <f t="shared" si="55"/>
        <v>0.48000000000000009</v>
      </c>
      <c r="S66">
        <f t="shared" si="55"/>
        <v>3.12</v>
      </c>
      <c r="T66">
        <f t="shared" si="55"/>
        <v>8</v>
      </c>
      <c r="U66">
        <f t="shared" si="55"/>
        <v>0</v>
      </c>
      <c r="V66">
        <f t="shared" si="55"/>
        <v>2</v>
      </c>
      <c r="W66" t="s">
        <v>15</v>
      </c>
    </row>
    <row r="69" spans="1:29" x14ac:dyDescent="0.3">
      <c r="B69" s="10" t="s">
        <v>23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25</v>
      </c>
      <c r="H69" s="2" t="s">
        <v>24</v>
      </c>
      <c r="I69" s="10"/>
      <c r="J69" s="1" t="s">
        <v>1</v>
      </c>
      <c r="K69" s="1" t="s">
        <v>2</v>
      </c>
      <c r="L69" s="1" t="s">
        <v>3</v>
      </c>
      <c r="M69" s="1" t="s">
        <v>4</v>
      </c>
      <c r="N69" s="1" t="s">
        <v>25</v>
      </c>
      <c r="O69" s="2" t="s">
        <v>24</v>
      </c>
      <c r="P69" s="10"/>
      <c r="Q69" s="1" t="s">
        <v>1</v>
      </c>
      <c r="R69" s="1" t="s">
        <v>2</v>
      </c>
      <c r="S69" s="1" t="s">
        <v>3</v>
      </c>
      <c r="T69" s="1" t="s">
        <v>4</v>
      </c>
      <c r="U69" s="1" t="s">
        <v>25</v>
      </c>
      <c r="V69" s="2" t="s">
        <v>24</v>
      </c>
      <c r="W69" s="10"/>
      <c r="X69" s="1" t="s">
        <v>1</v>
      </c>
      <c r="Y69" s="1" t="s">
        <v>2</v>
      </c>
      <c r="Z69" s="1" t="s">
        <v>3</v>
      </c>
      <c r="AA69" s="1" t="s">
        <v>4</v>
      </c>
      <c r="AB69" s="1" t="s">
        <v>25</v>
      </c>
      <c r="AC69" s="2" t="s">
        <v>24</v>
      </c>
    </row>
    <row r="70" spans="1:29" x14ac:dyDescent="0.3">
      <c r="B70" s="91" t="s">
        <v>5</v>
      </c>
      <c r="C70" s="18">
        <v>1636</v>
      </c>
      <c r="D70" s="19">
        <v>6</v>
      </c>
      <c r="E70" s="19">
        <v>6</v>
      </c>
      <c r="F70" s="19">
        <v>43</v>
      </c>
      <c r="G70" s="19">
        <v>681</v>
      </c>
      <c r="H70" s="20">
        <v>5</v>
      </c>
      <c r="I70" s="91" t="s">
        <v>6</v>
      </c>
      <c r="J70" s="18">
        <v>2642</v>
      </c>
      <c r="K70" s="19">
        <v>5</v>
      </c>
      <c r="L70" s="19">
        <v>6</v>
      </c>
      <c r="M70" s="19">
        <v>50</v>
      </c>
      <c r="N70" s="19">
        <v>633</v>
      </c>
      <c r="O70" s="20">
        <v>3</v>
      </c>
      <c r="P70" s="91" t="s">
        <v>7</v>
      </c>
      <c r="Q70" s="18">
        <v>306</v>
      </c>
      <c r="R70" s="19">
        <v>9</v>
      </c>
      <c r="S70" s="19">
        <v>5</v>
      </c>
      <c r="T70" s="19">
        <v>41</v>
      </c>
      <c r="U70" s="19">
        <v>283</v>
      </c>
      <c r="V70" s="20">
        <v>2</v>
      </c>
      <c r="W70" s="94" t="s">
        <v>8</v>
      </c>
      <c r="X70" s="18">
        <v>145</v>
      </c>
      <c r="Y70" s="19">
        <v>9</v>
      </c>
      <c r="Z70" s="19">
        <v>5</v>
      </c>
      <c r="AA70" s="19">
        <v>58</v>
      </c>
      <c r="AB70" s="19">
        <v>131</v>
      </c>
      <c r="AC70" s="20">
        <v>3</v>
      </c>
    </row>
    <row r="71" spans="1:29" x14ac:dyDescent="0.3">
      <c r="B71" s="89"/>
      <c r="C71" s="21">
        <v>2533</v>
      </c>
      <c r="D71" s="22">
        <v>8</v>
      </c>
      <c r="E71" s="22">
        <v>8</v>
      </c>
      <c r="F71" s="22">
        <v>49</v>
      </c>
      <c r="G71" s="22">
        <v>510</v>
      </c>
      <c r="H71" s="23">
        <v>5</v>
      </c>
      <c r="I71" s="92"/>
      <c r="J71" s="21">
        <v>2281</v>
      </c>
      <c r="K71" s="22">
        <v>5</v>
      </c>
      <c r="L71" s="22">
        <v>6</v>
      </c>
      <c r="M71" s="22">
        <v>41</v>
      </c>
      <c r="N71" s="22">
        <v>878</v>
      </c>
      <c r="O71" s="23">
        <v>4</v>
      </c>
      <c r="P71" s="92"/>
      <c r="Q71" s="21">
        <v>359</v>
      </c>
      <c r="R71" s="22">
        <v>9</v>
      </c>
      <c r="S71" s="22">
        <v>6</v>
      </c>
      <c r="T71" s="22">
        <v>35</v>
      </c>
      <c r="U71" s="22">
        <v>276</v>
      </c>
      <c r="V71" s="23">
        <v>3</v>
      </c>
      <c r="W71" s="95"/>
      <c r="X71" s="21">
        <v>139</v>
      </c>
      <c r="Y71" s="22">
        <v>7</v>
      </c>
      <c r="Z71" s="22">
        <v>5</v>
      </c>
      <c r="AA71" s="22">
        <v>58</v>
      </c>
      <c r="AB71" s="22">
        <v>129</v>
      </c>
      <c r="AC71" s="23">
        <v>3</v>
      </c>
    </row>
    <row r="72" spans="1:29" x14ac:dyDescent="0.3">
      <c r="B72" s="89"/>
      <c r="C72" s="21">
        <v>2811</v>
      </c>
      <c r="D72" s="22">
        <v>8</v>
      </c>
      <c r="E72" s="22">
        <v>6</v>
      </c>
      <c r="F72" s="22">
        <v>44</v>
      </c>
      <c r="G72" s="22">
        <v>723</v>
      </c>
      <c r="H72" s="23">
        <v>5</v>
      </c>
      <c r="I72" s="92"/>
      <c r="J72" s="21">
        <v>2450</v>
      </c>
      <c r="K72" s="22">
        <v>8</v>
      </c>
      <c r="L72" s="22">
        <v>6</v>
      </c>
      <c r="M72" s="22">
        <v>52</v>
      </c>
      <c r="N72" s="22">
        <v>776</v>
      </c>
      <c r="O72" s="23">
        <v>3</v>
      </c>
      <c r="P72" s="92"/>
      <c r="Q72" s="21">
        <v>344</v>
      </c>
      <c r="R72" s="22">
        <v>8</v>
      </c>
      <c r="S72" s="22">
        <v>7</v>
      </c>
      <c r="T72" s="22">
        <v>48</v>
      </c>
      <c r="U72" s="22">
        <v>265</v>
      </c>
      <c r="V72" s="23">
        <v>3</v>
      </c>
      <c r="W72" s="95"/>
      <c r="X72" s="21">
        <v>139</v>
      </c>
      <c r="Y72" s="22">
        <v>9</v>
      </c>
      <c r="Z72" s="22">
        <v>6</v>
      </c>
      <c r="AA72" s="22">
        <v>55</v>
      </c>
      <c r="AB72" s="22">
        <v>121</v>
      </c>
      <c r="AC72" s="23">
        <v>3</v>
      </c>
    </row>
    <row r="73" spans="1:29" x14ac:dyDescent="0.3">
      <c r="B73" s="89"/>
      <c r="C73" s="21">
        <v>2285</v>
      </c>
      <c r="D73" s="22">
        <v>7</v>
      </c>
      <c r="E73" s="22">
        <v>7</v>
      </c>
      <c r="F73" s="22">
        <v>69</v>
      </c>
      <c r="G73" s="22">
        <v>609</v>
      </c>
      <c r="H73" s="23">
        <v>4</v>
      </c>
      <c r="I73" s="92"/>
      <c r="J73" s="21">
        <v>1421</v>
      </c>
      <c r="K73" s="22">
        <v>7</v>
      </c>
      <c r="L73" s="22">
        <v>5</v>
      </c>
      <c r="M73" s="22">
        <v>75</v>
      </c>
      <c r="N73" s="22">
        <v>684</v>
      </c>
      <c r="O73" s="23">
        <v>3</v>
      </c>
      <c r="P73" s="92"/>
      <c r="Q73" s="21">
        <v>257</v>
      </c>
      <c r="R73" s="22">
        <v>7</v>
      </c>
      <c r="S73" s="22">
        <v>7</v>
      </c>
      <c r="T73" s="22">
        <v>72</v>
      </c>
      <c r="U73" s="22">
        <v>404</v>
      </c>
      <c r="V73" s="23">
        <v>3</v>
      </c>
      <c r="W73" s="95"/>
      <c r="X73" s="21">
        <v>139</v>
      </c>
      <c r="Y73" s="22">
        <v>14</v>
      </c>
      <c r="Z73" s="22">
        <v>5</v>
      </c>
      <c r="AA73" s="22">
        <v>58</v>
      </c>
      <c r="AB73" s="22">
        <v>134</v>
      </c>
      <c r="AC73" s="23">
        <v>3</v>
      </c>
    </row>
    <row r="74" spans="1:29" x14ac:dyDescent="0.3">
      <c r="B74" s="90"/>
      <c r="C74" s="24">
        <v>1969</v>
      </c>
      <c r="D74" s="25">
        <v>8</v>
      </c>
      <c r="E74" s="25">
        <v>7</v>
      </c>
      <c r="F74" s="25">
        <v>41</v>
      </c>
      <c r="G74" s="25">
        <v>1043</v>
      </c>
      <c r="H74" s="26">
        <v>4</v>
      </c>
      <c r="I74" s="93"/>
      <c r="J74" s="72">
        <v>431</v>
      </c>
      <c r="K74" s="25">
        <v>5</v>
      </c>
      <c r="L74" s="25">
        <v>7</v>
      </c>
      <c r="M74" s="25">
        <v>73</v>
      </c>
      <c r="N74" s="25">
        <v>940</v>
      </c>
      <c r="O74" s="26">
        <v>3</v>
      </c>
      <c r="P74" s="93"/>
      <c r="Q74" s="24">
        <v>241</v>
      </c>
      <c r="R74" s="25">
        <v>5</v>
      </c>
      <c r="S74" s="25">
        <v>6</v>
      </c>
      <c r="T74" s="25">
        <v>78</v>
      </c>
      <c r="U74" s="25">
        <v>466</v>
      </c>
      <c r="V74" s="26">
        <v>3</v>
      </c>
      <c r="W74" s="96"/>
      <c r="X74" s="24">
        <v>150</v>
      </c>
      <c r="Y74" s="25">
        <v>12</v>
      </c>
      <c r="Z74" s="25">
        <v>5</v>
      </c>
      <c r="AA74" s="25">
        <v>48</v>
      </c>
      <c r="AB74" s="25">
        <v>153</v>
      </c>
      <c r="AC74" s="26">
        <v>3</v>
      </c>
    </row>
    <row r="75" spans="1:29" x14ac:dyDescent="0.3">
      <c r="B75" s="91" t="s">
        <v>9</v>
      </c>
      <c r="C75" s="21">
        <v>2960</v>
      </c>
      <c r="D75" s="22">
        <v>8</v>
      </c>
      <c r="E75" s="22">
        <v>6</v>
      </c>
      <c r="F75" s="22">
        <v>49</v>
      </c>
      <c r="G75" s="22">
        <v>722</v>
      </c>
      <c r="H75" s="23">
        <v>5</v>
      </c>
      <c r="I75" s="91" t="s">
        <v>10</v>
      </c>
      <c r="J75" s="18">
        <v>398</v>
      </c>
      <c r="K75" s="19">
        <v>7</v>
      </c>
      <c r="L75" s="19">
        <v>6</v>
      </c>
      <c r="M75" s="19">
        <v>37</v>
      </c>
      <c r="N75" s="19">
        <v>201</v>
      </c>
      <c r="O75" s="20">
        <v>3</v>
      </c>
      <c r="P75" s="91" t="s">
        <v>11</v>
      </c>
      <c r="Q75" s="18">
        <v>232</v>
      </c>
      <c r="R75" s="19">
        <v>7</v>
      </c>
      <c r="S75" s="19">
        <v>6</v>
      </c>
      <c r="T75" s="19">
        <v>43</v>
      </c>
      <c r="U75" s="19">
        <v>307</v>
      </c>
      <c r="V75" s="20">
        <v>3</v>
      </c>
      <c r="W75" s="3"/>
      <c r="X75" s="3"/>
      <c r="Y75" s="3"/>
      <c r="Z75" s="3"/>
      <c r="AB75" s="3"/>
      <c r="AC75" s="3"/>
    </row>
    <row r="76" spans="1:29" x14ac:dyDescent="0.3">
      <c r="B76" s="89"/>
      <c r="C76" s="21">
        <v>2499</v>
      </c>
      <c r="D76" s="22">
        <v>7</v>
      </c>
      <c r="E76" s="22">
        <v>6</v>
      </c>
      <c r="F76" s="22">
        <v>74</v>
      </c>
      <c r="G76" s="22">
        <v>709</v>
      </c>
      <c r="H76" s="23">
        <v>4</v>
      </c>
      <c r="I76" s="92"/>
      <c r="J76" s="41">
        <v>105</v>
      </c>
      <c r="K76" s="22">
        <v>6</v>
      </c>
      <c r="L76" s="22">
        <v>6</v>
      </c>
      <c r="M76" s="22">
        <v>38</v>
      </c>
      <c r="N76" s="22">
        <v>280</v>
      </c>
      <c r="O76" s="23">
        <v>3</v>
      </c>
      <c r="P76" s="92"/>
      <c r="Q76" s="21">
        <v>252</v>
      </c>
      <c r="R76" s="22">
        <v>7</v>
      </c>
      <c r="S76" s="22">
        <v>6</v>
      </c>
      <c r="T76" s="22">
        <v>45</v>
      </c>
      <c r="U76" s="22">
        <v>232</v>
      </c>
      <c r="V76" s="23">
        <v>3</v>
      </c>
      <c r="W76" s="3"/>
      <c r="X76" s="3"/>
      <c r="Y76" s="3"/>
      <c r="Z76" s="3"/>
      <c r="AA76" s="3"/>
      <c r="AB76" s="3"/>
      <c r="AC76" s="3"/>
    </row>
    <row r="77" spans="1:29" x14ac:dyDescent="0.3">
      <c r="B77" s="89"/>
      <c r="C77" s="21">
        <v>1109</v>
      </c>
      <c r="D77" s="70">
        <v>43</v>
      </c>
      <c r="E77" s="22">
        <v>9</v>
      </c>
      <c r="F77" s="22">
        <v>65</v>
      </c>
      <c r="G77" s="22">
        <v>535</v>
      </c>
      <c r="H77" s="23">
        <v>4</v>
      </c>
      <c r="I77" s="92"/>
      <c r="J77" s="21">
        <v>716</v>
      </c>
      <c r="K77" s="22">
        <v>7</v>
      </c>
      <c r="L77" s="22">
        <v>5</v>
      </c>
      <c r="M77" s="22">
        <v>40</v>
      </c>
      <c r="N77" s="22">
        <v>268</v>
      </c>
      <c r="O77" s="23">
        <v>3</v>
      </c>
      <c r="P77" s="92"/>
      <c r="Q77" s="21">
        <v>245</v>
      </c>
      <c r="R77" s="22">
        <v>7</v>
      </c>
      <c r="S77" s="22">
        <v>6</v>
      </c>
      <c r="T77" s="22">
        <v>38</v>
      </c>
      <c r="U77" s="22">
        <v>171</v>
      </c>
      <c r="V77" s="23">
        <v>3</v>
      </c>
      <c r="W77" s="3"/>
      <c r="X77" s="3"/>
      <c r="Y77" s="3"/>
      <c r="Z77" s="3"/>
      <c r="AA77" s="3"/>
      <c r="AB77" s="3"/>
      <c r="AC77" s="3"/>
    </row>
    <row r="78" spans="1:29" x14ac:dyDescent="0.3">
      <c r="B78" s="89"/>
      <c r="C78" s="21">
        <v>934</v>
      </c>
      <c r="D78" s="22">
        <v>7</v>
      </c>
      <c r="E78" s="22">
        <v>6</v>
      </c>
      <c r="F78" s="22">
        <v>45</v>
      </c>
      <c r="G78" s="22">
        <v>631</v>
      </c>
      <c r="H78" s="23">
        <v>5</v>
      </c>
      <c r="I78" s="92"/>
      <c r="J78" s="21">
        <v>482</v>
      </c>
      <c r="K78" s="22">
        <v>6</v>
      </c>
      <c r="L78" s="22">
        <v>5</v>
      </c>
      <c r="M78" s="22">
        <v>46</v>
      </c>
      <c r="N78" s="22">
        <v>384</v>
      </c>
      <c r="O78" s="23">
        <v>2</v>
      </c>
      <c r="P78" s="92"/>
      <c r="Q78" s="21">
        <v>239</v>
      </c>
      <c r="R78" s="22">
        <v>7</v>
      </c>
      <c r="S78" s="22">
        <v>7</v>
      </c>
      <c r="T78" s="22">
        <v>57</v>
      </c>
      <c r="U78" s="22">
        <v>173</v>
      </c>
      <c r="V78" s="23">
        <v>3</v>
      </c>
      <c r="W78" s="3"/>
      <c r="X78" s="3"/>
      <c r="Y78" s="3"/>
      <c r="Z78" s="3"/>
      <c r="AA78" s="3"/>
      <c r="AB78" s="3"/>
      <c r="AC78" s="3"/>
    </row>
    <row r="79" spans="1:29" x14ac:dyDescent="0.3">
      <c r="B79" s="90"/>
      <c r="C79" s="24">
        <v>1614</v>
      </c>
      <c r="D79" s="25">
        <v>8</v>
      </c>
      <c r="E79" s="25">
        <v>8</v>
      </c>
      <c r="F79" s="25">
        <v>51</v>
      </c>
      <c r="G79" s="25">
        <v>645</v>
      </c>
      <c r="H79" s="26">
        <v>4</v>
      </c>
      <c r="I79" s="93"/>
      <c r="J79" s="24">
        <v>397</v>
      </c>
      <c r="K79" s="25">
        <v>7</v>
      </c>
      <c r="L79" s="25">
        <v>6</v>
      </c>
      <c r="M79" s="25">
        <v>38</v>
      </c>
      <c r="N79" s="25">
        <v>501</v>
      </c>
      <c r="O79" s="26">
        <v>3</v>
      </c>
      <c r="P79" s="93"/>
      <c r="Q79" s="24">
        <v>224</v>
      </c>
      <c r="R79" s="25">
        <v>8</v>
      </c>
      <c r="S79" s="25">
        <v>5</v>
      </c>
      <c r="T79" s="25">
        <v>62</v>
      </c>
      <c r="U79" s="25">
        <v>258</v>
      </c>
      <c r="V79" s="26">
        <v>3</v>
      </c>
      <c r="W79" s="3"/>
      <c r="X79" s="3"/>
      <c r="Y79" s="3"/>
      <c r="Z79" s="3"/>
      <c r="AA79" s="3"/>
      <c r="AB79" s="3"/>
      <c r="AC79" s="3"/>
    </row>
    <row r="80" spans="1:29" x14ac:dyDescent="0.3">
      <c r="A80" t="s">
        <v>12</v>
      </c>
      <c r="C80">
        <f t="shared" ref="C80:H80" si="56">AVERAGE(C70:C74)</f>
        <v>2246.8000000000002</v>
      </c>
      <c r="D80">
        <f t="shared" si="56"/>
        <v>7.4</v>
      </c>
      <c r="E80">
        <f t="shared" si="56"/>
        <v>6.8</v>
      </c>
      <c r="F80">
        <f t="shared" si="56"/>
        <v>49.2</v>
      </c>
      <c r="G80">
        <f t="shared" si="56"/>
        <v>713.2</v>
      </c>
      <c r="H80">
        <f t="shared" si="56"/>
        <v>4.5999999999999996</v>
      </c>
      <c r="I80" t="s">
        <v>12</v>
      </c>
      <c r="J80">
        <f>AVERAGE(J70:J73)</f>
        <v>2198.5</v>
      </c>
      <c r="K80">
        <f t="shared" ref="K80:O80" si="57">AVERAGE(K70:K74)</f>
        <v>6</v>
      </c>
      <c r="L80">
        <f t="shared" si="57"/>
        <v>6</v>
      </c>
      <c r="M80">
        <f t="shared" si="57"/>
        <v>58.2</v>
      </c>
      <c r="N80">
        <f t="shared" si="57"/>
        <v>782.2</v>
      </c>
      <c r="O80">
        <f t="shared" si="57"/>
        <v>3.2</v>
      </c>
      <c r="P80" t="s">
        <v>12</v>
      </c>
      <c r="Q80">
        <f t="shared" ref="Q80:V80" si="58">AVERAGE(Q70:Q74)</f>
        <v>301.39999999999998</v>
      </c>
      <c r="R80">
        <f t="shared" si="58"/>
        <v>7.6</v>
      </c>
      <c r="S80">
        <f t="shared" si="58"/>
        <v>6.2</v>
      </c>
      <c r="T80">
        <f t="shared" si="58"/>
        <v>54.8</v>
      </c>
      <c r="U80">
        <f t="shared" si="58"/>
        <v>338.8</v>
      </c>
      <c r="V80">
        <f t="shared" si="58"/>
        <v>2.8</v>
      </c>
      <c r="W80" t="s">
        <v>12</v>
      </c>
      <c r="X80">
        <f t="shared" ref="X80:AC80" si="59">AVERAGE(X70:X74)</f>
        <v>142.4</v>
      </c>
      <c r="Y80">
        <f t="shared" si="59"/>
        <v>10.199999999999999</v>
      </c>
      <c r="Z80">
        <f t="shared" si="59"/>
        <v>5.2</v>
      </c>
      <c r="AA80">
        <f t="shared" si="59"/>
        <v>55.4</v>
      </c>
      <c r="AB80">
        <f t="shared" si="59"/>
        <v>133.6</v>
      </c>
      <c r="AC80">
        <f t="shared" si="59"/>
        <v>3</v>
      </c>
    </row>
    <row r="81" spans="1:29" x14ac:dyDescent="0.3">
      <c r="A81" t="s">
        <v>13</v>
      </c>
      <c r="C81">
        <f t="shared" ref="C81:H81" si="60">AVEDEV(C70:C74)</f>
        <v>355.43999999999994</v>
      </c>
      <c r="D81">
        <f t="shared" si="60"/>
        <v>0.72</v>
      </c>
      <c r="E81">
        <f t="shared" si="60"/>
        <v>0.64</v>
      </c>
      <c r="F81">
        <f t="shared" si="60"/>
        <v>7.9200000000000017</v>
      </c>
      <c r="G81">
        <f t="shared" si="60"/>
        <v>135.84</v>
      </c>
      <c r="H81">
        <f t="shared" si="60"/>
        <v>0.48000000000000009</v>
      </c>
      <c r="I81" t="s">
        <v>13</v>
      </c>
      <c r="J81">
        <f>AVEDEV(J70:J73)</f>
        <v>388.75</v>
      </c>
      <c r="K81">
        <f t="shared" ref="K81:O81" si="61">AVEDEV(K70:K74)</f>
        <v>1.2</v>
      </c>
      <c r="L81">
        <f t="shared" si="61"/>
        <v>0.4</v>
      </c>
      <c r="M81">
        <f t="shared" si="61"/>
        <v>12.64</v>
      </c>
      <c r="N81">
        <f t="shared" si="61"/>
        <v>101.44000000000001</v>
      </c>
      <c r="O81">
        <f t="shared" si="61"/>
        <v>0.32000000000000012</v>
      </c>
      <c r="P81" t="s">
        <v>13</v>
      </c>
      <c r="Q81">
        <f t="shared" ref="Q81:V81" si="62">AVEDEV(Q70:Q74)</f>
        <v>41.92</v>
      </c>
      <c r="R81">
        <f t="shared" si="62"/>
        <v>1.28</v>
      </c>
      <c r="S81">
        <f t="shared" si="62"/>
        <v>0.64</v>
      </c>
      <c r="T81">
        <f t="shared" si="62"/>
        <v>16.16</v>
      </c>
      <c r="U81">
        <f t="shared" si="62"/>
        <v>76.960000000000008</v>
      </c>
      <c r="V81">
        <f t="shared" si="62"/>
        <v>0.32000000000000012</v>
      </c>
      <c r="W81" t="s">
        <v>13</v>
      </c>
      <c r="X81">
        <f t="shared" ref="X81:AC81" si="63">AVEDEV(X70:X74)</f>
        <v>4.080000000000001</v>
      </c>
      <c r="Y81">
        <f t="shared" si="63"/>
        <v>2.2399999999999998</v>
      </c>
      <c r="Z81">
        <f t="shared" si="63"/>
        <v>0.32000000000000012</v>
      </c>
      <c r="AA81">
        <f t="shared" si="63"/>
        <v>3.12</v>
      </c>
      <c r="AB81">
        <f t="shared" si="63"/>
        <v>7.919999999999999</v>
      </c>
      <c r="AC81">
        <f t="shared" si="63"/>
        <v>0</v>
      </c>
    </row>
    <row r="82" spans="1:29" x14ac:dyDescent="0.3">
      <c r="A82" t="s">
        <v>14</v>
      </c>
      <c r="C82">
        <f t="shared" ref="C82:H82" si="64">AVERAGE(C75:C79)</f>
        <v>1823.2</v>
      </c>
      <c r="D82">
        <f>AVERAGE(D75,D76,D78,D79)</f>
        <v>7.5</v>
      </c>
      <c r="E82">
        <f t="shared" si="64"/>
        <v>7</v>
      </c>
      <c r="F82">
        <f t="shared" si="64"/>
        <v>56.8</v>
      </c>
      <c r="G82">
        <f t="shared" si="64"/>
        <v>648.4</v>
      </c>
      <c r="H82">
        <f t="shared" si="64"/>
        <v>4.4000000000000004</v>
      </c>
      <c r="I82" t="s">
        <v>14</v>
      </c>
      <c r="J82">
        <f>AVERAGE(J75,J77:J79)</f>
        <v>498.25</v>
      </c>
      <c r="K82">
        <f t="shared" ref="K82:O82" si="65">AVERAGE(K75:K79)</f>
        <v>6.6</v>
      </c>
      <c r="L82">
        <f t="shared" si="65"/>
        <v>5.6</v>
      </c>
      <c r="M82">
        <f t="shared" si="65"/>
        <v>39.799999999999997</v>
      </c>
      <c r="N82">
        <f t="shared" si="65"/>
        <v>326.8</v>
      </c>
      <c r="O82">
        <f t="shared" si="65"/>
        <v>2.8</v>
      </c>
      <c r="P82" t="s">
        <v>14</v>
      </c>
      <c r="Q82">
        <f t="shared" ref="Q82:V82" si="66">AVERAGE(Q75:Q79)</f>
        <v>238.4</v>
      </c>
      <c r="R82">
        <f t="shared" si="66"/>
        <v>7.2</v>
      </c>
      <c r="S82">
        <f t="shared" si="66"/>
        <v>6</v>
      </c>
      <c r="T82">
        <f t="shared" si="66"/>
        <v>49</v>
      </c>
      <c r="U82">
        <f t="shared" si="66"/>
        <v>228.2</v>
      </c>
      <c r="V82">
        <f t="shared" si="66"/>
        <v>3</v>
      </c>
      <c r="W82" t="s">
        <v>14</v>
      </c>
    </row>
    <row r="83" spans="1:29" x14ac:dyDescent="0.3">
      <c r="A83" t="s">
        <v>15</v>
      </c>
      <c r="C83">
        <f t="shared" ref="C83:H83" si="67">AVEDEV(C75:C79)</f>
        <v>725.04</v>
      </c>
      <c r="D83">
        <f>AVEDEV(D75,D76,D78,D79)</f>
        <v>0.5</v>
      </c>
      <c r="E83">
        <f t="shared" si="67"/>
        <v>1.2</v>
      </c>
      <c r="F83">
        <f t="shared" si="67"/>
        <v>10.16</v>
      </c>
      <c r="G83">
        <f t="shared" si="67"/>
        <v>53.679999999999993</v>
      </c>
      <c r="H83">
        <f t="shared" si="67"/>
        <v>0.48000000000000009</v>
      </c>
      <c r="I83" t="s">
        <v>15</v>
      </c>
      <c r="J83">
        <f>AVEDEV(J75,J77:J79)</f>
        <v>108.875</v>
      </c>
      <c r="K83">
        <f t="shared" ref="K83:O83" si="68">AVEDEV(K75:K79)</f>
        <v>0.48000000000000009</v>
      </c>
      <c r="L83">
        <f t="shared" si="68"/>
        <v>0.48000000000000009</v>
      </c>
      <c r="M83">
        <f t="shared" si="68"/>
        <v>2.5599999999999996</v>
      </c>
      <c r="N83">
        <f t="shared" si="68"/>
        <v>92.56</v>
      </c>
      <c r="O83">
        <f t="shared" si="68"/>
        <v>0.32000000000000012</v>
      </c>
      <c r="P83" t="s">
        <v>15</v>
      </c>
      <c r="Q83">
        <f t="shared" ref="Q83:V83" si="69">AVEDEV(Q75:Q79)</f>
        <v>8.3199999999999985</v>
      </c>
      <c r="R83">
        <f t="shared" si="69"/>
        <v>0.32000000000000012</v>
      </c>
      <c r="S83">
        <f t="shared" si="69"/>
        <v>0.4</v>
      </c>
      <c r="T83">
        <f t="shared" si="69"/>
        <v>8.4</v>
      </c>
      <c r="U83">
        <f t="shared" si="69"/>
        <v>44.96</v>
      </c>
      <c r="V83">
        <f t="shared" si="69"/>
        <v>0</v>
      </c>
      <c r="W83" t="s">
        <v>15</v>
      </c>
    </row>
    <row r="86" spans="1:29" x14ac:dyDescent="0.3">
      <c r="B86" s="10" t="s">
        <v>26</v>
      </c>
      <c r="C86" s="1" t="s">
        <v>1</v>
      </c>
      <c r="D86" s="1" t="s">
        <v>2</v>
      </c>
      <c r="E86" s="1" t="s">
        <v>3</v>
      </c>
      <c r="F86" s="1" t="s">
        <v>4</v>
      </c>
      <c r="G86" s="1" t="s">
        <v>25</v>
      </c>
      <c r="H86" s="2" t="s">
        <v>24</v>
      </c>
      <c r="I86" s="10"/>
      <c r="J86" s="1" t="s">
        <v>1</v>
      </c>
      <c r="K86" s="1" t="s">
        <v>2</v>
      </c>
      <c r="L86" s="1" t="s">
        <v>3</v>
      </c>
      <c r="M86" s="1" t="s">
        <v>4</v>
      </c>
      <c r="N86" s="1" t="s">
        <v>25</v>
      </c>
      <c r="O86" s="2" t="s">
        <v>24</v>
      </c>
      <c r="P86" s="10"/>
      <c r="Q86" s="1" t="s">
        <v>1</v>
      </c>
      <c r="R86" s="1" t="s">
        <v>2</v>
      </c>
      <c r="S86" s="1" t="s">
        <v>3</v>
      </c>
      <c r="T86" s="1" t="s">
        <v>4</v>
      </c>
      <c r="U86" s="1" t="s">
        <v>25</v>
      </c>
      <c r="V86" s="2" t="s">
        <v>24</v>
      </c>
      <c r="W86" s="10"/>
      <c r="X86" s="1" t="s">
        <v>1</v>
      </c>
      <c r="Y86" s="1" t="s">
        <v>2</v>
      </c>
      <c r="Z86" s="1" t="s">
        <v>3</v>
      </c>
      <c r="AA86" s="1" t="s">
        <v>4</v>
      </c>
      <c r="AB86" s="1" t="s">
        <v>25</v>
      </c>
      <c r="AC86" s="2" t="s">
        <v>24</v>
      </c>
    </row>
    <row r="87" spans="1:29" x14ac:dyDescent="0.3">
      <c r="B87" s="91" t="s">
        <v>5</v>
      </c>
      <c r="C87" s="18">
        <v>3443</v>
      </c>
      <c r="D87" s="19">
        <v>6</v>
      </c>
      <c r="E87" s="19">
        <v>6</v>
      </c>
      <c r="F87" s="19">
        <v>37</v>
      </c>
      <c r="G87" s="19">
        <v>1437</v>
      </c>
      <c r="H87" s="20">
        <v>6</v>
      </c>
      <c r="I87" s="91" t="s">
        <v>6</v>
      </c>
      <c r="J87" s="18">
        <v>6730</v>
      </c>
      <c r="K87" s="19">
        <v>6</v>
      </c>
      <c r="L87" s="19">
        <v>7</v>
      </c>
      <c r="M87" s="19">
        <v>46</v>
      </c>
      <c r="N87" s="19">
        <v>1480</v>
      </c>
      <c r="O87" s="20">
        <v>3</v>
      </c>
      <c r="P87" s="91" t="s">
        <v>7</v>
      </c>
      <c r="Q87" s="18">
        <v>281</v>
      </c>
      <c r="R87" s="19">
        <v>9</v>
      </c>
      <c r="S87" s="19">
        <v>6</v>
      </c>
      <c r="T87" s="19">
        <v>37</v>
      </c>
      <c r="U87" s="19">
        <v>620</v>
      </c>
      <c r="V87" s="20">
        <v>3</v>
      </c>
      <c r="W87" s="94" t="s">
        <v>8</v>
      </c>
      <c r="X87" s="18">
        <v>135</v>
      </c>
      <c r="Y87" s="19">
        <v>7</v>
      </c>
      <c r="Z87" s="19">
        <v>5</v>
      </c>
      <c r="AA87" s="19">
        <v>52</v>
      </c>
      <c r="AB87" s="19">
        <v>115</v>
      </c>
      <c r="AC87" s="20">
        <v>3</v>
      </c>
    </row>
    <row r="88" spans="1:29" x14ac:dyDescent="0.3">
      <c r="B88" s="89"/>
      <c r="C88" s="21">
        <v>5262</v>
      </c>
      <c r="D88" s="22">
        <v>6</v>
      </c>
      <c r="E88" s="22">
        <v>7</v>
      </c>
      <c r="F88" s="22">
        <v>43</v>
      </c>
      <c r="G88" s="22">
        <v>1077</v>
      </c>
      <c r="H88" s="23">
        <v>6</v>
      </c>
      <c r="I88" s="92"/>
      <c r="J88" s="21">
        <v>4730</v>
      </c>
      <c r="K88" s="22">
        <v>6</v>
      </c>
      <c r="L88" s="22">
        <v>7</v>
      </c>
      <c r="M88" s="22">
        <v>39</v>
      </c>
      <c r="N88" s="22">
        <v>1790</v>
      </c>
      <c r="O88" s="23">
        <v>5</v>
      </c>
      <c r="P88" s="92"/>
      <c r="Q88" s="21">
        <v>790</v>
      </c>
      <c r="R88" s="22">
        <v>9</v>
      </c>
      <c r="S88" s="22">
        <v>7</v>
      </c>
      <c r="T88" s="22">
        <v>31</v>
      </c>
      <c r="U88" s="22">
        <v>562</v>
      </c>
      <c r="V88" s="23">
        <v>3</v>
      </c>
      <c r="W88" s="95"/>
      <c r="X88" s="21">
        <v>132</v>
      </c>
      <c r="Y88" s="22">
        <v>6</v>
      </c>
      <c r="Z88" s="22">
        <v>5</v>
      </c>
      <c r="AA88" s="22">
        <v>51</v>
      </c>
      <c r="AB88" s="22">
        <v>114</v>
      </c>
      <c r="AC88" s="23">
        <v>3</v>
      </c>
    </row>
    <row r="89" spans="1:29" x14ac:dyDescent="0.3">
      <c r="B89" s="89"/>
      <c r="C89" s="21">
        <v>5592</v>
      </c>
      <c r="D89" s="22">
        <v>7</v>
      </c>
      <c r="E89" s="22">
        <v>6</v>
      </c>
      <c r="F89" s="22">
        <v>38</v>
      </c>
      <c r="G89" s="22">
        <v>1626</v>
      </c>
      <c r="H89" s="23">
        <v>5</v>
      </c>
      <c r="I89" s="92"/>
      <c r="J89" s="21">
        <v>6591</v>
      </c>
      <c r="K89" s="22">
        <v>8</v>
      </c>
      <c r="L89" s="22">
        <v>7</v>
      </c>
      <c r="M89" s="22">
        <v>45</v>
      </c>
      <c r="N89" s="22">
        <v>1831</v>
      </c>
      <c r="O89" s="23">
        <v>4</v>
      </c>
      <c r="P89" s="92"/>
      <c r="Q89" s="21">
        <v>274</v>
      </c>
      <c r="R89" s="22">
        <v>8</v>
      </c>
      <c r="S89" s="22">
        <v>8</v>
      </c>
      <c r="T89" s="22">
        <v>42</v>
      </c>
      <c r="U89" s="22">
        <v>498</v>
      </c>
      <c r="V89" s="23">
        <v>3</v>
      </c>
      <c r="W89" s="95"/>
      <c r="X89" s="21">
        <v>133</v>
      </c>
      <c r="Y89" s="22">
        <v>8</v>
      </c>
      <c r="Z89" s="22">
        <v>5</v>
      </c>
      <c r="AA89" s="22">
        <v>47</v>
      </c>
      <c r="AB89" s="22">
        <v>108</v>
      </c>
      <c r="AC89" s="23">
        <v>3</v>
      </c>
    </row>
    <row r="90" spans="1:29" x14ac:dyDescent="0.3">
      <c r="B90" s="89"/>
      <c r="C90" s="21">
        <v>5082</v>
      </c>
      <c r="D90" s="22">
        <v>6</v>
      </c>
      <c r="E90" s="22">
        <v>7</v>
      </c>
      <c r="F90" s="22">
        <v>59</v>
      </c>
      <c r="G90" s="22">
        <v>1402</v>
      </c>
      <c r="H90" s="23">
        <v>5</v>
      </c>
      <c r="I90" s="92"/>
      <c r="J90" s="21">
        <v>4833</v>
      </c>
      <c r="K90" s="22">
        <v>8</v>
      </c>
      <c r="L90" s="22">
        <v>6</v>
      </c>
      <c r="M90" s="22">
        <v>68</v>
      </c>
      <c r="N90" s="22">
        <v>1607</v>
      </c>
      <c r="O90" s="23">
        <v>4</v>
      </c>
      <c r="P90" s="92"/>
      <c r="Q90" s="21">
        <v>476</v>
      </c>
      <c r="R90" s="22">
        <v>7</v>
      </c>
      <c r="S90" s="22">
        <v>8</v>
      </c>
      <c r="T90" s="22">
        <v>67</v>
      </c>
      <c r="U90" s="22">
        <v>964</v>
      </c>
      <c r="V90" s="23">
        <v>3</v>
      </c>
      <c r="W90" s="95"/>
      <c r="X90" s="21">
        <v>135</v>
      </c>
      <c r="Y90" s="22">
        <v>13</v>
      </c>
      <c r="Z90" s="22">
        <v>5</v>
      </c>
      <c r="AA90" s="22">
        <v>48</v>
      </c>
      <c r="AB90" s="22">
        <v>119</v>
      </c>
      <c r="AC90" s="23">
        <v>3</v>
      </c>
    </row>
    <row r="91" spans="1:29" x14ac:dyDescent="0.3">
      <c r="B91" s="90"/>
      <c r="C91" s="24">
        <v>4967</v>
      </c>
      <c r="D91" s="25">
        <v>7</v>
      </c>
      <c r="E91" s="25">
        <v>7</v>
      </c>
      <c r="F91" s="25">
        <v>35</v>
      </c>
      <c r="G91" s="25">
        <v>2320</v>
      </c>
      <c r="H91" s="26">
        <v>5</v>
      </c>
      <c r="I91" s="93"/>
      <c r="J91" s="72">
        <v>1755</v>
      </c>
      <c r="K91" s="25">
        <v>6</v>
      </c>
      <c r="L91" s="25">
        <v>8</v>
      </c>
      <c r="M91" s="25">
        <v>70</v>
      </c>
      <c r="N91" s="25">
        <v>2389</v>
      </c>
      <c r="O91" s="26">
        <v>3</v>
      </c>
      <c r="P91" s="93"/>
      <c r="Q91" s="24">
        <v>628</v>
      </c>
      <c r="R91" s="25">
        <v>6</v>
      </c>
      <c r="S91" s="25">
        <v>7</v>
      </c>
      <c r="T91" s="25">
        <v>66</v>
      </c>
      <c r="U91" s="25">
        <v>1068</v>
      </c>
      <c r="V91" s="26">
        <v>3</v>
      </c>
      <c r="W91" s="96"/>
      <c r="X91" s="24">
        <v>142</v>
      </c>
      <c r="Y91" s="25">
        <v>11</v>
      </c>
      <c r="Z91" s="25">
        <v>5</v>
      </c>
      <c r="AA91" s="25">
        <v>43</v>
      </c>
      <c r="AB91" s="25">
        <v>134</v>
      </c>
      <c r="AC91" s="26">
        <v>3</v>
      </c>
    </row>
    <row r="92" spans="1:29" x14ac:dyDescent="0.3">
      <c r="B92" s="91" t="s">
        <v>9</v>
      </c>
      <c r="C92" s="18">
        <v>6482</v>
      </c>
      <c r="D92" s="19">
        <v>8</v>
      </c>
      <c r="E92" s="19">
        <v>6</v>
      </c>
      <c r="F92" s="19">
        <v>43</v>
      </c>
      <c r="G92" s="19">
        <v>1477</v>
      </c>
      <c r="H92" s="20">
        <v>5</v>
      </c>
      <c r="I92" s="91" t="s">
        <v>10</v>
      </c>
      <c r="J92" s="18">
        <v>1119</v>
      </c>
      <c r="K92" s="19">
        <v>8</v>
      </c>
      <c r="L92" s="19">
        <v>7</v>
      </c>
      <c r="M92" s="19">
        <v>35</v>
      </c>
      <c r="N92" s="19">
        <v>419</v>
      </c>
      <c r="O92" s="20">
        <v>3</v>
      </c>
      <c r="P92" s="91" t="s">
        <v>11</v>
      </c>
      <c r="Q92" s="21">
        <v>208</v>
      </c>
      <c r="R92" s="22">
        <v>7</v>
      </c>
      <c r="S92" s="22">
        <v>7</v>
      </c>
      <c r="T92" s="22">
        <v>38</v>
      </c>
      <c r="U92" s="22">
        <v>632</v>
      </c>
      <c r="V92" s="23">
        <v>3</v>
      </c>
      <c r="W92" s="3"/>
      <c r="X92" s="3"/>
      <c r="Y92" s="3"/>
      <c r="Z92" s="3"/>
      <c r="AB92" s="3"/>
      <c r="AC92" s="3"/>
    </row>
    <row r="93" spans="1:29" x14ac:dyDescent="0.3">
      <c r="B93" s="89"/>
      <c r="C93" s="21">
        <v>5596</v>
      </c>
      <c r="D93" s="22">
        <v>7</v>
      </c>
      <c r="E93" s="22">
        <v>5</v>
      </c>
      <c r="F93" s="22">
        <v>64</v>
      </c>
      <c r="G93" s="22">
        <v>1414</v>
      </c>
      <c r="H93" s="23">
        <v>5</v>
      </c>
      <c r="I93" s="92"/>
      <c r="J93" s="41">
        <v>104</v>
      </c>
      <c r="K93" s="22">
        <v>7</v>
      </c>
      <c r="L93" s="22">
        <v>6</v>
      </c>
      <c r="M93" s="22">
        <v>37</v>
      </c>
      <c r="N93" s="22">
        <v>543</v>
      </c>
      <c r="O93" s="23">
        <v>3</v>
      </c>
      <c r="P93" s="92"/>
      <c r="Q93" s="21">
        <v>320</v>
      </c>
      <c r="R93" s="22">
        <v>7</v>
      </c>
      <c r="S93" s="22">
        <v>7</v>
      </c>
      <c r="T93" s="22">
        <v>40</v>
      </c>
      <c r="U93" s="22">
        <v>421</v>
      </c>
      <c r="V93" s="23">
        <v>3</v>
      </c>
      <c r="W93" s="3"/>
      <c r="X93" s="3"/>
      <c r="Y93" s="3"/>
      <c r="Z93" s="3"/>
      <c r="AA93" s="3"/>
      <c r="AB93" s="3"/>
      <c r="AC93" s="3"/>
    </row>
    <row r="94" spans="1:29" x14ac:dyDescent="0.3">
      <c r="B94" s="89"/>
      <c r="C94" s="21">
        <v>3001</v>
      </c>
      <c r="D94" s="70">
        <v>91</v>
      </c>
      <c r="E94" s="22">
        <v>10</v>
      </c>
      <c r="F94" s="22">
        <v>55</v>
      </c>
      <c r="G94" s="22">
        <v>1086</v>
      </c>
      <c r="H94" s="23">
        <v>6</v>
      </c>
      <c r="I94" s="92"/>
      <c r="J94" s="21">
        <v>2751</v>
      </c>
      <c r="K94" s="22">
        <v>8</v>
      </c>
      <c r="L94" s="22">
        <v>6</v>
      </c>
      <c r="M94" s="22">
        <v>39</v>
      </c>
      <c r="N94" s="22">
        <v>523</v>
      </c>
      <c r="O94" s="23">
        <v>3</v>
      </c>
      <c r="P94" s="92"/>
      <c r="Q94" s="21">
        <v>211</v>
      </c>
      <c r="R94" s="22">
        <v>7</v>
      </c>
      <c r="S94" s="22">
        <v>7</v>
      </c>
      <c r="T94" s="22">
        <v>34</v>
      </c>
      <c r="U94" s="22">
        <v>253</v>
      </c>
      <c r="V94" s="23">
        <v>3</v>
      </c>
      <c r="W94" s="3"/>
      <c r="X94" s="3"/>
      <c r="Y94" s="3"/>
      <c r="Z94" s="3"/>
      <c r="AA94" s="3"/>
      <c r="AB94" s="3"/>
      <c r="AC94" s="3"/>
    </row>
    <row r="95" spans="1:29" x14ac:dyDescent="0.3">
      <c r="B95" s="89"/>
      <c r="C95" s="21">
        <v>1903</v>
      </c>
      <c r="D95" s="22">
        <v>6</v>
      </c>
      <c r="E95" s="22">
        <v>6</v>
      </c>
      <c r="F95" s="22">
        <v>38</v>
      </c>
      <c r="G95" s="22">
        <v>1307</v>
      </c>
      <c r="H95" s="23">
        <v>5</v>
      </c>
      <c r="I95" s="92"/>
      <c r="J95" s="21">
        <v>1223</v>
      </c>
      <c r="K95" s="22">
        <v>7</v>
      </c>
      <c r="L95" s="22">
        <v>6</v>
      </c>
      <c r="M95" s="22">
        <v>43</v>
      </c>
      <c r="N95" s="22">
        <v>915</v>
      </c>
      <c r="O95" s="23">
        <v>3</v>
      </c>
      <c r="P95" s="92"/>
      <c r="Q95" s="21">
        <v>209</v>
      </c>
      <c r="R95" s="22">
        <v>7</v>
      </c>
      <c r="S95" s="22">
        <v>7</v>
      </c>
      <c r="T95" s="22">
        <v>50</v>
      </c>
      <c r="U95" s="22">
        <v>249</v>
      </c>
      <c r="V95" s="23">
        <v>3</v>
      </c>
      <c r="W95" s="3"/>
      <c r="X95" s="3"/>
      <c r="Y95" s="3"/>
      <c r="Z95" s="3"/>
      <c r="AA95" s="3"/>
      <c r="AB95" s="3"/>
      <c r="AC95" s="3"/>
    </row>
    <row r="96" spans="1:29" x14ac:dyDescent="0.3">
      <c r="B96" s="90"/>
      <c r="C96" s="24">
        <v>4146</v>
      </c>
      <c r="D96" s="25">
        <v>7</v>
      </c>
      <c r="E96" s="25">
        <v>7</v>
      </c>
      <c r="F96" s="25">
        <v>44</v>
      </c>
      <c r="G96" s="25">
        <v>1295</v>
      </c>
      <c r="H96" s="26">
        <v>6</v>
      </c>
      <c r="I96" s="93"/>
      <c r="J96" s="24">
        <v>1174</v>
      </c>
      <c r="K96" s="25">
        <v>8</v>
      </c>
      <c r="L96" s="25">
        <v>6</v>
      </c>
      <c r="M96" s="25">
        <v>37</v>
      </c>
      <c r="N96" s="37">
        <v>1114</v>
      </c>
      <c r="O96" s="26">
        <v>3</v>
      </c>
      <c r="P96" s="93"/>
      <c r="Q96" s="24">
        <v>199</v>
      </c>
      <c r="R96" s="25">
        <v>8</v>
      </c>
      <c r="S96" s="25">
        <v>6</v>
      </c>
      <c r="T96" s="25">
        <v>52</v>
      </c>
      <c r="U96" s="25">
        <v>490</v>
      </c>
      <c r="V96" s="26">
        <v>3</v>
      </c>
      <c r="W96" s="3"/>
      <c r="X96" s="3"/>
      <c r="Y96" s="3"/>
      <c r="Z96" s="3"/>
      <c r="AA96" s="3"/>
      <c r="AB96" s="3"/>
      <c r="AC96" s="3"/>
    </row>
    <row r="97" spans="1:29" x14ac:dyDescent="0.3">
      <c r="A97" t="s">
        <v>12</v>
      </c>
      <c r="C97">
        <f t="shared" ref="C97:H97" si="70">AVERAGE(C87:C91)</f>
        <v>4869.2</v>
      </c>
      <c r="D97">
        <f t="shared" si="70"/>
        <v>6.4</v>
      </c>
      <c r="E97">
        <f t="shared" si="70"/>
        <v>6.6</v>
      </c>
      <c r="F97">
        <f t="shared" si="70"/>
        <v>42.4</v>
      </c>
      <c r="G97">
        <f t="shared" si="70"/>
        <v>1572.4</v>
      </c>
      <c r="H97">
        <f t="shared" si="70"/>
        <v>5.4</v>
      </c>
      <c r="I97" t="s">
        <v>12</v>
      </c>
      <c r="J97">
        <f>AVERAGE(J87:J90)</f>
        <v>5721</v>
      </c>
      <c r="K97">
        <f t="shared" ref="K97:O97" si="71">AVERAGE(K87:K91)</f>
        <v>6.8</v>
      </c>
      <c r="L97">
        <f t="shared" si="71"/>
        <v>7</v>
      </c>
      <c r="M97">
        <f t="shared" si="71"/>
        <v>53.6</v>
      </c>
      <c r="N97">
        <f t="shared" si="71"/>
        <v>1819.4</v>
      </c>
      <c r="O97">
        <f t="shared" si="71"/>
        <v>3.8</v>
      </c>
      <c r="P97" t="s">
        <v>12</v>
      </c>
      <c r="Q97">
        <f t="shared" ref="Q97:V97" si="72">AVERAGE(Q87:Q91)</f>
        <v>489.8</v>
      </c>
      <c r="R97">
        <f t="shared" si="72"/>
        <v>7.8</v>
      </c>
      <c r="S97">
        <f t="shared" si="72"/>
        <v>7.2</v>
      </c>
      <c r="T97">
        <f t="shared" si="72"/>
        <v>48.6</v>
      </c>
      <c r="U97">
        <f t="shared" si="72"/>
        <v>742.4</v>
      </c>
      <c r="V97">
        <f t="shared" si="72"/>
        <v>3</v>
      </c>
      <c r="W97" t="s">
        <v>12</v>
      </c>
      <c r="X97">
        <f t="shared" ref="X97:AC97" si="73">AVERAGE(X87:X91)</f>
        <v>135.4</v>
      </c>
      <c r="Y97">
        <f t="shared" si="73"/>
        <v>9</v>
      </c>
      <c r="Z97">
        <f t="shared" si="73"/>
        <v>5</v>
      </c>
      <c r="AA97">
        <f t="shared" si="73"/>
        <v>48.2</v>
      </c>
      <c r="AB97">
        <f t="shared" si="73"/>
        <v>118</v>
      </c>
      <c r="AC97">
        <f t="shared" si="73"/>
        <v>3</v>
      </c>
    </row>
    <row r="98" spans="1:29" x14ac:dyDescent="0.3">
      <c r="A98" t="s">
        <v>13</v>
      </c>
      <c r="C98">
        <f t="shared" ref="C98:H98" si="74">AVEDEV(C87:C91)</f>
        <v>570.48000000000013</v>
      </c>
      <c r="D98">
        <f t="shared" si="74"/>
        <v>0.48000000000000009</v>
      </c>
      <c r="E98">
        <f t="shared" si="74"/>
        <v>0.48000000000000009</v>
      </c>
      <c r="F98">
        <f t="shared" si="74"/>
        <v>6.88</v>
      </c>
      <c r="G98">
        <f t="shared" si="74"/>
        <v>320.48</v>
      </c>
      <c r="H98">
        <f t="shared" si="74"/>
        <v>0.48000000000000009</v>
      </c>
      <c r="I98" t="s">
        <v>13</v>
      </c>
      <c r="J98">
        <f>AVEDEV(J87:J90)</f>
        <v>939.5</v>
      </c>
      <c r="K98">
        <f t="shared" ref="K98:O98" si="75">AVEDEV(K87:K91)</f>
        <v>0.96</v>
      </c>
      <c r="L98">
        <f t="shared" si="75"/>
        <v>0.4</v>
      </c>
      <c r="M98">
        <f t="shared" si="75"/>
        <v>12.32</v>
      </c>
      <c r="N98">
        <f t="shared" si="75"/>
        <v>232.48000000000002</v>
      </c>
      <c r="O98">
        <f t="shared" si="75"/>
        <v>0.64</v>
      </c>
      <c r="P98" t="s">
        <v>13</v>
      </c>
      <c r="Q98">
        <f t="shared" ref="Q98:V98" si="76">AVEDEV(Q87:Q91)</f>
        <v>175.35999999999999</v>
      </c>
      <c r="R98">
        <f t="shared" si="76"/>
        <v>1.04</v>
      </c>
      <c r="S98">
        <f t="shared" si="76"/>
        <v>0.64</v>
      </c>
      <c r="T98">
        <f t="shared" si="76"/>
        <v>14.319999999999999</v>
      </c>
      <c r="U98">
        <f t="shared" si="76"/>
        <v>218.88000000000002</v>
      </c>
      <c r="V98">
        <f t="shared" si="76"/>
        <v>0</v>
      </c>
      <c r="W98" t="s">
        <v>13</v>
      </c>
      <c r="X98">
        <f t="shared" ref="X98:AC98" si="77">AVEDEV(X87:X91)</f>
        <v>2.6400000000000032</v>
      </c>
      <c r="Y98">
        <f t="shared" si="77"/>
        <v>2.4</v>
      </c>
      <c r="Z98">
        <f t="shared" si="77"/>
        <v>0</v>
      </c>
      <c r="AA98">
        <f t="shared" si="77"/>
        <v>2.6400000000000006</v>
      </c>
      <c r="AB98">
        <f t="shared" si="77"/>
        <v>6.8</v>
      </c>
      <c r="AC98">
        <f t="shared" si="77"/>
        <v>0</v>
      </c>
    </row>
    <row r="99" spans="1:29" x14ac:dyDescent="0.3">
      <c r="A99" t="s">
        <v>14</v>
      </c>
      <c r="C99">
        <f t="shared" ref="C99:H99" si="78">AVERAGE(C92:C96)</f>
        <v>4225.6000000000004</v>
      </c>
      <c r="D99">
        <f>AVERAGE(D92,D93,D95,D96)</f>
        <v>7</v>
      </c>
      <c r="E99">
        <f t="shared" si="78"/>
        <v>6.8</v>
      </c>
      <c r="F99">
        <f t="shared" si="78"/>
        <v>48.8</v>
      </c>
      <c r="G99">
        <f t="shared" si="78"/>
        <v>1315.8</v>
      </c>
      <c r="H99">
        <f t="shared" si="78"/>
        <v>5.4</v>
      </c>
      <c r="I99" t="s">
        <v>14</v>
      </c>
      <c r="J99">
        <f>AVERAGE(J92,J94:J96)</f>
        <v>1566.75</v>
      </c>
      <c r="K99">
        <f t="shared" ref="K99:O99" si="79">AVERAGE(K92:K96)</f>
        <v>7.6</v>
      </c>
      <c r="L99">
        <f t="shared" si="79"/>
        <v>6.2</v>
      </c>
      <c r="M99">
        <f t="shared" si="79"/>
        <v>38.200000000000003</v>
      </c>
      <c r="N99">
        <f t="shared" si="79"/>
        <v>702.8</v>
      </c>
      <c r="O99">
        <f t="shared" si="79"/>
        <v>3</v>
      </c>
      <c r="P99" t="s">
        <v>14</v>
      </c>
      <c r="Q99">
        <f t="shared" ref="Q99:V99" si="80">AVERAGE(Q92:Q96)</f>
        <v>229.4</v>
      </c>
      <c r="R99">
        <f t="shared" si="80"/>
        <v>7.2</v>
      </c>
      <c r="S99">
        <f t="shared" si="80"/>
        <v>6.8</v>
      </c>
      <c r="T99">
        <f t="shared" si="80"/>
        <v>42.8</v>
      </c>
      <c r="U99">
        <f t="shared" si="80"/>
        <v>409</v>
      </c>
      <c r="V99">
        <f t="shared" si="80"/>
        <v>3</v>
      </c>
      <c r="W99" t="s">
        <v>14</v>
      </c>
    </row>
    <row r="100" spans="1:29" x14ac:dyDescent="0.3">
      <c r="A100" t="s">
        <v>15</v>
      </c>
      <c r="C100">
        <f t="shared" ref="C100:H100" si="81">AVEDEV(C92:C96)</f>
        <v>1450.72</v>
      </c>
      <c r="D100">
        <f>AVEDEV(D92,D93,D95,D96)</f>
        <v>0.5</v>
      </c>
      <c r="E100">
        <f t="shared" si="81"/>
        <v>1.3599999999999999</v>
      </c>
      <c r="F100">
        <f t="shared" si="81"/>
        <v>8.5599999999999987</v>
      </c>
      <c r="G100">
        <f t="shared" si="81"/>
        <v>103.75999999999999</v>
      </c>
      <c r="H100">
        <f t="shared" si="81"/>
        <v>0.48000000000000009</v>
      </c>
      <c r="I100" t="s">
        <v>15</v>
      </c>
      <c r="J100">
        <f>AVEDEV(J92,J94:J96)</f>
        <v>592.125</v>
      </c>
      <c r="K100">
        <f t="shared" ref="K100:O100" si="82">AVEDEV(K92:K96)</f>
        <v>0.48000000000000009</v>
      </c>
      <c r="L100">
        <f t="shared" si="82"/>
        <v>0.32000000000000012</v>
      </c>
      <c r="M100">
        <f t="shared" si="82"/>
        <v>2.2400000000000007</v>
      </c>
      <c r="N100">
        <f t="shared" si="82"/>
        <v>249.35999999999999</v>
      </c>
      <c r="O100">
        <f t="shared" si="82"/>
        <v>0</v>
      </c>
      <c r="P100" t="s">
        <v>15</v>
      </c>
      <c r="Q100">
        <f t="shared" ref="Q100:V100" si="83">AVEDEV(Q92:Q96)</f>
        <v>36.24</v>
      </c>
      <c r="R100">
        <f t="shared" si="83"/>
        <v>0.32000000000000012</v>
      </c>
      <c r="S100">
        <f t="shared" si="83"/>
        <v>0.32000000000000012</v>
      </c>
      <c r="T100">
        <f t="shared" si="83"/>
        <v>6.56</v>
      </c>
      <c r="U100">
        <f t="shared" si="83"/>
        <v>126.4</v>
      </c>
      <c r="V100">
        <f t="shared" si="83"/>
        <v>0</v>
      </c>
      <c r="W100" t="s">
        <v>15</v>
      </c>
    </row>
    <row r="103" spans="1:29" x14ac:dyDescent="0.3">
      <c r="B103" s="10" t="s">
        <v>27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25</v>
      </c>
      <c r="H103" s="2" t="s">
        <v>24</v>
      </c>
      <c r="I103" s="10"/>
      <c r="J103" s="1" t="s">
        <v>1</v>
      </c>
      <c r="K103" s="1" t="s">
        <v>2</v>
      </c>
      <c r="L103" s="1" t="s">
        <v>3</v>
      </c>
      <c r="M103" s="1" t="s">
        <v>4</v>
      </c>
      <c r="N103" s="1" t="s">
        <v>25</v>
      </c>
      <c r="O103" s="2" t="s">
        <v>24</v>
      </c>
      <c r="P103" s="10"/>
      <c r="Q103" s="1" t="s">
        <v>1</v>
      </c>
      <c r="R103" s="1" t="s">
        <v>2</v>
      </c>
      <c r="S103" s="1" t="s">
        <v>3</v>
      </c>
      <c r="T103" s="1" t="s">
        <v>4</v>
      </c>
      <c r="U103" s="1" t="s">
        <v>25</v>
      </c>
      <c r="V103" s="2" t="s">
        <v>24</v>
      </c>
      <c r="W103" s="10"/>
      <c r="X103" s="1" t="s">
        <v>1</v>
      </c>
      <c r="Y103" s="1" t="s">
        <v>2</v>
      </c>
      <c r="Z103" s="1" t="s">
        <v>3</v>
      </c>
      <c r="AA103" s="1" t="s">
        <v>4</v>
      </c>
      <c r="AB103" s="1" t="s">
        <v>25</v>
      </c>
      <c r="AC103" s="2" t="s">
        <v>24</v>
      </c>
    </row>
    <row r="104" spans="1:29" x14ac:dyDescent="0.3">
      <c r="B104" s="91" t="s">
        <v>5</v>
      </c>
      <c r="C104" s="18">
        <v>4869</v>
      </c>
      <c r="D104" s="19">
        <v>4</v>
      </c>
      <c r="E104" s="19">
        <v>5</v>
      </c>
      <c r="F104" s="19">
        <v>35</v>
      </c>
      <c r="G104" s="19">
        <v>1918</v>
      </c>
      <c r="H104" s="19">
        <v>5</v>
      </c>
      <c r="I104" s="91" t="s">
        <v>6</v>
      </c>
      <c r="J104" s="19">
        <v>7582</v>
      </c>
      <c r="K104" s="19">
        <v>5</v>
      </c>
      <c r="L104" s="19">
        <v>6</v>
      </c>
      <c r="M104" s="19">
        <v>43</v>
      </c>
      <c r="N104" s="19">
        <v>2155</v>
      </c>
      <c r="O104" s="19">
        <v>4</v>
      </c>
      <c r="P104" s="91" t="s">
        <v>7</v>
      </c>
      <c r="Q104" s="19">
        <v>320</v>
      </c>
      <c r="R104" s="19">
        <v>6</v>
      </c>
      <c r="S104" s="19">
        <v>4</v>
      </c>
      <c r="T104" s="19">
        <v>35</v>
      </c>
      <c r="U104" s="19">
        <v>1019</v>
      </c>
      <c r="V104" s="20">
        <v>2</v>
      </c>
      <c r="W104" s="94" t="s">
        <v>8</v>
      </c>
      <c r="X104">
        <v>140</v>
      </c>
      <c r="Y104">
        <v>9</v>
      </c>
      <c r="Z104">
        <v>7</v>
      </c>
      <c r="AA104">
        <v>50</v>
      </c>
      <c r="AB104">
        <v>114</v>
      </c>
      <c r="AC104">
        <v>4</v>
      </c>
    </row>
    <row r="105" spans="1:29" x14ac:dyDescent="0.3">
      <c r="B105" s="89"/>
      <c r="C105" s="21">
        <v>6640</v>
      </c>
      <c r="D105" s="22">
        <v>6</v>
      </c>
      <c r="E105" s="22">
        <v>8</v>
      </c>
      <c r="F105" s="22">
        <v>40</v>
      </c>
      <c r="G105" s="22">
        <v>1271</v>
      </c>
      <c r="H105" s="22">
        <v>6</v>
      </c>
      <c r="I105" s="92"/>
      <c r="J105" s="22">
        <v>5505</v>
      </c>
      <c r="K105" s="22">
        <v>5</v>
      </c>
      <c r="L105" s="22">
        <v>6</v>
      </c>
      <c r="M105" s="22">
        <v>37</v>
      </c>
      <c r="N105" s="22">
        <v>2154</v>
      </c>
      <c r="O105" s="22">
        <v>5</v>
      </c>
      <c r="P105" s="92"/>
      <c r="Q105" s="22">
        <v>1617</v>
      </c>
      <c r="R105" s="22">
        <v>7</v>
      </c>
      <c r="S105" s="22">
        <v>5</v>
      </c>
      <c r="T105" s="22">
        <v>29</v>
      </c>
      <c r="U105" s="22">
        <v>904</v>
      </c>
      <c r="V105" s="23">
        <v>3</v>
      </c>
      <c r="W105" s="95"/>
      <c r="X105">
        <v>136</v>
      </c>
      <c r="Y105">
        <v>8</v>
      </c>
      <c r="Z105">
        <v>6</v>
      </c>
      <c r="AA105">
        <v>49</v>
      </c>
      <c r="AB105">
        <v>112</v>
      </c>
      <c r="AC105">
        <v>4</v>
      </c>
    </row>
    <row r="106" spans="1:29" x14ac:dyDescent="0.3">
      <c r="B106" s="89"/>
      <c r="C106" s="21">
        <v>6997</v>
      </c>
      <c r="D106" s="22">
        <v>7</v>
      </c>
      <c r="E106" s="22">
        <v>5</v>
      </c>
      <c r="F106" s="22">
        <v>36</v>
      </c>
      <c r="G106" s="22">
        <v>1844</v>
      </c>
      <c r="H106" s="22">
        <v>4</v>
      </c>
      <c r="I106" s="92"/>
      <c r="J106" s="22">
        <v>7747</v>
      </c>
      <c r="K106" s="22">
        <v>6</v>
      </c>
      <c r="L106" s="22">
        <v>6</v>
      </c>
      <c r="M106" s="22">
        <v>41</v>
      </c>
      <c r="N106" s="22">
        <v>2273</v>
      </c>
      <c r="O106" s="22">
        <v>4</v>
      </c>
      <c r="P106" s="92"/>
      <c r="Q106" s="22">
        <v>244</v>
      </c>
      <c r="R106" s="22">
        <v>6</v>
      </c>
      <c r="S106" s="22">
        <v>6</v>
      </c>
      <c r="T106" s="22">
        <v>38</v>
      </c>
      <c r="U106" s="22">
        <v>739</v>
      </c>
      <c r="V106" s="23">
        <v>2</v>
      </c>
      <c r="W106" s="95"/>
      <c r="X106">
        <v>138</v>
      </c>
      <c r="Y106">
        <v>10</v>
      </c>
      <c r="Z106">
        <v>7</v>
      </c>
      <c r="AA106">
        <v>48</v>
      </c>
      <c r="AB106">
        <v>107</v>
      </c>
      <c r="AC106">
        <v>4</v>
      </c>
    </row>
    <row r="107" spans="1:29" x14ac:dyDescent="0.3">
      <c r="B107" s="89"/>
      <c r="C107" s="21">
        <v>6751</v>
      </c>
      <c r="D107" s="22">
        <v>5</v>
      </c>
      <c r="E107" s="22">
        <v>5</v>
      </c>
      <c r="F107" s="22">
        <v>42</v>
      </c>
      <c r="G107" s="22">
        <v>2044</v>
      </c>
      <c r="H107" s="22">
        <v>4</v>
      </c>
      <c r="I107" s="92"/>
      <c r="J107" s="22">
        <v>6962</v>
      </c>
      <c r="K107" s="22">
        <v>6</v>
      </c>
      <c r="L107" s="22">
        <v>5</v>
      </c>
      <c r="M107" s="22">
        <v>64</v>
      </c>
      <c r="N107" s="22">
        <v>2160</v>
      </c>
      <c r="O107" s="22">
        <v>5</v>
      </c>
      <c r="P107" s="92"/>
      <c r="Q107" s="22">
        <v>928</v>
      </c>
      <c r="R107" s="22">
        <v>5</v>
      </c>
      <c r="S107" s="22">
        <v>5</v>
      </c>
      <c r="T107" s="22">
        <v>59</v>
      </c>
      <c r="U107" s="22">
        <v>1444</v>
      </c>
      <c r="V107" s="23">
        <v>2</v>
      </c>
      <c r="W107" s="95"/>
      <c r="X107">
        <v>140</v>
      </c>
      <c r="Y107">
        <v>13</v>
      </c>
      <c r="Z107">
        <v>6</v>
      </c>
      <c r="AA107">
        <v>48</v>
      </c>
      <c r="AB107">
        <v>115</v>
      </c>
      <c r="AC107">
        <v>4</v>
      </c>
    </row>
    <row r="108" spans="1:29" x14ac:dyDescent="0.3">
      <c r="B108" s="90"/>
      <c r="C108" s="24">
        <v>7210</v>
      </c>
      <c r="D108" s="25">
        <v>6</v>
      </c>
      <c r="E108" s="25">
        <v>6</v>
      </c>
      <c r="F108" s="25">
        <v>34</v>
      </c>
      <c r="G108" s="25">
        <v>2854</v>
      </c>
      <c r="H108" s="25">
        <v>3</v>
      </c>
      <c r="I108" s="93"/>
      <c r="J108" s="77">
        <v>3386</v>
      </c>
      <c r="K108" s="25">
        <v>5</v>
      </c>
      <c r="L108" s="25">
        <v>7</v>
      </c>
      <c r="M108" s="25">
        <v>64</v>
      </c>
      <c r="N108" s="25">
        <v>2969</v>
      </c>
      <c r="O108" s="25">
        <v>3</v>
      </c>
      <c r="P108" s="93"/>
      <c r="Q108" s="25">
        <v>1207</v>
      </c>
      <c r="R108" s="25">
        <v>3</v>
      </c>
      <c r="S108" s="25">
        <v>4</v>
      </c>
      <c r="T108" s="25">
        <v>57</v>
      </c>
      <c r="U108" s="25">
        <v>1698</v>
      </c>
      <c r="V108" s="26">
        <v>2</v>
      </c>
      <c r="W108" s="96"/>
      <c r="X108">
        <v>146</v>
      </c>
      <c r="Y108">
        <v>12</v>
      </c>
      <c r="Z108">
        <v>7</v>
      </c>
      <c r="AA108">
        <v>42</v>
      </c>
      <c r="AB108">
        <v>134</v>
      </c>
      <c r="AC108">
        <v>4</v>
      </c>
    </row>
    <row r="109" spans="1:29" x14ac:dyDescent="0.3">
      <c r="B109" s="91" t="s">
        <v>9</v>
      </c>
      <c r="C109" s="21">
        <v>7750</v>
      </c>
      <c r="D109" s="22">
        <v>6</v>
      </c>
      <c r="E109" s="22">
        <v>5</v>
      </c>
      <c r="F109" s="22">
        <v>41</v>
      </c>
      <c r="G109" s="22">
        <v>1970</v>
      </c>
      <c r="H109" s="22">
        <v>4</v>
      </c>
      <c r="I109" s="88" t="s">
        <v>10</v>
      </c>
      <c r="J109" s="22">
        <v>2155</v>
      </c>
      <c r="K109" s="22">
        <v>6</v>
      </c>
      <c r="L109" s="22">
        <v>6</v>
      </c>
      <c r="M109" s="22">
        <v>33</v>
      </c>
      <c r="N109" s="22">
        <v>688</v>
      </c>
      <c r="O109" s="22">
        <v>3</v>
      </c>
      <c r="P109" s="88" t="s">
        <v>11</v>
      </c>
      <c r="Q109" s="22">
        <v>192</v>
      </c>
      <c r="R109" s="22">
        <v>4</v>
      </c>
      <c r="S109" s="22">
        <v>5</v>
      </c>
      <c r="T109" s="22">
        <v>36</v>
      </c>
      <c r="U109" s="22">
        <v>960</v>
      </c>
      <c r="V109" s="23">
        <v>1</v>
      </c>
      <c r="W109" s="3"/>
      <c r="X109" s="3"/>
      <c r="Y109" s="3"/>
      <c r="Z109" s="3"/>
      <c r="AB109" s="3"/>
      <c r="AC109" s="3"/>
    </row>
    <row r="110" spans="1:29" x14ac:dyDescent="0.3">
      <c r="B110" s="89"/>
      <c r="C110" s="21">
        <v>5410</v>
      </c>
      <c r="D110" s="22">
        <v>6</v>
      </c>
      <c r="E110" s="22">
        <v>5</v>
      </c>
      <c r="F110" s="22">
        <v>62</v>
      </c>
      <c r="G110" s="22">
        <v>2115</v>
      </c>
      <c r="H110" s="22">
        <v>4</v>
      </c>
      <c r="I110" s="92"/>
      <c r="J110" s="35">
        <v>110</v>
      </c>
      <c r="K110" s="22">
        <v>6</v>
      </c>
      <c r="L110" s="22">
        <v>6</v>
      </c>
      <c r="M110" s="22">
        <v>35</v>
      </c>
      <c r="N110" s="22">
        <v>889</v>
      </c>
      <c r="O110" s="22">
        <v>3</v>
      </c>
      <c r="P110" s="92"/>
      <c r="Q110" s="22">
        <v>497</v>
      </c>
      <c r="R110" s="22">
        <v>5</v>
      </c>
      <c r="S110" s="22">
        <v>5</v>
      </c>
      <c r="T110" s="22">
        <v>36</v>
      </c>
      <c r="U110" s="22">
        <v>616</v>
      </c>
      <c r="V110" s="23">
        <v>3</v>
      </c>
      <c r="W110" s="3"/>
      <c r="X110" s="3"/>
      <c r="Y110" s="3"/>
      <c r="Z110" s="3"/>
      <c r="AA110" s="3"/>
      <c r="AB110" s="3"/>
      <c r="AC110" s="3"/>
    </row>
    <row r="111" spans="1:29" x14ac:dyDescent="0.3">
      <c r="B111" s="89"/>
      <c r="C111" s="21">
        <v>4682</v>
      </c>
      <c r="D111" s="70">
        <v>121</v>
      </c>
      <c r="E111" s="22">
        <v>13</v>
      </c>
      <c r="F111" s="22">
        <v>54</v>
      </c>
      <c r="G111" s="22">
        <v>1737</v>
      </c>
      <c r="H111" s="22">
        <v>4</v>
      </c>
      <c r="I111" s="92"/>
      <c r="J111" s="22">
        <v>4430</v>
      </c>
      <c r="K111" s="22">
        <v>6</v>
      </c>
      <c r="L111" s="22">
        <v>5</v>
      </c>
      <c r="M111" s="22">
        <v>37</v>
      </c>
      <c r="N111" s="22">
        <v>801</v>
      </c>
      <c r="O111" s="22">
        <v>3</v>
      </c>
      <c r="P111" s="92"/>
      <c r="Q111" s="22">
        <v>196</v>
      </c>
      <c r="R111" s="22">
        <v>5</v>
      </c>
      <c r="S111" s="22">
        <v>5</v>
      </c>
      <c r="T111" s="22">
        <v>33</v>
      </c>
      <c r="U111" s="22">
        <v>359</v>
      </c>
      <c r="V111" s="23">
        <v>2</v>
      </c>
      <c r="W111" s="3"/>
      <c r="X111" s="3"/>
      <c r="Y111" s="3"/>
      <c r="Z111" s="3"/>
      <c r="AA111" s="3"/>
      <c r="AB111" s="3"/>
      <c r="AC111" s="3"/>
    </row>
    <row r="112" spans="1:29" x14ac:dyDescent="0.3">
      <c r="B112" s="89"/>
      <c r="C112" s="21">
        <v>3152</v>
      </c>
      <c r="D112" s="22">
        <v>5</v>
      </c>
      <c r="E112" s="22">
        <v>5</v>
      </c>
      <c r="F112" s="22">
        <v>37</v>
      </c>
      <c r="G112" s="22">
        <v>1981</v>
      </c>
      <c r="H112" s="22">
        <v>4</v>
      </c>
      <c r="I112" s="92"/>
      <c r="J112" s="22">
        <v>2446</v>
      </c>
      <c r="K112" s="22">
        <v>5</v>
      </c>
      <c r="L112" s="22">
        <v>5</v>
      </c>
      <c r="M112" s="22">
        <v>40</v>
      </c>
      <c r="N112" s="22">
        <v>1447</v>
      </c>
      <c r="O112" s="22">
        <v>3</v>
      </c>
      <c r="P112" s="92"/>
      <c r="Q112" s="22">
        <v>192</v>
      </c>
      <c r="R112" s="22">
        <v>5</v>
      </c>
      <c r="S112" s="22">
        <v>5</v>
      </c>
      <c r="T112" s="22">
        <v>48</v>
      </c>
      <c r="U112" s="22">
        <v>337</v>
      </c>
      <c r="V112" s="23">
        <v>2</v>
      </c>
      <c r="W112" s="3"/>
      <c r="X112" s="3"/>
      <c r="Y112" s="3"/>
      <c r="Z112" s="3"/>
      <c r="AA112" s="3"/>
      <c r="AB112" s="3"/>
      <c r="AC112" s="3"/>
    </row>
    <row r="113" spans="1:29" x14ac:dyDescent="0.3">
      <c r="B113" s="90"/>
      <c r="C113" s="24">
        <v>5729</v>
      </c>
      <c r="D113" s="25">
        <v>6</v>
      </c>
      <c r="E113" s="25">
        <v>6</v>
      </c>
      <c r="F113" s="25">
        <v>43</v>
      </c>
      <c r="G113" s="25">
        <v>1953</v>
      </c>
      <c r="H113" s="25">
        <v>4</v>
      </c>
      <c r="I113" s="93"/>
      <c r="J113" s="25">
        <v>2483</v>
      </c>
      <c r="K113" s="25">
        <v>7</v>
      </c>
      <c r="L113" s="25">
        <v>6</v>
      </c>
      <c r="M113" s="25">
        <v>34</v>
      </c>
      <c r="N113" s="25">
        <v>1663</v>
      </c>
      <c r="O113" s="25">
        <v>3</v>
      </c>
      <c r="P113" s="93"/>
      <c r="Q113" s="25">
        <v>183</v>
      </c>
      <c r="R113" s="25">
        <v>5</v>
      </c>
      <c r="S113" s="25">
        <v>4</v>
      </c>
      <c r="T113" s="25">
        <v>49</v>
      </c>
      <c r="U113" s="25">
        <v>750</v>
      </c>
      <c r="V113" s="26">
        <v>2</v>
      </c>
      <c r="W113" s="3"/>
      <c r="X113" s="3"/>
      <c r="Y113" s="3"/>
      <c r="Z113" s="3"/>
      <c r="AA113" s="3"/>
      <c r="AB113" s="3"/>
      <c r="AC113" s="3"/>
    </row>
    <row r="114" spans="1:29" x14ac:dyDescent="0.3">
      <c r="A114" t="s">
        <v>12</v>
      </c>
      <c r="C114">
        <f>AVERAGE(C104:C108)</f>
        <v>6493.4</v>
      </c>
      <c r="D114">
        <f t="shared" ref="D114:H114" si="84">AVERAGE(D104:D108)</f>
        <v>5.6</v>
      </c>
      <c r="E114">
        <f t="shared" si="84"/>
        <v>5.8</v>
      </c>
      <c r="F114">
        <f t="shared" si="84"/>
        <v>37.4</v>
      </c>
      <c r="G114">
        <f t="shared" si="84"/>
        <v>1986.2</v>
      </c>
      <c r="H114">
        <f t="shared" si="84"/>
        <v>4.4000000000000004</v>
      </c>
      <c r="I114" t="s">
        <v>12</v>
      </c>
      <c r="J114">
        <f>AVERAGE(J104:J107)</f>
        <v>6949</v>
      </c>
      <c r="K114">
        <f t="shared" ref="K114:O114" si="85">AVERAGE(K104:K108)</f>
        <v>5.4</v>
      </c>
      <c r="L114">
        <f t="shared" si="85"/>
        <v>6</v>
      </c>
      <c r="M114">
        <f t="shared" si="85"/>
        <v>49.8</v>
      </c>
      <c r="N114">
        <f t="shared" si="85"/>
        <v>2342.1999999999998</v>
      </c>
      <c r="O114">
        <f t="shared" si="85"/>
        <v>4.2</v>
      </c>
      <c r="P114" t="s">
        <v>12</v>
      </c>
      <c r="Q114">
        <f t="shared" ref="Q114:V114" si="86">AVERAGE(Q104:Q108)</f>
        <v>863.2</v>
      </c>
      <c r="R114">
        <f t="shared" si="86"/>
        <v>5.4</v>
      </c>
      <c r="S114">
        <f t="shared" si="86"/>
        <v>4.8</v>
      </c>
      <c r="T114">
        <f t="shared" si="86"/>
        <v>43.6</v>
      </c>
      <c r="U114">
        <f t="shared" si="86"/>
        <v>1160.8</v>
      </c>
      <c r="V114">
        <f t="shared" si="86"/>
        <v>2.2000000000000002</v>
      </c>
      <c r="W114" t="s">
        <v>12</v>
      </c>
      <c r="X114">
        <f t="shared" ref="X114:AC114" si="87">AVERAGE(X104:X108)</f>
        <v>140</v>
      </c>
      <c r="Y114">
        <f t="shared" si="87"/>
        <v>10.4</v>
      </c>
      <c r="Z114">
        <f t="shared" si="87"/>
        <v>6.6</v>
      </c>
      <c r="AA114">
        <f t="shared" si="87"/>
        <v>47.4</v>
      </c>
      <c r="AB114">
        <f t="shared" si="87"/>
        <v>116.4</v>
      </c>
      <c r="AC114">
        <f t="shared" si="87"/>
        <v>4</v>
      </c>
    </row>
    <row r="115" spans="1:29" x14ac:dyDescent="0.3">
      <c r="A115" t="s">
        <v>13</v>
      </c>
      <c r="C115">
        <f>AVEDEV(C104:C108)</f>
        <v>649.76000000000022</v>
      </c>
      <c r="D115">
        <f t="shared" ref="D115:H115" si="88">AVEDEV(D104:D108)</f>
        <v>0.88000000000000012</v>
      </c>
      <c r="E115">
        <f t="shared" si="88"/>
        <v>0.96</v>
      </c>
      <c r="F115">
        <f t="shared" si="88"/>
        <v>2.88</v>
      </c>
      <c r="G115">
        <f t="shared" si="88"/>
        <v>370.24</v>
      </c>
      <c r="H115">
        <f t="shared" si="88"/>
        <v>0.88000000000000012</v>
      </c>
      <c r="I115" t="s">
        <v>13</v>
      </c>
      <c r="J115">
        <f>AVEDEV(J104:J107)</f>
        <v>722</v>
      </c>
      <c r="K115">
        <f t="shared" ref="K115:O115" si="89">AVEDEV(K104:K108)</f>
        <v>0.48000000000000009</v>
      </c>
      <c r="L115">
        <f t="shared" si="89"/>
        <v>0.4</v>
      </c>
      <c r="M115">
        <f t="shared" si="89"/>
        <v>11.36</v>
      </c>
      <c r="N115">
        <f t="shared" si="89"/>
        <v>250.71999999999989</v>
      </c>
      <c r="O115">
        <f t="shared" si="89"/>
        <v>0.64</v>
      </c>
      <c r="P115" t="s">
        <v>13</v>
      </c>
      <c r="Q115">
        <f t="shared" ref="Q115:V115" si="90">AVEDEV(Q104:Q108)</f>
        <v>464.96000000000004</v>
      </c>
      <c r="R115">
        <f t="shared" si="90"/>
        <v>1.1199999999999999</v>
      </c>
      <c r="S115">
        <f t="shared" si="90"/>
        <v>0.64</v>
      </c>
      <c r="T115">
        <f t="shared" si="90"/>
        <v>11.52</v>
      </c>
      <c r="U115">
        <f t="shared" si="90"/>
        <v>328.15999999999997</v>
      </c>
      <c r="V115">
        <f t="shared" si="90"/>
        <v>0.32000000000000012</v>
      </c>
      <c r="W115" t="s">
        <v>13</v>
      </c>
      <c r="X115">
        <f t="shared" ref="X115:AC115" si="91">AVEDEV(X104:X108)</f>
        <v>2.4</v>
      </c>
      <c r="Y115">
        <f t="shared" si="91"/>
        <v>1.6800000000000002</v>
      </c>
      <c r="Z115">
        <f t="shared" si="91"/>
        <v>0.48000000000000009</v>
      </c>
      <c r="AA115">
        <f t="shared" si="91"/>
        <v>2.160000000000001</v>
      </c>
      <c r="AB115">
        <f t="shared" si="91"/>
        <v>7.0400000000000036</v>
      </c>
      <c r="AC115">
        <f t="shared" si="91"/>
        <v>0</v>
      </c>
    </row>
    <row r="116" spans="1:29" x14ac:dyDescent="0.3">
      <c r="A116" t="s">
        <v>14</v>
      </c>
      <c r="C116">
        <f t="shared" ref="C116:H116" si="92">AVERAGE(C109:C113)</f>
        <v>5344.6</v>
      </c>
      <c r="D116">
        <f>AVERAGE(D109,D110,D112,D113)</f>
        <v>5.75</v>
      </c>
      <c r="E116">
        <f t="shared" si="92"/>
        <v>6.8</v>
      </c>
      <c r="F116">
        <f t="shared" si="92"/>
        <v>47.4</v>
      </c>
      <c r="G116">
        <f t="shared" si="92"/>
        <v>1951.2</v>
      </c>
      <c r="H116">
        <f t="shared" si="92"/>
        <v>4</v>
      </c>
      <c r="I116" t="s">
        <v>14</v>
      </c>
      <c r="J116">
        <f>AVERAGE(J109,J111:J113)</f>
        <v>2878.5</v>
      </c>
      <c r="K116">
        <f t="shared" ref="K116:O116" si="93">AVERAGE(K109:K113)</f>
        <v>6</v>
      </c>
      <c r="L116">
        <f t="shared" si="93"/>
        <v>5.6</v>
      </c>
      <c r="M116">
        <f t="shared" si="93"/>
        <v>35.799999999999997</v>
      </c>
      <c r="N116">
        <f t="shared" si="93"/>
        <v>1097.5999999999999</v>
      </c>
      <c r="O116">
        <f t="shared" si="93"/>
        <v>3</v>
      </c>
      <c r="P116" t="s">
        <v>14</v>
      </c>
      <c r="Q116">
        <f t="shared" ref="Q116:V116" si="94">AVERAGE(Q109:Q113)</f>
        <v>252</v>
      </c>
      <c r="R116">
        <f t="shared" si="94"/>
        <v>4.8</v>
      </c>
      <c r="S116">
        <f t="shared" si="94"/>
        <v>4.8</v>
      </c>
      <c r="T116">
        <f t="shared" si="94"/>
        <v>40.4</v>
      </c>
      <c r="U116">
        <f t="shared" si="94"/>
        <v>604.4</v>
      </c>
      <c r="V116">
        <f t="shared" si="94"/>
        <v>2</v>
      </c>
      <c r="W116" t="s">
        <v>14</v>
      </c>
    </row>
    <row r="117" spans="1:29" x14ac:dyDescent="0.3">
      <c r="A117" t="s">
        <v>15</v>
      </c>
      <c r="C117">
        <f t="shared" ref="C117:H117" si="95">AVEDEV(C109:C113)</f>
        <v>1142.08</v>
      </c>
      <c r="D117">
        <f>AVEDEV(D109,D110,D112,D113)</f>
        <v>0.375</v>
      </c>
      <c r="E117">
        <f t="shared" si="95"/>
        <v>2.4800000000000004</v>
      </c>
      <c r="F117">
        <f t="shared" si="95"/>
        <v>8.48</v>
      </c>
      <c r="G117">
        <f t="shared" si="95"/>
        <v>85.679999999999978</v>
      </c>
      <c r="H117">
        <f t="shared" si="95"/>
        <v>0</v>
      </c>
      <c r="I117" t="s">
        <v>15</v>
      </c>
      <c r="J117">
        <f>AVEDEV(J109,J111:J113)</f>
        <v>775.75</v>
      </c>
      <c r="K117">
        <f t="shared" ref="K117:O117" si="96">AVEDEV(K109:K113)</f>
        <v>0.4</v>
      </c>
      <c r="L117">
        <f t="shared" si="96"/>
        <v>0.48000000000000009</v>
      </c>
      <c r="M117">
        <f t="shared" si="96"/>
        <v>2.1599999999999993</v>
      </c>
      <c r="N117">
        <f t="shared" si="96"/>
        <v>365.91999999999996</v>
      </c>
      <c r="O117">
        <f t="shared" si="96"/>
        <v>0</v>
      </c>
      <c r="P117" t="s">
        <v>15</v>
      </c>
      <c r="Q117">
        <f t="shared" ref="Q117:V117" si="97">AVEDEV(Q109:Q113)</f>
        <v>98</v>
      </c>
      <c r="R117">
        <f t="shared" si="97"/>
        <v>0.32000000000000012</v>
      </c>
      <c r="S117">
        <f t="shared" si="97"/>
        <v>0.32000000000000012</v>
      </c>
      <c r="T117">
        <f t="shared" si="97"/>
        <v>6.4799999999999995</v>
      </c>
      <c r="U117">
        <f t="shared" si="97"/>
        <v>205.11999999999998</v>
      </c>
      <c r="V117">
        <f t="shared" si="97"/>
        <v>0.4</v>
      </c>
      <c r="W117" t="s">
        <v>15</v>
      </c>
    </row>
    <row r="120" spans="1:29" x14ac:dyDescent="0.3">
      <c r="B120" s="10" t="s">
        <v>28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25</v>
      </c>
      <c r="H120" s="2" t="s">
        <v>24</v>
      </c>
      <c r="I120" s="10"/>
      <c r="J120" s="1" t="s">
        <v>1</v>
      </c>
      <c r="K120" s="1" t="s">
        <v>2</v>
      </c>
      <c r="L120" s="1" t="s">
        <v>3</v>
      </c>
      <c r="M120" s="1" t="s">
        <v>4</v>
      </c>
      <c r="N120" s="1" t="s">
        <v>25</v>
      </c>
      <c r="O120" s="2" t="s">
        <v>24</v>
      </c>
      <c r="P120" s="10"/>
      <c r="Q120" s="1" t="s">
        <v>1</v>
      </c>
      <c r="R120" s="1" t="s">
        <v>2</v>
      </c>
      <c r="S120" s="1" t="s">
        <v>3</v>
      </c>
      <c r="T120" s="1" t="s">
        <v>4</v>
      </c>
      <c r="U120" s="1" t="s">
        <v>25</v>
      </c>
      <c r="V120" s="2" t="s">
        <v>24</v>
      </c>
      <c r="W120" s="10"/>
      <c r="X120" s="1" t="s">
        <v>1</v>
      </c>
      <c r="Y120" s="1" t="s">
        <v>2</v>
      </c>
      <c r="Z120" s="1" t="s">
        <v>3</v>
      </c>
      <c r="AA120" s="1" t="s">
        <v>4</v>
      </c>
      <c r="AB120" s="1" t="s">
        <v>25</v>
      </c>
      <c r="AC120" s="2" t="s">
        <v>24</v>
      </c>
    </row>
    <row r="121" spans="1:29" x14ac:dyDescent="0.3">
      <c r="B121" s="91" t="s">
        <v>5</v>
      </c>
      <c r="C121" s="18">
        <v>5926</v>
      </c>
      <c r="D121" s="19">
        <v>4</v>
      </c>
      <c r="E121" s="19">
        <v>5</v>
      </c>
      <c r="F121" s="19">
        <v>40</v>
      </c>
      <c r="G121" s="19">
        <v>2279</v>
      </c>
      <c r="H121" s="20">
        <v>6</v>
      </c>
      <c r="I121" s="91" t="s">
        <v>6</v>
      </c>
      <c r="J121" s="18">
        <v>3737</v>
      </c>
      <c r="K121" s="19">
        <v>7</v>
      </c>
      <c r="L121" s="19">
        <v>6</v>
      </c>
      <c r="M121" s="19">
        <v>45</v>
      </c>
      <c r="N121" s="19">
        <v>2825</v>
      </c>
      <c r="O121" s="19">
        <v>5</v>
      </c>
      <c r="P121" s="91" t="s">
        <v>7</v>
      </c>
      <c r="Q121" s="19">
        <v>457</v>
      </c>
      <c r="R121" s="19">
        <v>7</v>
      </c>
      <c r="S121" s="19">
        <v>5</v>
      </c>
      <c r="T121" s="19">
        <v>35</v>
      </c>
      <c r="U121" s="19">
        <v>1458</v>
      </c>
      <c r="V121" s="19">
        <v>2</v>
      </c>
      <c r="W121" s="94" t="s">
        <v>8</v>
      </c>
      <c r="X121" s="19">
        <v>134</v>
      </c>
      <c r="Y121" s="19">
        <v>7</v>
      </c>
      <c r="Z121" s="19">
        <v>5</v>
      </c>
      <c r="AA121" s="19">
        <v>45</v>
      </c>
      <c r="AB121" s="19">
        <v>104</v>
      </c>
      <c r="AC121" s="20">
        <v>3</v>
      </c>
    </row>
    <row r="122" spans="1:29" x14ac:dyDescent="0.3">
      <c r="B122" s="89"/>
      <c r="C122" s="21">
        <v>7062</v>
      </c>
      <c r="D122" s="22">
        <v>6</v>
      </c>
      <c r="E122" s="22">
        <v>12</v>
      </c>
      <c r="F122" s="22">
        <v>52</v>
      </c>
      <c r="G122" s="22">
        <v>2043</v>
      </c>
      <c r="H122" s="23">
        <v>5</v>
      </c>
      <c r="I122" s="92"/>
      <c r="J122" s="21">
        <v>4694</v>
      </c>
      <c r="K122" s="22">
        <v>5</v>
      </c>
      <c r="L122" s="22">
        <v>6</v>
      </c>
      <c r="M122" s="22">
        <v>37</v>
      </c>
      <c r="N122" s="22">
        <v>2680</v>
      </c>
      <c r="O122" s="22">
        <v>7</v>
      </c>
      <c r="P122" s="92"/>
      <c r="Q122" s="22">
        <v>2757</v>
      </c>
      <c r="R122" s="22">
        <v>7</v>
      </c>
      <c r="S122" s="22">
        <v>5</v>
      </c>
      <c r="T122" s="22">
        <v>30</v>
      </c>
      <c r="U122" s="22">
        <v>1250</v>
      </c>
      <c r="V122" s="22">
        <v>3</v>
      </c>
      <c r="W122" s="95"/>
      <c r="X122" s="22">
        <v>132</v>
      </c>
      <c r="Y122" s="22">
        <v>6</v>
      </c>
      <c r="Z122" s="22">
        <v>5</v>
      </c>
      <c r="AA122" s="22">
        <v>43</v>
      </c>
      <c r="AB122" s="22">
        <v>102</v>
      </c>
      <c r="AC122" s="23">
        <v>3</v>
      </c>
    </row>
    <row r="123" spans="1:29" x14ac:dyDescent="0.3">
      <c r="B123" s="89"/>
      <c r="C123" s="21">
        <v>5246</v>
      </c>
      <c r="D123" s="22">
        <v>7</v>
      </c>
      <c r="E123" s="22">
        <v>5</v>
      </c>
      <c r="F123" s="22">
        <v>42</v>
      </c>
      <c r="G123" s="22">
        <v>2500</v>
      </c>
      <c r="H123" s="23">
        <v>4</v>
      </c>
      <c r="I123" s="92"/>
      <c r="J123" s="21">
        <v>3338</v>
      </c>
      <c r="K123" s="22">
        <v>6</v>
      </c>
      <c r="L123" s="22">
        <v>7</v>
      </c>
      <c r="M123" s="22">
        <v>45</v>
      </c>
      <c r="N123" s="22">
        <v>2433</v>
      </c>
      <c r="O123" s="22">
        <v>5</v>
      </c>
      <c r="P123" s="92"/>
      <c r="Q123" s="22">
        <v>234</v>
      </c>
      <c r="R123" s="22">
        <v>6</v>
      </c>
      <c r="S123" s="22">
        <v>6</v>
      </c>
      <c r="T123" s="22">
        <v>39</v>
      </c>
      <c r="U123" s="22">
        <v>1012</v>
      </c>
      <c r="V123" s="22">
        <v>3</v>
      </c>
      <c r="W123" s="95"/>
      <c r="X123" s="22">
        <v>133</v>
      </c>
      <c r="Y123" s="22">
        <v>8</v>
      </c>
      <c r="Z123" s="22">
        <v>5</v>
      </c>
      <c r="AA123" s="22">
        <v>42</v>
      </c>
      <c r="AB123" s="22">
        <v>97</v>
      </c>
      <c r="AC123" s="23">
        <v>3</v>
      </c>
    </row>
    <row r="124" spans="1:29" x14ac:dyDescent="0.3">
      <c r="B124" s="89"/>
      <c r="C124" s="21">
        <v>7280</v>
      </c>
      <c r="D124" s="22">
        <v>5</v>
      </c>
      <c r="E124" s="22">
        <v>5</v>
      </c>
      <c r="F124" s="22">
        <v>63</v>
      </c>
      <c r="G124" s="22">
        <v>2424</v>
      </c>
      <c r="H124" s="23">
        <v>3</v>
      </c>
      <c r="I124" s="92"/>
      <c r="J124" s="21">
        <v>5886</v>
      </c>
      <c r="K124" s="22">
        <v>7</v>
      </c>
      <c r="L124" s="22">
        <v>6</v>
      </c>
      <c r="M124" s="22">
        <v>67</v>
      </c>
      <c r="N124" s="22">
        <v>2373</v>
      </c>
      <c r="O124" s="22">
        <v>5</v>
      </c>
      <c r="P124" s="92"/>
      <c r="Q124" s="22">
        <v>1754</v>
      </c>
      <c r="R124" s="22">
        <v>6</v>
      </c>
      <c r="S124" s="22">
        <v>6</v>
      </c>
      <c r="T124" s="22">
        <v>58</v>
      </c>
      <c r="U124" s="22">
        <v>1799</v>
      </c>
      <c r="V124" s="22">
        <v>3</v>
      </c>
      <c r="W124" s="95"/>
      <c r="X124" s="22">
        <v>134</v>
      </c>
      <c r="Y124" s="22">
        <v>12</v>
      </c>
      <c r="Z124" s="22">
        <v>4</v>
      </c>
      <c r="AA124" s="22">
        <v>43</v>
      </c>
      <c r="AB124" s="22">
        <v>108</v>
      </c>
      <c r="AC124" s="23">
        <v>3</v>
      </c>
    </row>
    <row r="125" spans="1:29" x14ac:dyDescent="0.3">
      <c r="B125" s="90"/>
      <c r="C125" s="24">
        <v>4946</v>
      </c>
      <c r="D125" s="25">
        <v>5</v>
      </c>
      <c r="E125" s="25">
        <v>6</v>
      </c>
      <c r="F125" s="25">
        <v>35</v>
      </c>
      <c r="G125" s="25">
        <v>3084</v>
      </c>
      <c r="H125" s="26">
        <v>3</v>
      </c>
      <c r="I125" s="93"/>
      <c r="J125" s="36">
        <v>4623</v>
      </c>
      <c r="K125" s="25">
        <v>5</v>
      </c>
      <c r="L125" s="25">
        <v>8</v>
      </c>
      <c r="M125" s="25">
        <v>62</v>
      </c>
      <c r="N125" s="25">
        <v>2981</v>
      </c>
      <c r="O125" s="25">
        <v>4</v>
      </c>
      <c r="P125" s="93"/>
      <c r="Q125" s="25">
        <v>2003</v>
      </c>
      <c r="R125" s="25">
        <v>4</v>
      </c>
      <c r="S125" s="25">
        <v>6</v>
      </c>
      <c r="T125" s="25">
        <v>53</v>
      </c>
      <c r="U125" s="25">
        <v>2053</v>
      </c>
      <c r="V125" s="25">
        <v>3</v>
      </c>
      <c r="W125" s="96"/>
      <c r="X125" s="25">
        <v>139</v>
      </c>
      <c r="Y125" s="25">
        <v>10</v>
      </c>
      <c r="Z125" s="25">
        <v>5</v>
      </c>
      <c r="AA125" s="25">
        <v>36</v>
      </c>
      <c r="AB125" s="25">
        <v>122</v>
      </c>
      <c r="AC125" s="26">
        <v>3</v>
      </c>
    </row>
    <row r="126" spans="1:29" x14ac:dyDescent="0.3">
      <c r="B126" s="91" t="s">
        <v>9</v>
      </c>
      <c r="C126" s="18">
        <v>4827</v>
      </c>
      <c r="D126" s="19">
        <v>6</v>
      </c>
      <c r="E126" s="19">
        <v>5</v>
      </c>
      <c r="F126" s="19">
        <v>43</v>
      </c>
      <c r="G126" s="19">
        <v>2240</v>
      </c>
      <c r="H126" s="20">
        <v>4</v>
      </c>
      <c r="I126" s="91" t="s">
        <v>10</v>
      </c>
      <c r="J126" s="19">
        <v>3180</v>
      </c>
      <c r="K126" s="19">
        <v>6</v>
      </c>
      <c r="L126" s="19">
        <v>6</v>
      </c>
      <c r="M126" s="19">
        <v>33</v>
      </c>
      <c r="N126" s="19">
        <v>851</v>
      </c>
      <c r="O126" s="19">
        <v>4</v>
      </c>
      <c r="P126" s="91" t="s">
        <v>11</v>
      </c>
      <c r="Q126" s="19">
        <v>185</v>
      </c>
      <c r="R126" s="19">
        <v>5</v>
      </c>
      <c r="S126" s="19">
        <v>6</v>
      </c>
      <c r="T126" s="19">
        <v>33</v>
      </c>
      <c r="U126" s="19">
        <v>1283</v>
      </c>
      <c r="V126" s="20">
        <v>2</v>
      </c>
      <c r="W126" s="3"/>
      <c r="X126" s="3"/>
      <c r="Y126" s="3"/>
      <c r="Z126" s="3"/>
      <c r="AB126" s="3"/>
      <c r="AC126" s="3"/>
    </row>
    <row r="127" spans="1:29" x14ac:dyDescent="0.3">
      <c r="B127" s="89"/>
      <c r="C127" s="21">
        <v>6700</v>
      </c>
      <c r="D127" s="22">
        <v>5</v>
      </c>
      <c r="E127" s="22">
        <v>4</v>
      </c>
      <c r="F127" s="22">
        <v>62</v>
      </c>
      <c r="G127" s="22">
        <v>2605</v>
      </c>
      <c r="H127" s="23">
        <v>4</v>
      </c>
      <c r="I127" s="92"/>
      <c r="J127" s="35">
        <v>123</v>
      </c>
      <c r="K127" s="22">
        <v>7</v>
      </c>
      <c r="L127" s="22">
        <v>7</v>
      </c>
      <c r="M127" s="22">
        <v>36</v>
      </c>
      <c r="N127" s="22">
        <v>1235</v>
      </c>
      <c r="O127" s="22">
        <v>3</v>
      </c>
      <c r="P127" s="92"/>
      <c r="Q127" s="22">
        <v>889</v>
      </c>
      <c r="R127" s="22">
        <v>6</v>
      </c>
      <c r="S127" s="22">
        <v>5</v>
      </c>
      <c r="T127" s="22">
        <v>36</v>
      </c>
      <c r="U127" s="22">
        <v>827</v>
      </c>
      <c r="V127" s="23">
        <v>3</v>
      </c>
      <c r="W127" s="3"/>
      <c r="X127" s="3"/>
      <c r="Y127" s="3"/>
      <c r="Z127" s="3"/>
      <c r="AA127" s="3"/>
      <c r="AB127" s="3"/>
      <c r="AC127" s="3"/>
    </row>
    <row r="128" spans="1:29" x14ac:dyDescent="0.3">
      <c r="B128" s="89"/>
      <c r="C128" s="21">
        <v>5969</v>
      </c>
      <c r="D128" s="35">
        <v>170</v>
      </c>
      <c r="E128" s="22">
        <v>16</v>
      </c>
      <c r="F128" s="22">
        <v>53</v>
      </c>
      <c r="G128" s="22">
        <v>2325</v>
      </c>
      <c r="H128" s="23">
        <v>5</v>
      </c>
      <c r="I128" s="92"/>
      <c r="J128" s="22">
        <v>5602</v>
      </c>
      <c r="K128" s="22">
        <v>7</v>
      </c>
      <c r="L128" s="22">
        <v>5</v>
      </c>
      <c r="M128" s="22">
        <v>37</v>
      </c>
      <c r="N128" s="22">
        <v>1102</v>
      </c>
      <c r="O128" s="22">
        <v>4</v>
      </c>
      <c r="P128" s="92"/>
      <c r="Q128" s="22">
        <v>186</v>
      </c>
      <c r="R128" s="22">
        <v>6</v>
      </c>
      <c r="S128" s="22">
        <v>6</v>
      </c>
      <c r="T128" s="22">
        <v>33</v>
      </c>
      <c r="U128" s="22">
        <v>488</v>
      </c>
      <c r="V128" s="23">
        <v>2</v>
      </c>
      <c r="W128" s="3"/>
      <c r="X128" s="3"/>
      <c r="Y128" s="3"/>
      <c r="Z128" s="3"/>
      <c r="AA128" s="3"/>
      <c r="AB128" s="3"/>
      <c r="AC128" s="3"/>
    </row>
    <row r="129" spans="1:29" x14ac:dyDescent="0.3">
      <c r="B129" s="89"/>
      <c r="C129" s="21">
        <v>4321</v>
      </c>
      <c r="D129" s="22">
        <v>5</v>
      </c>
      <c r="E129" s="22">
        <v>5</v>
      </c>
      <c r="F129" s="22">
        <v>43</v>
      </c>
      <c r="G129" s="22">
        <v>2377</v>
      </c>
      <c r="H129" s="23">
        <v>4</v>
      </c>
      <c r="I129" s="92"/>
      <c r="J129" s="22">
        <v>4086</v>
      </c>
      <c r="K129" s="22">
        <v>6</v>
      </c>
      <c r="L129" s="22">
        <v>6</v>
      </c>
      <c r="M129" s="22">
        <v>40</v>
      </c>
      <c r="N129" s="22">
        <v>1858</v>
      </c>
      <c r="O129" s="22">
        <v>4</v>
      </c>
      <c r="P129" s="92"/>
      <c r="Q129" s="22">
        <v>184</v>
      </c>
      <c r="R129" s="22">
        <v>5</v>
      </c>
      <c r="S129" s="22">
        <v>6</v>
      </c>
      <c r="T129" s="22">
        <v>47</v>
      </c>
      <c r="U129" s="22">
        <v>457</v>
      </c>
      <c r="V129" s="23">
        <v>2</v>
      </c>
      <c r="W129" s="3"/>
      <c r="X129" s="3"/>
      <c r="Y129" s="3"/>
      <c r="Z129" s="3"/>
      <c r="AA129" s="3"/>
      <c r="AB129" s="3"/>
      <c r="AC129" s="3"/>
    </row>
    <row r="130" spans="1:29" x14ac:dyDescent="0.3">
      <c r="B130" s="90"/>
      <c r="C130" s="24">
        <v>6562</v>
      </c>
      <c r="D130" s="25">
        <v>6</v>
      </c>
      <c r="E130" s="25">
        <v>6</v>
      </c>
      <c r="F130" s="25">
        <v>45</v>
      </c>
      <c r="G130" s="25">
        <v>2192</v>
      </c>
      <c r="H130" s="26">
        <v>5</v>
      </c>
      <c r="I130" s="93"/>
      <c r="J130" s="25">
        <v>4206</v>
      </c>
      <c r="K130" s="25">
        <v>7</v>
      </c>
      <c r="L130" s="25">
        <v>6</v>
      </c>
      <c r="M130" s="25">
        <v>34</v>
      </c>
      <c r="N130" s="25">
        <v>2067</v>
      </c>
      <c r="O130" s="25">
        <v>4</v>
      </c>
      <c r="P130" s="93"/>
      <c r="Q130" s="25">
        <v>181</v>
      </c>
      <c r="R130" s="25">
        <v>6</v>
      </c>
      <c r="S130" s="25">
        <v>5</v>
      </c>
      <c r="T130" s="25">
        <v>48</v>
      </c>
      <c r="U130" s="25">
        <v>1028</v>
      </c>
      <c r="V130" s="26">
        <v>3</v>
      </c>
      <c r="W130" s="3"/>
      <c r="X130" s="3"/>
      <c r="Y130" s="3"/>
      <c r="Z130" s="3"/>
      <c r="AA130" s="3"/>
      <c r="AB130" s="3"/>
      <c r="AC130" s="3"/>
    </row>
    <row r="131" spans="1:29" x14ac:dyDescent="0.3">
      <c r="A131" t="s">
        <v>12</v>
      </c>
      <c r="C131">
        <f>AVERAGE(C121:C125)</f>
        <v>6092</v>
      </c>
      <c r="D131">
        <f t="shared" ref="D131:H131" si="98">AVERAGE(D121:D125)</f>
        <v>5.4</v>
      </c>
      <c r="E131">
        <f t="shared" si="98"/>
        <v>6.6</v>
      </c>
      <c r="F131">
        <f t="shared" si="98"/>
        <v>46.4</v>
      </c>
      <c r="G131">
        <f t="shared" si="98"/>
        <v>2466</v>
      </c>
      <c r="H131">
        <f t="shared" si="98"/>
        <v>4.2</v>
      </c>
      <c r="I131" t="s">
        <v>12</v>
      </c>
      <c r="J131">
        <f>AVERAGE(J121:J124)</f>
        <v>4413.75</v>
      </c>
      <c r="K131">
        <f t="shared" ref="K131:O131" si="99">AVERAGE(K121:K125)</f>
        <v>6</v>
      </c>
      <c r="L131">
        <f t="shared" si="99"/>
        <v>6.6</v>
      </c>
      <c r="M131">
        <f t="shared" si="99"/>
        <v>51.2</v>
      </c>
      <c r="N131">
        <f t="shared" si="99"/>
        <v>2658.4</v>
      </c>
      <c r="O131">
        <f t="shared" si="99"/>
        <v>5.2</v>
      </c>
      <c r="P131" t="s">
        <v>12</v>
      </c>
      <c r="Q131">
        <f t="shared" ref="Q131:V131" si="100">AVERAGE(Q121:Q125)</f>
        <v>1441</v>
      </c>
      <c r="R131">
        <f t="shared" si="100"/>
        <v>6</v>
      </c>
      <c r="S131">
        <f t="shared" si="100"/>
        <v>5.6</v>
      </c>
      <c r="T131">
        <f t="shared" si="100"/>
        <v>43</v>
      </c>
      <c r="U131">
        <f t="shared" si="100"/>
        <v>1514.4</v>
      </c>
      <c r="V131">
        <f t="shared" si="100"/>
        <v>2.8</v>
      </c>
      <c r="W131" t="s">
        <v>12</v>
      </c>
      <c r="X131">
        <f t="shared" ref="X131:AC131" si="101">AVERAGE(X121:X125)</f>
        <v>134.4</v>
      </c>
      <c r="Y131">
        <f t="shared" si="101"/>
        <v>8.6</v>
      </c>
      <c r="Z131">
        <f t="shared" si="101"/>
        <v>4.8</v>
      </c>
      <c r="AA131">
        <f t="shared" si="101"/>
        <v>41.8</v>
      </c>
      <c r="AB131">
        <f t="shared" si="101"/>
        <v>106.6</v>
      </c>
      <c r="AC131">
        <f t="shared" si="101"/>
        <v>3</v>
      </c>
    </row>
    <row r="132" spans="1:29" x14ac:dyDescent="0.3">
      <c r="A132" t="s">
        <v>13</v>
      </c>
      <c r="C132">
        <f>AVEDEV(C121:C125)</f>
        <v>863.2</v>
      </c>
      <c r="D132">
        <f t="shared" ref="D132:H132" si="102">AVEDEV(D121:D125)</f>
        <v>0.88000000000000012</v>
      </c>
      <c r="E132">
        <f t="shared" si="102"/>
        <v>2.1599999999999997</v>
      </c>
      <c r="F132">
        <f t="shared" si="102"/>
        <v>8.879999999999999</v>
      </c>
      <c r="G132">
        <f t="shared" si="102"/>
        <v>260.8</v>
      </c>
      <c r="H132">
        <f t="shared" si="102"/>
        <v>1.04</v>
      </c>
      <c r="I132" t="s">
        <v>13</v>
      </c>
      <c r="J132">
        <f>AVEDEV(J121:J124)</f>
        <v>876.25</v>
      </c>
      <c r="K132">
        <f t="shared" ref="K132:O132" si="103">AVEDEV(K121:K125)</f>
        <v>0.8</v>
      </c>
      <c r="L132">
        <f t="shared" si="103"/>
        <v>0.72</v>
      </c>
      <c r="M132">
        <f t="shared" si="103"/>
        <v>10.64</v>
      </c>
      <c r="N132">
        <f t="shared" si="103"/>
        <v>204.32</v>
      </c>
      <c r="O132">
        <f t="shared" si="103"/>
        <v>0.72000000000000008</v>
      </c>
      <c r="P132" t="s">
        <v>13</v>
      </c>
      <c r="Q132">
        <f t="shared" ref="Q132:V132" si="104">AVEDEV(Q121:Q125)</f>
        <v>876.4</v>
      </c>
      <c r="R132">
        <f t="shared" si="104"/>
        <v>0.8</v>
      </c>
      <c r="S132">
        <f t="shared" si="104"/>
        <v>0.48000000000000009</v>
      </c>
      <c r="T132">
        <f t="shared" si="104"/>
        <v>10</v>
      </c>
      <c r="U132">
        <f t="shared" si="104"/>
        <v>329.28000000000003</v>
      </c>
      <c r="V132">
        <f t="shared" si="104"/>
        <v>0.32000000000000012</v>
      </c>
      <c r="W132" t="s">
        <v>13</v>
      </c>
      <c r="X132">
        <f t="shared" ref="X132:AC132" si="105">AVEDEV(X121:X125)</f>
        <v>1.8400000000000034</v>
      </c>
      <c r="Y132">
        <f t="shared" si="105"/>
        <v>1.92</v>
      </c>
      <c r="Z132">
        <f t="shared" si="105"/>
        <v>0.32000000000000012</v>
      </c>
      <c r="AA132">
        <f t="shared" si="105"/>
        <v>2.3200000000000016</v>
      </c>
      <c r="AB132">
        <f t="shared" si="105"/>
        <v>6.7199999999999989</v>
      </c>
      <c r="AC132">
        <f t="shared" si="105"/>
        <v>0</v>
      </c>
    </row>
    <row r="133" spans="1:29" x14ac:dyDescent="0.3">
      <c r="A133" t="s">
        <v>14</v>
      </c>
      <c r="C133">
        <f t="shared" ref="C133:H133" si="106">AVERAGE(C126:C130)</f>
        <v>5675.8</v>
      </c>
      <c r="D133">
        <f>AVERAGE(D126:D127,D129:D130)</f>
        <v>5.5</v>
      </c>
      <c r="E133">
        <f t="shared" si="106"/>
        <v>7.2</v>
      </c>
      <c r="F133">
        <f t="shared" si="106"/>
        <v>49.2</v>
      </c>
      <c r="G133">
        <f t="shared" si="106"/>
        <v>2347.8000000000002</v>
      </c>
      <c r="H133">
        <f t="shared" si="106"/>
        <v>4.4000000000000004</v>
      </c>
      <c r="I133" t="s">
        <v>14</v>
      </c>
      <c r="J133">
        <f>AVERAGE(J126,J128:J130)</f>
        <v>4268.5</v>
      </c>
      <c r="K133">
        <f t="shared" ref="K133:O133" si="107">AVERAGE(K126:K130)</f>
        <v>6.6</v>
      </c>
      <c r="L133">
        <f t="shared" si="107"/>
        <v>6</v>
      </c>
      <c r="M133">
        <f t="shared" si="107"/>
        <v>36</v>
      </c>
      <c r="N133">
        <f t="shared" si="107"/>
        <v>1422.6</v>
      </c>
      <c r="O133">
        <f t="shared" si="107"/>
        <v>3.8</v>
      </c>
      <c r="P133" t="s">
        <v>14</v>
      </c>
      <c r="Q133">
        <f t="shared" ref="Q133:V133" si="108">AVERAGE(Q126:Q130)</f>
        <v>325</v>
      </c>
      <c r="R133">
        <f t="shared" si="108"/>
        <v>5.6</v>
      </c>
      <c r="S133">
        <f t="shared" si="108"/>
        <v>5.6</v>
      </c>
      <c r="T133">
        <f t="shared" si="108"/>
        <v>39.4</v>
      </c>
      <c r="U133">
        <f t="shared" si="108"/>
        <v>816.6</v>
      </c>
      <c r="V133">
        <f t="shared" si="108"/>
        <v>2.4</v>
      </c>
      <c r="W133" t="s">
        <v>14</v>
      </c>
    </row>
    <row r="134" spans="1:29" x14ac:dyDescent="0.3">
      <c r="A134" t="s">
        <v>15</v>
      </c>
      <c r="C134">
        <f t="shared" ref="C134:H134" si="109">AVEDEV(C126:C130)</f>
        <v>881.43999999999994</v>
      </c>
      <c r="D134">
        <f>AVEDEV(D126:D127,D129:D130)</f>
        <v>0.5</v>
      </c>
      <c r="E134">
        <f t="shared" si="109"/>
        <v>3.5200000000000005</v>
      </c>
      <c r="F134">
        <f t="shared" si="109"/>
        <v>6.6400000000000006</v>
      </c>
      <c r="G134">
        <f t="shared" si="109"/>
        <v>114.56000000000003</v>
      </c>
      <c r="H134">
        <f t="shared" si="109"/>
        <v>0.48000000000000009</v>
      </c>
      <c r="I134" t="s">
        <v>15</v>
      </c>
      <c r="J134">
        <f>AVEDEV(J126,J128:J130)</f>
        <v>666.75</v>
      </c>
      <c r="K134">
        <f t="shared" ref="K134:O134" si="110">AVEDEV(K126:K130)</f>
        <v>0.48000000000000009</v>
      </c>
      <c r="L134">
        <f t="shared" si="110"/>
        <v>0.4</v>
      </c>
      <c r="M134">
        <f t="shared" si="110"/>
        <v>2</v>
      </c>
      <c r="N134">
        <f t="shared" si="110"/>
        <v>431.91999999999996</v>
      </c>
      <c r="O134">
        <f t="shared" si="110"/>
        <v>0.32000000000000012</v>
      </c>
      <c r="P134" t="s">
        <v>15</v>
      </c>
      <c r="Q134">
        <f t="shared" ref="Q134:V134" si="111">AVEDEV(Q126:Q130)</f>
        <v>225.6</v>
      </c>
      <c r="R134">
        <f t="shared" si="111"/>
        <v>0.48000000000000009</v>
      </c>
      <c r="S134">
        <f t="shared" si="111"/>
        <v>0.48000000000000009</v>
      </c>
      <c r="T134">
        <f t="shared" si="111"/>
        <v>6.4799999999999995</v>
      </c>
      <c r="U134">
        <f t="shared" si="111"/>
        <v>275.28000000000003</v>
      </c>
      <c r="V134">
        <f t="shared" si="111"/>
        <v>0.48</v>
      </c>
      <c r="W134" t="s">
        <v>15</v>
      </c>
    </row>
    <row r="137" spans="1:29" x14ac:dyDescent="0.3">
      <c r="B137" s="10" t="s">
        <v>31</v>
      </c>
      <c r="C137" s="1" t="s">
        <v>1</v>
      </c>
      <c r="D137" s="1" t="s">
        <v>2</v>
      </c>
      <c r="E137" s="1" t="s">
        <v>3</v>
      </c>
      <c r="F137" s="1" t="s">
        <v>4</v>
      </c>
      <c r="G137" s="1" t="s">
        <v>25</v>
      </c>
      <c r="H137" s="2" t="s">
        <v>24</v>
      </c>
      <c r="I137" s="10"/>
      <c r="J137" s="1" t="s">
        <v>1</v>
      </c>
      <c r="K137" s="1" t="s">
        <v>2</v>
      </c>
      <c r="L137" s="1" t="s">
        <v>3</v>
      </c>
      <c r="M137" s="1" t="s">
        <v>4</v>
      </c>
      <c r="N137" s="1" t="s">
        <v>25</v>
      </c>
      <c r="O137" s="2" t="s">
        <v>24</v>
      </c>
      <c r="P137" s="10"/>
      <c r="Q137" s="1" t="s">
        <v>1</v>
      </c>
      <c r="R137" s="1" t="s">
        <v>2</v>
      </c>
      <c r="S137" s="1" t="s">
        <v>3</v>
      </c>
      <c r="T137" s="1" t="s">
        <v>4</v>
      </c>
      <c r="U137" s="1" t="s">
        <v>25</v>
      </c>
      <c r="V137" s="2" t="s">
        <v>24</v>
      </c>
      <c r="W137" s="10"/>
      <c r="X137" s="1" t="s">
        <v>1</v>
      </c>
      <c r="Y137" s="1" t="s">
        <v>2</v>
      </c>
      <c r="Z137" s="1" t="s">
        <v>3</v>
      </c>
      <c r="AA137" s="1" t="s">
        <v>4</v>
      </c>
      <c r="AB137" s="1" t="s">
        <v>25</v>
      </c>
      <c r="AC137" s="2" t="s">
        <v>24</v>
      </c>
    </row>
    <row r="138" spans="1:29" x14ac:dyDescent="0.3">
      <c r="B138" s="91" t="s">
        <v>5</v>
      </c>
      <c r="C138" s="18">
        <v>4113</v>
      </c>
      <c r="D138" s="19">
        <v>5</v>
      </c>
      <c r="E138" s="19">
        <v>6</v>
      </c>
      <c r="F138" s="19">
        <v>38</v>
      </c>
      <c r="G138" s="19">
        <v>2685</v>
      </c>
      <c r="H138" s="20">
        <v>18</v>
      </c>
      <c r="I138" s="91" t="s">
        <v>6</v>
      </c>
      <c r="J138" s="18">
        <v>2726</v>
      </c>
      <c r="K138" s="19">
        <v>5</v>
      </c>
      <c r="L138" s="19">
        <v>6</v>
      </c>
      <c r="M138" s="19">
        <v>39</v>
      </c>
      <c r="N138" s="19">
        <v>3172</v>
      </c>
      <c r="O138" s="20">
        <v>12</v>
      </c>
      <c r="P138" s="91" t="s">
        <v>7</v>
      </c>
      <c r="Q138" s="18">
        <v>4085</v>
      </c>
      <c r="R138" s="19">
        <v>7</v>
      </c>
      <c r="S138" s="19">
        <v>5</v>
      </c>
      <c r="T138" s="19">
        <v>32</v>
      </c>
      <c r="U138" s="19">
        <v>3169</v>
      </c>
      <c r="V138" s="20">
        <v>4</v>
      </c>
      <c r="W138" s="94" t="s">
        <v>8</v>
      </c>
      <c r="X138" s="18">
        <v>137</v>
      </c>
      <c r="Y138" s="19">
        <v>8</v>
      </c>
      <c r="Z138" s="19">
        <v>7</v>
      </c>
      <c r="AA138" s="19">
        <v>42</v>
      </c>
      <c r="AB138" s="19">
        <v>97</v>
      </c>
      <c r="AC138" s="20">
        <v>5</v>
      </c>
    </row>
    <row r="139" spans="1:29" x14ac:dyDescent="0.3">
      <c r="B139" s="89"/>
      <c r="C139" s="21">
        <v>3415</v>
      </c>
      <c r="D139" s="22">
        <v>7</v>
      </c>
      <c r="E139" s="22">
        <v>31</v>
      </c>
      <c r="F139" s="22">
        <v>46</v>
      </c>
      <c r="G139" s="22">
        <v>2787</v>
      </c>
      <c r="H139" s="23">
        <v>19</v>
      </c>
      <c r="I139" s="92"/>
      <c r="J139" s="21">
        <v>2464</v>
      </c>
      <c r="K139" s="22">
        <v>5</v>
      </c>
      <c r="L139" s="22">
        <v>6</v>
      </c>
      <c r="M139" s="22">
        <v>34</v>
      </c>
      <c r="N139" s="22">
        <v>2936</v>
      </c>
      <c r="O139" s="23">
        <v>24</v>
      </c>
      <c r="P139" s="92"/>
      <c r="Q139" s="21">
        <v>7521</v>
      </c>
      <c r="R139" s="22">
        <v>7</v>
      </c>
      <c r="S139" s="22">
        <v>5</v>
      </c>
      <c r="T139" s="22">
        <v>27</v>
      </c>
      <c r="U139" s="22">
        <v>2673</v>
      </c>
      <c r="V139" s="23">
        <v>4</v>
      </c>
      <c r="W139" s="95"/>
      <c r="X139" s="21">
        <v>134</v>
      </c>
      <c r="Y139" s="22">
        <v>7</v>
      </c>
      <c r="Z139" s="22">
        <v>6</v>
      </c>
      <c r="AA139" s="22">
        <v>39</v>
      </c>
      <c r="AB139" s="22">
        <v>93</v>
      </c>
      <c r="AC139" s="23">
        <v>5</v>
      </c>
    </row>
    <row r="140" spans="1:29" x14ac:dyDescent="0.3">
      <c r="B140" s="89"/>
      <c r="C140" s="21">
        <v>3218</v>
      </c>
      <c r="D140" s="22">
        <v>16</v>
      </c>
      <c r="E140" s="22">
        <v>6</v>
      </c>
      <c r="F140" s="22">
        <v>39</v>
      </c>
      <c r="G140" s="22">
        <v>2625</v>
      </c>
      <c r="H140" s="23">
        <v>17</v>
      </c>
      <c r="I140" s="92"/>
      <c r="J140" s="21">
        <v>2248</v>
      </c>
      <c r="K140" s="22">
        <v>8</v>
      </c>
      <c r="L140" s="22">
        <v>7</v>
      </c>
      <c r="M140" s="22">
        <v>39</v>
      </c>
      <c r="N140" s="22">
        <v>2713</v>
      </c>
      <c r="O140" s="23">
        <v>21</v>
      </c>
      <c r="P140" s="92"/>
      <c r="Q140" s="21">
        <v>845</v>
      </c>
      <c r="R140" s="22">
        <v>6</v>
      </c>
      <c r="S140" s="22">
        <v>6</v>
      </c>
      <c r="T140" s="22">
        <v>34</v>
      </c>
      <c r="U140" s="22">
        <v>2448</v>
      </c>
      <c r="V140" s="23">
        <v>6</v>
      </c>
      <c r="W140" s="95"/>
      <c r="X140" s="21">
        <v>136</v>
      </c>
      <c r="Y140" s="22">
        <v>8</v>
      </c>
      <c r="Z140" s="22">
        <v>7</v>
      </c>
      <c r="AA140" s="22">
        <v>38</v>
      </c>
      <c r="AB140" s="22">
        <v>100</v>
      </c>
      <c r="AC140" s="23">
        <v>5</v>
      </c>
    </row>
    <row r="141" spans="1:29" x14ac:dyDescent="0.3">
      <c r="B141" s="89"/>
      <c r="C141" s="21">
        <v>4442</v>
      </c>
      <c r="D141" s="22">
        <v>7</v>
      </c>
      <c r="E141" s="22">
        <v>18</v>
      </c>
      <c r="F141" s="22">
        <v>53</v>
      </c>
      <c r="G141" s="22">
        <v>2931</v>
      </c>
      <c r="H141" s="23">
        <v>14</v>
      </c>
      <c r="I141" s="92"/>
      <c r="J141" s="21">
        <v>2491</v>
      </c>
      <c r="K141" s="22">
        <v>11</v>
      </c>
      <c r="L141" s="22">
        <v>7</v>
      </c>
      <c r="M141" s="22">
        <v>36</v>
      </c>
      <c r="N141" s="22">
        <v>2328</v>
      </c>
      <c r="O141" s="23">
        <v>18</v>
      </c>
      <c r="P141" s="92"/>
      <c r="Q141" s="21">
        <v>7383</v>
      </c>
      <c r="R141" s="22">
        <v>6</v>
      </c>
      <c r="S141" s="22">
        <v>6</v>
      </c>
      <c r="T141" s="22">
        <v>47</v>
      </c>
      <c r="U141" s="22">
        <v>2391</v>
      </c>
      <c r="V141" s="23">
        <v>5</v>
      </c>
      <c r="W141" s="95"/>
      <c r="X141" s="21">
        <v>137</v>
      </c>
      <c r="Y141" s="22">
        <v>10</v>
      </c>
      <c r="Z141" s="22">
        <v>6</v>
      </c>
      <c r="AA141" s="22">
        <v>39</v>
      </c>
      <c r="AB141" s="22">
        <v>96</v>
      </c>
      <c r="AC141" s="23">
        <v>5</v>
      </c>
    </row>
    <row r="142" spans="1:29" x14ac:dyDescent="0.3">
      <c r="B142" s="90"/>
      <c r="C142" s="24">
        <v>3350</v>
      </c>
      <c r="D142" s="25">
        <v>8</v>
      </c>
      <c r="E142" s="25">
        <v>8</v>
      </c>
      <c r="F142" s="25">
        <v>34</v>
      </c>
      <c r="G142" s="25">
        <v>3011</v>
      </c>
      <c r="H142" s="26">
        <v>12</v>
      </c>
      <c r="I142" s="93"/>
      <c r="J142" s="36">
        <v>3167</v>
      </c>
      <c r="K142" s="25">
        <v>6</v>
      </c>
      <c r="L142" s="25">
        <v>9</v>
      </c>
      <c r="M142" s="25">
        <v>53</v>
      </c>
      <c r="N142" s="25">
        <v>2849</v>
      </c>
      <c r="O142" s="26">
        <v>12</v>
      </c>
      <c r="P142" s="93"/>
      <c r="Q142" s="24">
        <v>4233</v>
      </c>
      <c r="R142" s="25">
        <v>4</v>
      </c>
      <c r="S142" s="25">
        <v>6</v>
      </c>
      <c r="T142" s="25">
        <v>27</v>
      </c>
      <c r="U142" s="25">
        <v>2520</v>
      </c>
      <c r="V142" s="26">
        <v>5</v>
      </c>
      <c r="W142" s="96"/>
      <c r="X142" s="24">
        <v>144</v>
      </c>
      <c r="Y142" s="25">
        <v>9</v>
      </c>
      <c r="Z142" s="25">
        <v>7</v>
      </c>
      <c r="AA142" s="25">
        <v>34</v>
      </c>
      <c r="AB142" s="25">
        <v>112</v>
      </c>
      <c r="AC142" s="26">
        <v>5</v>
      </c>
    </row>
    <row r="143" spans="1:29" x14ac:dyDescent="0.3">
      <c r="B143" s="91" t="s">
        <v>9</v>
      </c>
      <c r="C143" s="21">
        <v>3429</v>
      </c>
      <c r="D143" s="22">
        <v>8</v>
      </c>
      <c r="E143" s="22">
        <v>6</v>
      </c>
      <c r="F143" s="22">
        <v>41</v>
      </c>
      <c r="G143" s="22">
        <v>2630</v>
      </c>
      <c r="H143" s="23">
        <v>8</v>
      </c>
      <c r="I143" s="91" t="s">
        <v>10</v>
      </c>
      <c r="J143" s="21">
        <v>3796</v>
      </c>
      <c r="K143" s="22">
        <v>6</v>
      </c>
      <c r="L143" s="22">
        <v>6</v>
      </c>
      <c r="M143" s="22">
        <v>31</v>
      </c>
      <c r="N143" s="22">
        <v>2740</v>
      </c>
      <c r="O143" s="23">
        <v>6</v>
      </c>
      <c r="P143" s="91" t="s">
        <v>11</v>
      </c>
      <c r="Q143" s="21">
        <v>160</v>
      </c>
      <c r="R143" s="22">
        <v>5</v>
      </c>
      <c r="S143" s="22">
        <v>5</v>
      </c>
      <c r="T143" s="22">
        <v>29</v>
      </c>
      <c r="U143" s="22">
        <v>2608</v>
      </c>
      <c r="V143" s="23">
        <v>3</v>
      </c>
      <c r="W143" s="3"/>
      <c r="X143" s="3"/>
      <c r="Y143" s="3"/>
      <c r="Z143" s="3"/>
      <c r="AB143" s="3"/>
      <c r="AC143" s="3"/>
    </row>
    <row r="144" spans="1:29" x14ac:dyDescent="0.3">
      <c r="B144" s="89"/>
      <c r="C144" s="21">
        <v>4101</v>
      </c>
      <c r="D144" s="22">
        <v>6</v>
      </c>
      <c r="E144" s="22">
        <v>5</v>
      </c>
      <c r="F144" s="22">
        <v>54</v>
      </c>
      <c r="G144" s="22">
        <v>3042</v>
      </c>
      <c r="H144" s="23">
        <v>8</v>
      </c>
      <c r="I144" s="92"/>
      <c r="J144" s="41">
        <v>2090</v>
      </c>
      <c r="K144" s="22">
        <v>8</v>
      </c>
      <c r="L144" s="22">
        <v>6</v>
      </c>
      <c r="M144" s="22">
        <v>34</v>
      </c>
      <c r="N144" s="22">
        <v>2864</v>
      </c>
      <c r="O144" s="23">
        <v>5</v>
      </c>
      <c r="P144" s="92"/>
      <c r="Q144" s="21">
        <v>6620</v>
      </c>
      <c r="R144" s="22">
        <v>6</v>
      </c>
      <c r="S144" s="22">
        <v>5</v>
      </c>
      <c r="T144" s="22">
        <v>32</v>
      </c>
      <c r="U144" s="22">
        <v>2117</v>
      </c>
      <c r="V144" s="23">
        <v>4</v>
      </c>
      <c r="W144" s="3"/>
      <c r="X144" s="3"/>
      <c r="Y144" s="3"/>
      <c r="Z144" s="3"/>
      <c r="AA144" s="3"/>
      <c r="AB144" s="3"/>
      <c r="AC144" s="3"/>
    </row>
    <row r="145" spans="1:29" x14ac:dyDescent="0.3">
      <c r="B145" s="89"/>
      <c r="C145" s="21">
        <v>3640</v>
      </c>
      <c r="D145" s="35">
        <v>411</v>
      </c>
      <c r="E145" s="22">
        <v>61</v>
      </c>
      <c r="F145" s="22">
        <v>49</v>
      </c>
      <c r="G145" s="22">
        <v>3190</v>
      </c>
      <c r="H145" s="23">
        <v>15</v>
      </c>
      <c r="I145" s="92"/>
      <c r="J145" s="21">
        <v>2687</v>
      </c>
      <c r="K145" s="22">
        <v>7</v>
      </c>
      <c r="L145" s="22">
        <v>5</v>
      </c>
      <c r="M145" s="22">
        <v>35</v>
      </c>
      <c r="N145" s="22">
        <v>2589</v>
      </c>
      <c r="O145" s="23">
        <v>5</v>
      </c>
      <c r="P145" s="92"/>
      <c r="Q145" s="21">
        <v>158</v>
      </c>
      <c r="R145" s="22">
        <v>6</v>
      </c>
      <c r="S145" s="22">
        <v>6</v>
      </c>
      <c r="T145" s="22">
        <v>30</v>
      </c>
      <c r="U145" s="22">
        <v>1693</v>
      </c>
      <c r="V145" s="23">
        <v>5</v>
      </c>
      <c r="W145" s="3"/>
      <c r="X145" s="3"/>
      <c r="Y145" s="3"/>
      <c r="Z145" s="3"/>
      <c r="AA145" s="3"/>
      <c r="AB145" s="3"/>
      <c r="AC145" s="3"/>
    </row>
    <row r="146" spans="1:29" x14ac:dyDescent="0.3">
      <c r="B146" s="89"/>
      <c r="C146" s="21">
        <v>3595</v>
      </c>
      <c r="D146" s="22">
        <v>6</v>
      </c>
      <c r="E146" s="22">
        <v>6</v>
      </c>
      <c r="F146" s="22">
        <v>39</v>
      </c>
      <c r="G146" s="22">
        <v>2662</v>
      </c>
      <c r="H146" s="23">
        <v>11</v>
      </c>
      <c r="I146" s="92"/>
      <c r="J146" s="21">
        <v>3462</v>
      </c>
      <c r="K146" s="22">
        <v>6</v>
      </c>
      <c r="L146" s="22">
        <v>6</v>
      </c>
      <c r="M146" s="22">
        <v>35</v>
      </c>
      <c r="N146" s="22">
        <v>3129</v>
      </c>
      <c r="O146" s="23">
        <v>5</v>
      </c>
      <c r="P146" s="92"/>
      <c r="Q146" s="21">
        <v>160</v>
      </c>
      <c r="R146" s="22">
        <v>5</v>
      </c>
      <c r="S146" s="22">
        <v>6</v>
      </c>
      <c r="T146" s="22">
        <v>41</v>
      </c>
      <c r="U146" s="22">
        <v>1984</v>
      </c>
      <c r="V146" s="23">
        <v>3</v>
      </c>
      <c r="W146" s="3"/>
      <c r="X146" s="3"/>
      <c r="Y146" s="3"/>
      <c r="Z146" s="3"/>
      <c r="AA146" s="3"/>
      <c r="AB146" s="3"/>
      <c r="AC146" s="3"/>
    </row>
    <row r="147" spans="1:29" x14ac:dyDescent="0.3">
      <c r="B147" s="90"/>
      <c r="C147" s="24">
        <v>3393</v>
      </c>
      <c r="D147" s="25">
        <v>6</v>
      </c>
      <c r="E147" s="25">
        <v>8</v>
      </c>
      <c r="F147" s="25">
        <v>41</v>
      </c>
      <c r="G147" s="25">
        <v>2426</v>
      </c>
      <c r="H147" s="26">
        <v>15</v>
      </c>
      <c r="I147" s="93"/>
      <c r="J147" s="24">
        <v>4109</v>
      </c>
      <c r="K147" s="25">
        <v>6</v>
      </c>
      <c r="L147" s="25">
        <v>6</v>
      </c>
      <c r="M147" s="25">
        <v>32</v>
      </c>
      <c r="N147" s="25">
        <v>2631</v>
      </c>
      <c r="O147" s="26">
        <v>7</v>
      </c>
      <c r="P147" s="93"/>
      <c r="Q147" s="24">
        <v>156</v>
      </c>
      <c r="R147" s="25">
        <v>5</v>
      </c>
      <c r="S147" s="25">
        <v>5</v>
      </c>
      <c r="T147" s="25">
        <v>41</v>
      </c>
      <c r="U147" s="25">
        <v>2596</v>
      </c>
      <c r="V147" s="26">
        <v>5</v>
      </c>
      <c r="W147" s="3"/>
      <c r="X147" s="3"/>
      <c r="Y147" s="3"/>
      <c r="Z147" s="3"/>
      <c r="AA147" s="3"/>
      <c r="AB147" s="3"/>
      <c r="AC147" s="3"/>
    </row>
    <row r="148" spans="1:29" x14ac:dyDescent="0.3">
      <c r="A148" t="s">
        <v>12</v>
      </c>
      <c r="C148">
        <f t="shared" ref="C148:H148" si="112">AVERAGE(C138:C142)</f>
        <v>3707.6</v>
      </c>
      <c r="D148">
        <f>AVERAGE(D138:D142)</f>
        <v>8.6</v>
      </c>
      <c r="E148">
        <f t="shared" si="112"/>
        <v>13.8</v>
      </c>
      <c r="F148">
        <f t="shared" si="112"/>
        <v>42</v>
      </c>
      <c r="G148">
        <f t="shared" si="112"/>
        <v>2807.8</v>
      </c>
      <c r="H148">
        <f t="shared" si="112"/>
        <v>16</v>
      </c>
      <c r="I148" t="s">
        <v>12</v>
      </c>
      <c r="J148">
        <f>AVERAGE(J138:J141)</f>
        <v>2482.25</v>
      </c>
      <c r="K148">
        <f t="shared" ref="K148:O148" si="113">AVERAGE(K138:K142)</f>
        <v>7</v>
      </c>
      <c r="L148">
        <f t="shared" si="113"/>
        <v>7</v>
      </c>
      <c r="M148">
        <f t="shared" si="113"/>
        <v>40.200000000000003</v>
      </c>
      <c r="N148">
        <f t="shared" si="113"/>
        <v>2799.6</v>
      </c>
      <c r="O148">
        <f t="shared" si="113"/>
        <v>17.399999999999999</v>
      </c>
      <c r="P148" t="s">
        <v>12</v>
      </c>
      <c r="Q148">
        <f t="shared" ref="Q148:V148" si="114">AVERAGE(Q138:Q142)</f>
        <v>4813.3999999999996</v>
      </c>
      <c r="R148">
        <f t="shared" si="114"/>
        <v>6</v>
      </c>
      <c r="S148">
        <f t="shared" si="114"/>
        <v>5.6</v>
      </c>
      <c r="T148">
        <f t="shared" si="114"/>
        <v>33.4</v>
      </c>
      <c r="U148">
        <f t="shared" si="114"/>
        <v>2640.2</v>
      </c>
      <c r="V148">
        <f t="shared" si="114"/>
        <v>4.8</v>
      </c>
      <c r="W148" t="s">
        <v>12</v>
      </c>
      <c r="X148">
        <f t="shared" ref="X148:AC148" si="115">AVERAGE(X138:X142)</f>
        <v>137.6</v>
      </c>
      <c r="Y148">
        <f t="shared" si="115"/>
        <v>8.4</v>
      </c>
      <c r="Z148">
        <f t="shared" si="115"/>
        <v>6.6</v>
      </c>
      <c r="AA148">
        <f t="shared" si="115"/>
        <v>38.4</v>
      </c>
      <c r="AB148">
        <f t="shared" si="115"/>
        <v>99.6</v>
      </c>
      <c r="AC148">
        <f t="shared" si="115"/>
        <v>5</v>
      </c>
    </row>
    <row r="149" spans="1:29" x14ac:dyDescent="0.3">
      <c r="A149" t="s">
        <v>13</v>
      </c>
      <c r="C149">
        <f t="shared" ref="C149:H149" si="116">AVEDEV(C138:C142)</f>
        <v>455.91999999999996</v>
      </c>
      <c r="D149">
        <f>AVEDEV(D138:D142)</f>
        <v>2.96</v>
      </c>
      <c r="E149">
        <f t="shared" si="116"/>
        <v>8.5599999999999987</v>
      </c>
      <c r="F149">
        <f t="shared" si="116"/>
        <v>6</v>
      </c>
      <c r="G149">
        <f t="shared" si="116"/>
        <v>130.56000000000003</v>
      </c>
      <c r="H149">
        <f t="shared" si="116"/>
        <v>2.4</v>
      </c>
      <c r="I149" t="s">
        <v>13</v>
      </c>
      <c r="J149">
        <f>AVEDEV(J138:J141)</f>
        <v>126.25</v>
      </c>
      <c r="K149">
        <f t="shared" ref="K149:O149" si="117">AVEDEV(K138:K142)</f>
        <v>2</v>
      </c>
      <c r="L149">
        <f t="shared" si="117"/>
        <v>0.8</v>
      </c>
      <c r="M149">
        <f t="shared" si="117"/>
        <v>5.1200000000000019</v>
      </c>
      <c r="N149">
        <f t="shared" si="117"/>
        <v>223.28000000000003</v>
      </c>
      <c r="O149">
        <f t="shared" si="117"/>
        <v>4.32</v>
      </c>
      <c r="P149" t="s">
        <v>13</v>
      </c>
      <c r="Q149">
        <f t="shared" ref="Q149:V149" si="118">AVEDEV(Q138:Q142)</f>
        <v>2110.88</v>
      </c>
      <c r="R149">
        <f t="shared" si="118"/>
        <v>0.8</v>
      </c>
      <c r="S149">
        <f t="shared" si="118"/>
        <v>0.48000000000000009</v>
      </c>
      <c r="T149">
        <f t="shared" si="118"/>
        <v>5.68</v>
      </c>
      <c r="U149">
        <f t="shared" si="118"/>
        <v>224.63999999999996</v>
      </c>
      <c r="V149">
        <f t="shared" si="118"/>
        <v>0.64</v>
      </c>
      <c r="W149" t="s">
        <v>13</v>
      </c>
      <c r="X149">
        <f t="shared" ref="X149:AC149" si="119">AVEDEV(X138:X142)</f>
        <v>2.5599999999999965</v>
      </c>
      <c r="Y149">
        <f t="shared" si="119"/>
        <v>0.88000000000000012</v>
      </c>
      <c r="Z149">
        <f t="shared" si="119"/>
        <v>0.48000000000000009</v>
      </c>
      <c r="AA149">
        <f t="shared" si="119"/>
        <v>1.9200000000000004</v>
      </c>
      <c r="AB149">
        <f t="shared" si="119"/>
        <v>5.1199999999999992</v>
      </c>
      <c r="AC149">
        <f t="shared" si="119"/>
        <v>0</v>
      </c>
    </row>
    <row r="150" spans="1:29" x14ac:dyDescent="0.3">
      <c r="A150" t="s">
        <v>14</v>
      </c>
      <c r="C150">
        <f t="shared" ref="C150:H150" si="120">AVERAGE(C143:C147)</f>
        <v>3631.6</v>
      </c>
      <c r="D150">
        <f>AVERAGE(D143:D144,D146:D147)</f>
        <v>6.5</v>
      </c>
      <c r="E150">
        <f t="shared" si="120"/>
        <v>17.2</v>
      </c>
      <c r="F150">
        <f t="shared" si="120"/>
        <v>44.8</v>
      </c>
      <c r="G150">
        <f t="shared" si="120"/>
        <v>2790</v>
      </c>
      <c r="H150">
        <f t="shared" si="120"/>
        <v>11.4</v>
      </c>
      <c r="I150" t="s">
        <v>14</v>
      </c>
      <c r="J150">
        <f>AVERAGE(J143,J145:J147)</f>
        <v>3513.5</v>
      </c>
      <c r="K150">
        <f t="shared" ref="K150:O150" si="121">AVERAGE(K143:K147)</f>
        <v>6.6</v>
      </c>
      <c r="L150">
        <f t="shared" si="121"/>
        <v>5.8</v>
      </c>
      <c r="M150">
        <f t="shared" si="121"/>
        <v>33.4</v>
      </c>
      <c r="N150">
        <f t="shared" si="121"/>
        <v>2790.6</v>
      </c>
      <c r="O150">
        <f t="shared" si="121"/>
        <v>5.6</v>
      </c>
      <c r="P150" t="s">
        <v>14</v>
      </c>
      <c r="Q150">
        <f t="shared" ref="Q150:V150" si="122">AVERAGE(Q143:Q147)</f>
        <v>1450.8</v>
      </c>
      <c r="R150">
        <f t="shared" si="122"/>
        <v>5.4</v>
      </c>
      <c r="S150">
        <f t="shared" si="122"/>
        <v>5.4</v>
      </c>
      <c r="T150">
        <f t="shared" si="122"/>
        <v>34.6</v>
      </c>
      <c r="U150">
        <f t="shared" si="122"/>
        <v>2199.6</v>
      </c>
      <c r="V150">
        <f t="shared" si="122"/>
        <v>4</v>
      </c>
      <c r="W150" t="s">
        <v>14</v>
      </c>
    </row>
    <row r="151" spans="1:29" x14ac:dyDescent="0.3">
      <c r="A151" t="s">
        <v>15</v>
      </c>
      <c r="C151">
        <f t="shared" ref="C151:H151" si="123">AVEDEV(C143:C147)</f>
        <v>191.11999999999998</v>
      </c>
      <c r="D151">
        <f>AVEDEV(D143:D144,D146:D147)</f>
        <v>0.75</v>
      </c>
      <c r="E151">
        <f t="shared" si="123"/>
        <v>17.52</v>
      </c>
      <c r="F151">
        <f t="shared" si="123"/>
        <v>5.3599999999999994</v>
      </c>
      <c r="G151">
        <f t="shared" si="123"/>
        <v>260.8</v>
      </c>
      <c r="H151">
        <f t="shared" si="123"/>
        <v>2.88</v>
      </c>
      <c r="I151" t="s">
        <v>15</v>
      </c>
      <c r="J151">
        <f>AVEDEV(J143,J145:J147)</f>
        <v>439</v>
      </c>
      <c r="K151">
        <f t="shared" ref="K151:O151" si="124">AVEDEV(K143:K147)</f>
        <v>0.72</v>
      </c>
      <c r="L151">
        <f t="shared" si="124"/>
        <v>0.32000000000000012</v>
      </c>
      <c r="M151">
        <f t="shared" si="124"/>
        <v>1.5200000000000002</v>
      </c>
      <c r="N151">
        <f t="shared" si="124"/>
        <v>164.71999999999997</v>
      </c>
      <c r="O151">
        <f t="shared" si="124"/>
        <v>0.72</v>
      </c>
      <c r="P151" t="s">
        <v>15</v>
      </c>
      <c r="Q151">
        <f t="shared" ref="Q151:V151" si="125">AVEDEV(Q143:Q147)</f>
        <v>2067.6799999999998</v>
      </c>
      <c r="R151">
        <f t="shared" si="125"/>
        <v>0.48000000000000009</v>
      </c>
      <c r="S151">
        <f t="shared" si="125"/>
        <v>0.48000000000000009</v>
      </c>
      <c r="T151">
        <f t="shared" si="125"/>
        <v>5.12</v>
      </c>
      <c r="U151">
        <f t="shared" si="125"/>
        <v>321.91999999999996</v>
      </c>
      <c r="V151">
        <f t="shared" si="125"/>
        <v>0.8</v>
      </c>
      <c r="W151" t="s">
        <v>15</v>
      </c>
    </row>
    <row r="154" spans="1:29" x14ac:dyDescent="0.3">
      <c r="A154" t="s">
        <v>29</v>
      </c>
      <c r="B154" s="10" t="s">
        <v>32</v>
      </c>
      <c r="C154" s="1" t="s">
        <v>1</v>
      </c>
      <c r="D154" s="1" t="s">
        <v>2</v>
      </c>
      <c r="E154" s="1" t="s">
        <v>3</v>
      </c>
      <c r="F154" s="1" t="s">
        <v>4</v>
      </c>
      <c r="G154" s="1" t="s">
        <v>25</v>
      </c>
      <c r="H154" s="2" t="s">
        <v>24</v>
      </c>
      <c r="I154" s="10"/>
      <c r="J154" s="1" t="s">
        <v>1</v>
      </c>
      <c r="K154" s="1" t="s">
        <v>2</v>
      </c>
      <c r="L154" s="1" t="s">
        <v>3</v>
      </c>
      <c r="M154" s="1" t="s">
        <v>4</v>
      </c>
      <c r="N154" s="1" t="s">
        <v>25</v>
      </c>
      <c r="O154" s="2" t="s">
        <v>24</v>
      </c>
      <c r="P154" s="10"/>
      <c r="Q154" s="1" t="s">
        <v>1</v>
      </c>
      <c r="R154" s="1" t="s">
        <v>2</v>
      </c>
      <c r="S154" s="1" t="s">
        <v>3</v>
      </c>
      <c r="T154" s="1" t="s">
        <v>4</v>
      </c>
      <c r="U154" s="1" t="s">
        <v>25</v>
      </c>
      <c r="V154" s="2" t="s">
        <v>24</v>
      </c>
      <c r="W154" s="10"/>
      <c r="X154" s="1" t="s">
        <v>1</v>
      </c>
      <c r="Y154" s="1" t="s">
        <v>2</v>
      </c>
      <c r="Z154" s="1" t="s">
        <v>3</v>
      </c>
      <c r="AA154" s="1" t="s">
        <v>4</v>
      </c>
      <c r="AB154" s="1" t="s">
        <v>25</v>
      </c>
      <c r="AC154" s="2" t="s">
        <v>24</v>
      </c>
    </row>
    <row r="155" spans="1:29" x14ac:dyDescent="0.3">
      <c r="B155" s="91" t="s">
        <v>5</v>
      </c>
      <c r="C155" s="18">
        <v>4027</v>
      </c>
      <c r="D155" s="19">
        <v>6</v>
      </c>
      <c r="E155" s="19">
        <v>5</v>
      </c>
      <c r="F155" s="19">
        <v>35</v>
      </c>
      <c r="G155" s="19">
        <v>2714</v>
      </c>
      <c r="H155" s="20">
        <v>35</v>
      </c>
      <c r="I155" s="91" t="s">
        <v>6</v>
      </c>
      <c r="J155" s="18">
        <v>2947</v>
      </c>
      <c r="K155" s="19">
        <v>4</v>
      </c>
      <c r="L155" s="19">
        <v>5</v>
      </c>
      <c r="M155" s="19">
        <v>35</v>
      </c>
      <c r="N155" s="19">
        <v>3238</v>
      </c>
      <c r="O155" s="20">
        <v>20</v>
      </c>
      <c r="P155" s="91" t="s">
        <v>7</v>
      </c>
      <c r="Q155" s="18">
        <v>5291</v>
      </c>
      <c r="R155" s="19">
        <v>8</v>
      </c>
      <c r="S155" s="19">
        <v>4</v>
      </c>
      <c r="T155" s="19">
        <v>29</v>
      </c>
      <c r="U155" s="19">
        <v>3285</v>
      </c>
      <c r="V155" s="20">
        <v>5</v>
      </c>
      <c r="W155" s="94" t="s">
        <v>8</v>
      </c>
      <c r="X155" s="18">
        <v>133</v>
      </c>
      <c r="Y155" s="19">
        <v>6</v>
      </c>
      <c r="Z155" s="19">
        <v>6</v>
      </c>
      <c r="AA155" s="19">
        <v>38</v>
      </c>
      <c r="AB155" s="19">
        <v>87</v>
      </c>
      <c r="AC155" s="20">
        <v>3</v>
      </c>
    </row>
    <row r="156" spans="1:29" x14ac:dyDescent="0.3">
      <c r="B156" s="89"/>
      <c r="C156" s="21">
        <v>3168</v>
      </c>
      <c r="D156" s="22">
        <v>7</v>
      </c>
      <c r="E156" s="22">
        <v>51</v>
      </c>
      <c r="F156" s="22">
        <v>43</v>
      </c>
      <c r="G156" s="22">
        <v>3053</v>
      </c>
      <c r="H156" s="23">
        <v>32</v>
      </c>
      <c r="I156" s="92"/>
      <c r="J156" s="21">
        <v>1379</v>
      </c>
      <c r="K156" s="22">
        <v>4</v>
      </c>
      <c r="L156" s="22">
        <v>5</v>
      </c>
      <c r="M156" s="22">
        <v>31</v>
      </c>
      <c r="N156" s="22">
        <v>3155</v>
      </c>
      <c r="O156" s="23">
        <v>48</v>
      </c>
      <c r="P156" s="92"/>
      <c r="Q156" s="21">
        <v>4999</v>
      </c>
      <c r="R156" s="22">
        <v>6</v>
      </c>
      <c r="S156" s="22">
        <v>4</v>
      </c>
      <c r="T156" s="22">
        <v>25</v>
      </c>
      <c r="U156" s="22">
        <v>2668</v>
      </c>
      <c r="V156" s="23">
        <v>5</v>
      </c>
      <c r="W156" s="95"/>
      <c r="X156" s="21">
        <v>132</v>
      </c>
      <c r="Y156" s="22">
        <v>5</v>
      </c>
      <c r="Z156" s="22">
        <v>5</v>
      </c>
      <c r="AA156" s="22">
        <v>36</v>
      </c>
      <c r="AB156" s="22">
        <v>86</v>
      </c>
      <c r="AC156" s="23">
        <v>3</v>
      </c>
    </row>
    <row r="157" spans="1:29" x14ac:dyDescent="0.3">
      <c r="B157" s="89"/>
      <c r="C157" s="21">
        <v>3347</v>
      </c>
      <c r="D157" s="22">
        <v>27</v>
      </c>
      <c r="E157" s="22">
        <v>5</v>
      </c>
      <c r="F157" s="22">
        <v>36</v>
      </c>
      <c r="G157" s="22">
        <v>2654</v>
      </c>
      <c r="H157" s="23">
        <v>29</v>
      </c>
      <c r="I157" s="92"/>
      <c r="J157" s="21">
        <v>2143</v>
      </c>
      <c r="K157" s="22">
        <v>11</v>
      </c>
      <c r="L157" s="22">
        <v>5</v>
      </c>
      <c r="M157" s="22">
        <v>36</v>
      </c>
      <c r="N157" s="22">
        <v>2816</v>
      </c>
      <c r="O157" s="23">
        <v>40</v>
      </c>
      <c r="P157" s="92"/>
      <c r="Q157" s="21">
        <v>2216</v>
      </c>
      <c r="R157" s="22">
        <v>6</v>
      </c>
      <c r="S157" s="22">
        <v>5</v>
      </c>
      <c r="T157" s="22">
        <v>33</v>
      </c>
      <c r="U157" s="22">
        <v>2450</v>
      </c>
      <c r="V157" s="23">
        <v>9</v>
      </c>
      <c r="W157" s="95"/>
      <c r="X157" s="21">
        <v>132</v>
      </c>
      <c r="Y157" s="22">
        <v>7</v>
      </c>
      <c r="Z157" s="22">
        <v>5</v>
      </c>
      <c r="AA157" s="22">
        <v>34</v>
      </c>
      <c r="AB157" s="22">
        <v>105</v>
      </c>
      <c r="AC157" s="23">
        <v>3</v>
      </c>
    </row>
    <row r="158" spans="1:29" x14ac:dyDescent="0.3">
      <c r="B158" s="89"/>
      <c r="C158" s="21">
        <v>4469</v>
      </c>
      <c r="D158" s="22">
        <v>7</v>
      </c>
      <c r="E158" s="22">
        <v>6</v>
      </c>
      <c r="F158" s="22">
        <v>47</v>
      </c>
      <c r="G158" s="22">
        <v>2900</v>
      </c>
      <c r="H158" s="23">
        <v>37</v>
      </c>
      <c r="I158" s="92"/>
      <c r="J158" s="21">
        <v>2626</v>
      </c>
      <c r="K158" s="22">
        <v>18</v>
      </c>
      <c r="L158" s="22">
        <v>8</v>
      </c>
      <c r="M158" s="22">
        <v>29</v>
      </c>
      <c r="N158" s="22">
        <v>2664</v>
      </c>
      <c r="O158" s="23">
        <v>33</v>
      </c>
      <c r="P158" s="92"/>
      <c r="Q158" s="21">
        <v>2013</v>
      </c>
      <c r="R158" s="22">
        <v>5</v>
      </c>
      <c r="S158" s="22">
        <v>6</v>
      </c>
      <c r="T158" s="22">
        <v>41</v>
      </c>
      <c r="U158" s="22">
        <v>2688</v>
      </c>
      <c r="V158" s="23">
        <v>7</v>
      </c>
      <c r="W158" s="95"/>
      <c r="X158" s="21">
        <v>131</v>
      </c>
      <c r="Y158" s="22">
        <v>9</v>
      </c>
      <c r="Z158" s="22">
        <v>6</v>
      </c>
      <c r="AA158" s="22">
        <v>36</v>
      </c>
      <c r="AB158" s="22">
        <v>89</v>
      </c>
      <c r="AC158" s="23">
        <v>3</v>
      </c>
    </row>
    <row r="159" spans="1:29" x14ac:dyDescent="0.3">
      <c r="B159" s="90"/>
      <c r="C159" s="24">
        <v>3430</v>
      </c>
      <c r="D159" s="25">
        <v>12</v>
      </c>
      <c r="E159" s="25">
        <v>8</v>
      </c>
      <c r="F159" s="25">
        <v>32</v>
      </c>
      <c r="G159" s="25">
        <v>3159</v>
      </c>
      <c r="H159" s="26">
        <v>23</v>
      </c>
      <c r="I159" s="93"/>
      <c r="J159" s="36">
        <v>3565</v>
      </c>
      <c r="K159" s="25">
        <v>7</v>
      </c>
      <c r="L159" s="25">
        <v>10</v>
      </c>
      <c r="M159" s="25">
        <v>46</v>
      </c>
      <c r="N159" s="25">
        <v>3094</v>
      </c>
      <c r="O159" s="26">
        <v>21</v>
      </c>
      <c r="P159" s="93"/>
      <c r="Q159" s="24">
        <v>1249</v>
      </c>
      <c r="R159" s="25">
        <v>4</v>
      </c>
      <c r="S159" s="25">
        <v>6</v>
      </c>
      <c r="T159" s="25">
        <v>22</v>
      </c>
      <c r="U159" s="25">
        <v>2689</v>
      </c>
      <c r="V159" s="26">
        <v>6</v>
      </c>
      <c r="W159" s="96"/>
      <c r="X159" s="24">
        <v>140</v>
      </c>
      <c r="Y159" s="25">
        <v>8</v>
      </c>
      <c r="Z159" s="25">
        <v>6</v>
      </c>
      <c r="AA159" s="25">
        <v>32</v>
      </c>
      <c r="AB159" s="25">
        <v>103</v>
      </c>
      <c r="AC159" s="26">
        <v>3</v>
      </c>
    </row>
    <row r="160" spans="1:29" x14ac:dyDescent="0.3">
      <c r="B160" s="91" t="s">
        <v>9</v>
      </c>
      <c r="C160" s="21">
        <v>3241</v>
      </c>
      <c r="D160" s="22">
        <v>8</v>
      </c>
      <c r="E160" s="22">
        <v>5</v>
      </c>
      <c r="F160" s="22">
        <v>37</v>
      </c>
      <c r="G160" s="22">
        <v>2671</v>
      </c>
      <c r="H160" s="23">
        <v>11</v>
      </c>
      <c r="I160" s="91" t="s">
        <v>10</v>
      </c>
      <c r="J160" s="21">
        <v>1540</v>
      </c>
      <c r="K160" s="22">
        <v>5</v>
      </c>
      <c r="L160" s="22">
        <v>5</v>
      </c>
      <c r="M160" s="22">
        <v>29</v>
      </c>
      <c r="N160" s="22">
        <v>3109</v>
      </c>
      <c r="O160" s="23">
        <v>9</v>
      </c>
      <c r="P160" s="91" t="s">
        <v>11</v>
      </c>
      <c r="Q160" s="21">
        <v>152</v>
      </c>
      <c r="R160" s="22">
        <v>6</v>
      </c>
      <c r="S160" s="22">
        <v>5</v>
      </c>
      <c r="T160" s="22">
        <v>26</v>
      </c>
      <c r="U160" s="22">
        <v>2556</v>
      </c>
      <c r="V160" s="23">
        <v>3</v>
      </c>
      <c r="W160" s="3"/>
      <c r="X160" s="3"/>
      <c r="Y160" s="3"/>
      <c r="Z160" s="3"/>
      <c r="AB160" s="3"/>
      <c r="AC160" s="3"/>
    </row>
    <row r="161" spans="1:29" x14ac:dyDescent="0.3">
      <c r="B161" s="89"/>
      <c r="C161" s="21">
        <v>4062</v>
      </c>
      <c r="D161" s="22">
        <v>5</v>
      </c>
      <c r="E161" s="22">
        <v>5</v>
      </c>
      <c r="F161" s="22">
        <v>51</v>
      </c>
      <c r="G161" s="22">
        <v>2942</v>
      </c>
      <c r="H161" s="23">
        <v>17</v>
      </c>
      <c r="I161" s="92"/>
      <c r="J161" s="41">
        <v>3901</v>
      </c>
      <c r="K161" s="22">
        <v>8</v>
      </c>
      <c r="L161" s="22">
        <v>5</v>
      </c>
      <c r="M161" s="22">
        <v>31</v>
      </c>
      <c r="N161" s="22">
        <v>2638</v>
      </c>
      <c r="O161" s="23">
        <v>6</v>
      </c>
      <c r="P161" s="92"/>
      <c r="Q161" s="21">
        <v>6644</v>
      </c>
      <c r="R161" s="22">
        <v>6</v>
      </c>
      <c r="S161" s="22">
        <v>6</v>
      </c>
      <c r="T161" s="22">
        <v>30</v>
      </c>
      <c r="U161" s="22">
        <v>1879</v>
      </c>
      <c r="V161" s="23">
        <v>9</v>
      </c>
      <c r="W161" s="3"/>
      <c r="X161" s="3"/>
      <c r="Y161" s="3"/>
      <c r="Z161" s="3"/>
      <c r="AA161" s="3"/>
      <c r="AB161" s="3"/>
      <c r="AC161" s="3"/>
    </row>
    <row r="162" spans="1:29" x14ac:dyDescent="0.3">
      <c r="B162" s="89"/>
      <c r="C162" s="21">
        <v>3444</v>
      </c>
      <c r="D162" s="35">
        <v>648</v>
      </c>
      <c r="E162" s="22">
        <v>65</v>
      </c>
      <c r="F162" s="22">
        <v>45</v>
      </c>
      <c r="G162" s="22">
        <v>3117</v>
      </c>
      <c r="H162" s="23">
        <v>23</v>
      </c>
      <c r="I162" s="92"/>
      <c r="J162" s="21">
        <v>2006</v>
      </c>
      <c r="K162" s="22">
        <v>5</v>
      </c>
      <c r="L162" s="22">
        <v>5</v>
      </c>
      <c r="M162" s="22">
        <v>32</v>
      </c>
      <c r="N162" s="22">
        <v>2545</v>
      </c>
      <c r="O162" s="23">
        <v>6</v>
      </c>
      <c r="P162" s="92"/>
      <c r="Q162" s="21">
        <v>149</v>
      </c>
      <c r="R162" s="22">
        <v>5</v>
      </c>
      <c r="S162" s="22">
        <v>5</v>
      </c>
      <c r="T162" s="22">
        <v>29</v>
      </c>
      <c r="U162" s="22">
        <v>2284</v>
      </c>
      <c r="V162" s="23">
        <v>5</v>
      </c>
      <c r="W162" s="3"/>
      <c r="X162" s="3"/>
      <c r="Y162" s="3"/>
      <c r="Z162" s="3"/>
      <c r="AA162" s="3"/>
      <c r="AB162" s="3"/>
      <c r="AC162" s="3"/>
    </row>
    <row r="163" spans="1:29" x14ac:dyDescent="0.3">
      <c r="B163" s="89"/>
      <c r="C163" s="21">
        <v>2816</v>
      </c>
      <c r="D163" s="22">
        <v>6</v>
      </c>
      <c r="E163" s="22">
        <v>6</v>
      </c>
      <c r="F163" s="22">
        <v>37</v>
      </c>
      <c r="G163" s="22">
        <v>2901</v>
      </c>
      <c r="H163" s="23">
        <v>19</v>
      </c>
      <c r="I163" s="92"/>
      <c r="J163" s="21">
        <v>2416</v>
      </c>
      <c r="K163" s="22">
        <v>5</v>
      </c>
      <c r="L163" s="22">
        <v>6</v>
      </c>
      <c r="M163" s="22">
        <v>33</v>
      </c>
      <c r="N163" s="22">
        <v>3421</v>
      </c>
      <c r="O163" s="23">
        <v>7</v>
      </c>
      <c r="P163" s="92"/>
      <c r="Q163" s="21">
        <v>150</v>
      </c>
      <c r="R163" s="22">
        <v>5</v>
      </c>
      <c r="S163" s="22">
        <v>5</v>
      </c>
      <c r="T163" s="22">
        <v>38</v>
      </c>
      <c r="U163" s="22">
        <v>2895</v>
      </c>
      <c r="V163" s="23">
        <v>5</v>
      </c>
      <c r="W163" s="3"/>
      <c r="X163" s="3"/>
      <c r="Y163" s="3"/>
      <c r="Z163" s="3"/>
      <c r="AA163" s="3"/>
      <c r="AB163" s="3"/>
      <c r="AC163" s="3"/>
    </row>
    <row r="164" spans="1:29" x14ac:dyDescent="0.3">
      <c r="B164" s="90"/>
      <c r="C164" s="24">
        <v>3227</v>
      </c>
      <c r="D164" s="25">
        <v>5</v>
      </c>
      <c r="E164" s="25">
        <v>6</v>
      </c>
      <c r="F164" s="25">
        <v>40</v>
      </c>
      <c r="G164" s="25">
        <v>2499</v>
      </c>
      <c r="H164" s="26">
        <v>25</v>
      </c>
      <c r="I164" s="93"/>
      <c r="J164" s="24">
        <v>2541</v>
      </c>
      <c r="K164" s="25">
        <v>5</v>
      </c>
      <c r="L164" s="25">
        <v>4</v>
      </c>
      <c r="M164" s="25">
        <v>30</v>
      </c>
      <c r="N164" s="25">
        <v>2763</v>
      </c>
      <c r="O164" s="26">
        <v>12</v>
      </c>
      <c r="P164" s="93"/>
      <c r="Q164" s="24">
        <v>145</v>
      </c>
      <c r="R164" s="25">
        <v>5</v>
      </c>
      <c r="S164" s="25">
        <v>4</v>
      </c>
      <c r="T164" s="25">
        <v>38</v>
      </c>
      <c r="U164" s="25">
        <v>2550</v>
      </c>
      <c r="V164" s="26">
        <v>9</v>
      </c>
      <c r="W164" s="3"/>
      <c r="X164" s="3"/>
      <c r="Y164" s="3"/>
      <c r="Z164" s="3"/>
      <c r="AA164" s="3"/>
      <c r="AB164" s="3"/>
      <c r="AC164" s="3"/>
    </row>
    <row r="165" spans="1:29" x14ac:dyDescent="0.3">
      <c r="A165" t="s">
        <v>12</v>
      </c>
      <c r="C165">
        <f>AVERAGE(C155:C159)</f>
        <v>3688.2</v>
      </c>
      <c r="D165">
        <f>AVERAGE(D155:D159)</f>
        <v>11.8</v>
      </c>
      <c r="E165">
        <f t="shared" ref="E165:H165" si="126">AVERAGE(E155:E159)</f>
        <v>15</v>
      </c>
      <c r="F165">
        <f t="shared" si="126"/>
        <v>38.6</v>
      </c>
      <c r="G165">
        <f t="shared" si="126"/>
        <v>2896</v>
      </c>
      <c r="H165">
        <f t="shared" si="126"/>
        <v>31.2</v>
      </c>
      <c r="I165" t="s">
        <v>12</v>
      </c>
      <c r="J165">
        <f>AVERAGE(J155:J158)</f>
        <v>2273.75</v>
      </c>
      <c r="K165">
        <f t="shared" ref="K165:O165" si="127">AVERAGE(K155:K159)</f>
        <v>8.8000000000000007</v>
      </c>
      <c r="L165">
        <f t="shared" si="127"/>
        <v>6.6</v>
      </c>
      <c r="M165">
        <f t="shared" si="127"/>
        <v>35.4</v>
      </c>
      <c r="N165">
        <f t="shared" si="127"/>
        <v>2993.4</v>
      </c>
      <c r="O165">
        <f t="shared" si="127"/>
        <v>32.4</v>
      </c>
      <c r="P165" t="s">
        <v>12</v>
      </c>
      <c r="Q165">
        <f t="shared" ref="Q165:V165" si="128">AVERAGE(Q155:Q159)</f>
        <v>3153.6</v>
      </c>
      <c r="R165">
        <f t="shared" si="128"/>
        <v>5.8</v>
      </c>
      <c r="S165">
        <f t="shared" si="128"/>
        <v>5</v>
      </c>
      <c r="T165">
        <f t="shared" si="128"/>
        <v>30</v>
      </c>
      <c r="U165">
        <f t="shared" si="128"/>
        <v>2756</v>
      </c>
      <c r="V165">
        <f t="shared" si="128"/>
        <v>6.4</v>
      </c>
      <c r="W165" t="s">
        <v>12</v>
      </c>
      <c r="X165">
        <f t="shared" ref="X165:AC165" si="129">AVERAGE(X155:X159)</f>
        <v>133.6</v>
      </c>
      <c r="Y165">
        <f t="shared" si="129"/>
        <v>7</v>
      </c>
      <c r="Z165">
        <f t="shared" si="129"/>
        <v>5.6</v>
      </c>
      <c r="AA165">
        <f t="shared" si="129"/>
        <v>35.200000000000003</v>
      </c>
      <c r="AB165">
        <f t="shared" si="129"/>
        <v>94</v>
      </c>
      <c r="AC165">
        <f t="shared" si="129"/>
        <v>3</v>
      </c>
    </row>
    <row r="166" spans="1:29" x14ac:dyDescent="0.3">
      <c r="A166" t="s">
        <v>13</v>
      </c>
      <c r="C166">
        <f t="shared" ref="C166:H166" si="130">AVEDEV(C155:C159)</f>
        <v>447.84</v>
      </c>
      <c r="D166">
        <f t="shared" si="130"/>
        <v>6.16</v>
      </c>
      <c r="E166">
        <f t="shared" si="130"/>
        <v>14.4</v>
      </c>
      <c r="F166">
        <f t="shared" si="130"/>
        <v>5.12</v>
      </c>
      <c r="G166">
        <f t="shared" si="130"/>
        <v>169.6</v>
      </c>
      <c r="H166">
        <f t="shared" si="130"/>
        <v>4.16</v>
      </c>
      <c r="I166" t="s">
        <v>13</v>
      </c>
      <c r="J166">
        <f>AVEDEV(J155:J158)</f>
        <v>512.75</v>
      </c>
      <c r="K166">
        <f t="shared" ref="K166:O166" si="131">AVEDEV(K155:K159)</f>
        <v>4.5600000000000005</v>
      </c>
      <c r="L166">
        <f t="shared" si="131"/>
        <v>1.92</v>
      </c>
      <c r="M166">
        <f t="shared" si="131"/>
        <v>4.4799999999999995</v>
      </c>
      <c r="N166">
        <f t="shared" si="131"/>
        <v>202.71999999999997</v>
      </c>
      <c r="O166">
        <f t="shared" si="131"/>
        <v>9.52</v>
      </c>
      <c r="P166" t="s">
        <v>13</v>
      </c>
      <c r="Q166">
        <f t="shared" ref="Q166:V166" si="132">AVEDEV(Q155:Q159)</f>
        <v>1593.1200000000001</v>
      </c>
      <c r="R166">
        <f t="shared" si="132"/>
        <v>1.04</v>
      </c>
      <c r="S166">
        <f t="shared" si="132"/>
        <v>0.8</v>
      </c>
      <c r="T166">
        <f t="shared" si="132"/>
        <v>5.6</v>
      </c>
      <c r="U166">
        <f t="shared" si="132"/>
        <v>211.6</v>
      </c>
      <c r="V166">
        <f t="shared" si="132"/>
        <v>1.28</v>
      </c>
      <c r="W166" t="s">
        <v>13</v>
      </c>
      <c r="X166">
        <f t="shared" ref="X166:AC166" si="133">AVEDEV(X155:X159)</f>
        <v>2.5599999999999965</v>
      </c>
      <c r="Y166">
        <f t="shared" si="133"/>
        <v>1.2</v>
      </c>
      <c r="Z166">
        <f t="shared" si="133"/>
        <v>0.48000000000000009</v>
      </c>
      <c r="AA166">
        <f t="shared" si="133"/>
        <v>1.7599999999999993</v>
      </c>
      <c r="AB166">
        <f t="shared" si="133"/>
        <v>8</v>
      </c>
      <c r="AC166">
        <f t="shared" si="133"/>
        <v>0</v>
      </c>
    </row>
    <row r="167" spans="1:29" x14ac:dyDescent="0.3">
      <c r="A167" t="s">
        <v>14</v>
      </c>
      <c r="C167">
        <f t="shared" ref="C167:H167" si="134">AVERAGE(C160:C164)</f>
        <v>3358</v>
      </c>
      <c r="D167">
        <f>AVERAGE(D160:D161,D163:D164)</f>
        <v>6</v>
      </c>
      <c r="E167">
        <f t="shared" si="134"/>
        <v>17.399999999999999</v>
      </c>
      <c r="F167">
        <f t="shared" si="134"/>
        <v>42</v>
      </c>
      <c r="G167">
        <f t="shared" si="134"/>
        <v>2826</v>
      </c>
      <c r="H167">
        <f t="shared" si="134"/>
        <v>19</v>
      </c>
      <c r="I167" t="s">
        <v>14</v>
      </c>
      <c r="J167">
        <f>AVERAGE(J160,J162:J164)</f>
        <v>2125.75</v>
      </c>
      <c r="K167">
        <f t="shared" ref="K167:O167" si="135">AVERAGE(K160:K164)</f>
        <v>5.6</v>
      </c>
      <c r="L167">
        <f t="shared" si="135"/>
        <v>5</v>
      </c>
      <c r="M167">
        <f t="shared" si="135"/>
        <v>31</v>
      </c>
      <c r="N167">
        <f t="shared" si="135"/>
        <v>2895.2</v>
      </c>
      <c r="O167">
        <f t="shared" si="135"/>
        <v>8</v>
      </c>
      <c r="P167" t="s">
        <v>14</v>
      </c>
      <c r="Q167">
        <f t="shared" ref="Q167:V167" si="136">AVERAGE(Q160:Q164)</f>
        <v>1448</v>
      </c>
      <c r="R167">
        <f t="shared" si="136"/>
        <v>5.4</v>
      </c>
      <c r="S167">
        <f t="shared" si="136"/>
        <v>5</v>
      </c>
      <c r="T167">
        <f t="shared" si="136"/>
        <v>32.200000000000003</v>
      </c>
      <c r="U167">
        <f t="shared" si="136"/>
        <v>2432.8000000000002</v>
      </c>
      <c r="V167">
        <f t="shared" si="136"/>
        <v>6.2</v>
      </c>
      <c r="W167" t="s">
        <v>14</v>
      </c>
    </row>
    <row r="168" spans="1:29" x14ac:dyDescent="0.3">
      <c r="A168" t="s">
        <v>15</v>
      </c>
      <c r="C168">
        <f t="shared" ref="C168:H168" si="137">AVEDEV(C160:C164)</f>
        <v>316</v>
      </c>
      <c r="D168">
        <f>AVEDEV(D160:D161,D163:D164)</f>
        <v>1</v>
      </c>
      <c r="E168">
        <f t="shared" si="137"/>
        <v>19.040000000000003</v>
      </c>
      <c r="F168">
        <f t="shared" si="137"/>
        <v>4.8</v>
      </c>
      <c r="G168">
        <f t="shared" si="137"/>
        <v>192.8</v>
      </c>
      <c r="H168">
        <f t="shared" si="137"/>
        <v>4</v>
      </c>
      <c r="I168" t="s">
        <v>15</v>
      </c>
      <c r="J168">
        <f>AVEDEV(J160,J162:J164)</f>
        <v>352.75</v>
      </c>
      <c r="K168">
        <f t="shared" ref="K168:O168" si="138">AVEDEV(K160:K164)</f>
        <v>0.95999999999999974</v>
      </c>
      <c r="L168">
        <f t="shared" si="138"/>
        <v>0.4</v>
      </c>
      <c r="M168">
        <f t="shared" si="138"/>
        <v>1.2</v>
      </c>
      <c r="N168">
        <f t="shared" si="138"/>
        <v>295.83999999999997</v>
      </c>
      <c r="O168">
        <f t="shared" si="138"/>
        <v>2</v>
      </c>
      <c r="P168" t="s">
        <v>15</v>
      </c>
      <c r="Q168">
        <f t="shared" ref="Q168:V168" si="139">AVEDEV(Q160:Q164)</f>
        <v>2078.4</v>
      </c>
      <c r="R168">
        <f t="shared" si="139"/>
        <v>0.48000000000000009</v>
      </c>
      <c r="S168">
        <f t="shared" si="139"/>
        <v>0.4</v>
      </c>
      <c r="T168">
        <f t="shared" si="139"/>
        <v>4.6400000000000006</v>
      </c>
      <c r="U168">
        <f t="shared" si="139"/>
        <v>281.03999999999996</v>
      </c>
      <c r="V168">
        <f t="shared" si="139"/>
        <v>2.2399999999999998</v>
      </c>
      <c r="W168" t="s">
        <v>15</v>
      </c>
    </row>
    <row r="171" spans="1:29" x14ac:dyDescent="0.3">
      <c r="A171" t="s">
        <v>29</v>
      </c>
      <c r="B171" s="10" t="s">
        <v>33</v>
      </c>
      <c r="C171" s="1" t="s">
        <v>1</v>
      </c>
      <c r="D171" s="1" t="s">
        <v>2</v>
      </c>
      <c r="E171" s="1" t="s">
        <v>3</v>
      </c>
      <c r="F171" s="1" t="s">
        <v>4</v>
      </c>
      <c r="G171" s="1" t="s">
        <v>25</v>
      </c>
      <c r="H171" s="2" t="s">
        <v>24</v>
      </c>
      <c r="I171" s="10"/>
      <c r="J171" s="1" t="s">
        <v>1</v>
      </c>
      <c r="K171" s="1" t="s">
        <v>2</v>
      </c>
      <c r="L171" s="1" t="s">
        <v>3</v>
      </c>
      <c r="M171" s="1" t="s">
        <v>4</v>
      </c>
      <c r="N171" s="1" t="s">
        <v>25</v>
      </c>
      <c r="O171" s="2" t="s">
        <v>24</v>
      </c>
      <c r="P171" s="10"/>
      <c r="Q171" s="1" t="s">
        <v>1</v>
      </c>
      <c r="R171" s="1" t="s">
        <v>2</v>
      </c>
      <c r="S171" s="1" t="s">
        <v>3</v>
      </c>
      <c r="T171" s="1" t="s">
        <v>4</v>
      </c>
      <c r="U171" s="1" t="s">
        <v>25</v>
      </c>
      <c r="V171" s="2" t="s">
        <v>24</v>
      </c>
      <c r="W171" s="10"/>
      <c r="X171" s="1" t="s">
        <v>1</v>
      </c>
      <c r="Y171" s="1" t="s">
        <v>2</v>
      </c>
      <c r="Z171" s="1" t="s">
        <v>3</v>
      </c>
      <c r="AA171" s="1" t="s">
        <v>4</v>
      </c>
      <c r="AB171" s="1" t="s">
        <v>25</v>
      </c>
      <c r="AC171" s="2" t="s">
        <v>24</v>
      </c>
    </row>
    <row r="172" spans="1:29" x14ac:dyDescent="0.3">
      <c r="B172" s="91" t="s">
        <v>5</v>
      </c>
      <c r="C172" s="18">
        <v>4318</v>
      </c>
      <c r="D172" s="19">
        <v>6</v>
      </c>
      <c r="E172" s="19">
        <v>5</v>
      </c>
      <c r="F172" s="19">
        <v>35</v>
      </c>
      <c r="G172" s="19">
        <v>3063</v>
      </c>
      <c r="H172" s="20">
        <v>55</v>
      </c>
      <c r="I172" s="91" t="s">
        <v>6</v>
      </c>
      <c r="J172" s="18">
        <v>3394</v>
      </c>
      <c r="K172" s="19">
        <v>4</v>
      </c>
      <c r="L172" s="19">
        <v>5</v>
      </c>
      <c r="M172" s="19">
        <v>36</v>
      </c>
      <c r="N172" s="19">
        <v>3336</v>
      </c>
      <c r="O172" s="20">
        <v>29</v>
      </c>
      <c r="P172" s="91" t="s">
        <v>7</v>
      </c>
      <c r="Q172" s="18">
        <v>5881</v>
      </c>
      <c r="R172" s="19">
        <v>9</v>
      </c>
      <c r="S172" s="19">
        <v>5</v>
      </c>
      <c r="T172" s="19">
        <v>30</v>
      </c>
      <c r="U172" s="19">
        <v>3386</v>
      </c>
      <c r="V172" s="20">
        <v>5</v>
      </c>
      <c r="W172" s="94" t="s">
        <v>8</v>
      </c>
      <c r="X172" s="18">
        <v>137</v>
      </c>
      <c r="Y172" s="19">
        <v>8</v>
      </c>
      <c r="Z172" s="19">
        <v>7</v>
      </c>
      <c r="AA172" s="19">
        <v>40</v>
      </c>
      <c r="AB172" s="19">
        <v>91</v>
      </c>
      <c r="AC172" s="20">
        <v>6</v>
      </c>
    </row>
    <row r="173" spans="1:29" x14ac:dyDescent="0.3">
      <c r="B173" s="89"/>
      <c r="C173" s="21">
        <v>3560</v>
      </c>
      <c r="D173" s="22">
        <v>9</v>
      </c>
      <c r="E173" s="22">
        <v>68</v>
      </c>
      <c r="F173" s="22">
        <v>43</v>
      </c>
      <c r="G173" s="22">
        <v>3416</v>
      </c>
      <c r="H173" s="23">
        <v>48</v>
      </c>
      <c r="I173" s="92"/>
      <c r="J173" s="21">
        <v>1210</v>
      </c>
      <c r="K173" s="22">
        <v>5</v>
      </c>
      <c r="L173" s="22">
        <v>5</v>
      </c>
      <c r="M173" s="22">
        <v>32</v>
      </c>
      <c r="N173" s="22">
        <v>3310</v>
      </c>
      <c r="O173" s="23">
        <v>68</v>
      </c>
      <c r="P173" s="92"/>
      <c r="Q173" s="21">
        <v>3575</v>
      </c>
      <c r="R173" s="22">
        <v>6</v>
      </c>
      <c r="S173" s="22">
        <v>5</v>
      </c>
      <c r="T173" s="22">
        <v>25</v>
      </c>
      <c r="U173" s="22">
        <v>2720</v>
      </c>
      <c r="V173" s="23">
        <v>6</v>
      </c>
      <c r="W173" s="95"/>
      <c r="X173" s="21">
        <v>136</v>
      </c>
      <c r="Y173" s="22">
        <v>7</v>
      </c>
      <c r="Z173" s="22">
        <v>7</v>
      </c>
      <c r="AA173" s="22">
        <v>39</v>
      </c>
      <c r="AB173" s="22">
        <v>89</v>
      </c>
      <c r="AC173" s="23">
        <v>5</v>
      </c>
    </row>
    <row r="174" spans="1:29" x14ac:dyDescent="0.3">
      <c r="B174" s="89"/>
      <c r="C174" s="21">
        <v>3933</v>
      </c>
      <c r="D174" s="22">
        <v>40</v>
      </c>
      <c r="E174" s="22">
        <v>5</v>
      </c>
      <c r="F174" s="22">
        <v>36</v>
      </c>
      <c r="G174" s="22">
        <v>3052</v>
      </c>
      <c r="H174" s="23">
        <v>43</v>
      </c>
      <c r="I174" s="92"/>
      <c r="J174" s="21">
        <v>2521</v>
      </c>
      <c r="K174" s="22">
        <v>15</v>
      </c>
      <c r="L174" s="22">
        <v>6</v>
      </c>
      <c r="M174" s="22">
        <v>35</v>
      </c>
      <c r="N174" s="22">
        <v>2839</v>
      </c>
      <c r="O174" s="23">
        <v>58</v>
      </c>
      <c r="P174" s="92"/>
      <c r="Q174" s="21">
        <v>3352</v>
      </c>
      <c r="R174" s="22">
        <v>6</v>
      </c>
      <c r="S174" s="22">
        <v>6</v>
      </c>
      <c r="T174" s="22">
        <v>33</v>
      </c>
      <c r="U174" s="22">
        <v>2723</v>
      </c>
      <c r="V174" s="23">
        <v>13</v>
      </c>
      <c r="W174" s="95"/>
      <c r="X174" s="21">
        <v>136</v>
      </c>
      <c r="Y174" s="22">
        <v>9</v>
      </c>
      <c r="Z174" s="22">
        <v>7</v>
      </c>
      <c r="AA174" s="22">
        <v>36</v>
      </c>
      <c r="AB174" s="22">
        <v>114</v>
      </c>
      <c r="AC174" s="23">
        <v>6</v>
      </c>
    </row>
    <row r="175" spans="1:29" x14ac:dyDescent="0.3">
      <c r="B175" s="89"/>
      <c r="C175" s="21">
        <v>4806</v>
      </c>
      <c r="D175" s="22">
        <v>8</v>
      </c>
      <c r="E175" s="22">
        <v>62</v>
      </c>
      <c r="F175" s="22">
        <v>47</v>
      </c>
      <c r="G175" s="22">
        <v>3158</v>
      </c>
      <c r="H175" s="23">
        <v>60</v>
      </c>
      <c r="I175" s="92"/>
      <c r="J175" s="21">
        <v>3017</v>
      </c>
      <c r="K175" s="22">
        <v>26</v>
      </c>
      <c r="L175" s="22">
        <v>18</v>
      </c>
      <c r="M175" s="22">
        <v>28</v>
      </c>
      <c r="N175" s="22">
        <v>2903</v>
      </c>
      <c r="O175" s="23">
        <v>54</v>
      </c>
      <c r="P175" s="92"/>
      <c r="Q175" s="21">
        <v>1307</v>
      </c>
      <c r="R175" s="22">
        <v>6</v>
      </c>
      <c r="S175" s="22">
        <v>7</v>
      </c>
      <c r="T175" s="22">
        <v>41</v>
      </c>
      <c r="U175" s="22">
        <v>2888</v>
      </c>
      <c r="V175" s="23">
        <v>9</v>
      </c>
      <c r="W175" s="95"/>
      <c r="X175" s="21">
        <v>136</v>
      </c>
      <c r="Y175" s="22">
        <v>11</v>
      </c>
      <c r="Z175" s="22">
        <v>7</v>
      </c>
      <c r="AA175" s="22">
        <v>37</v>
      </c>
      <c r="AB175" s="22">
        <v>92</v>
      </c>
      <c r="AC175" s="23">
        <v>6</v>
      </c>
    </row>
    <row r="176" spans="1:29" x14ac:dyDescent="0.3">
      <c r="B176" s="90"/>
      <c r="C176" s="24">
        <v>4005</v>
      </c>
      <c r="D176" s="25">
        <v>14</v>
      </c>
      <c r="E176" s="25">
        <v>7</v>
      </c>
      <c r="F176" s="25">
        <v>31</v>
      </c>
      <c r="G176" s="25">
        <v>3445</v>
      </c>
      <c r="H176" s="26">
        <v>31</v>
      </c>
      <c r="I176" s="93"/>
      <c r="J176" s="36">
        <v>4037</v>
      </c>
      <c r="K176" s="25">
        <v>9</v>
      </c>
      <c r="L176" s="25">
        <v>12</v>
      </c>
      <c r="M176" s="25">
        <v>45</v>
      </c>
      <c r="N176" s="25">
        <v>3271</v>
      </c>
      <c r="O176" s="26">
        <v>37</v>
      </c>
      <c r="P176" s="93"/>
      <c r="Q176" s="24">
        <v>1497</v>
      </c>
      <c r="R176" s="25">
        <v>4</v>
      </c>
      <c r="S176" s="25">
        <v>6</v>
      </c>
      <c r="T176" s="25">
        <v>21</v>
      </c>
      <c r="U176" s="25">
        <v>2887</v>
      </c>
      <c r="V176" s="26">
        <v>7</v>
      </c>
      <c r="W176" s="96"/>
      <c r="X176" s="24">
        <v>143</v>
      </c>
      <c r="Y176" s="25">
        <v>10</v>
      </c>
      <c r="Z176" s="25">
        <v>8</v>
      </c>
      <c r="AA176" s="25">
        <v>32</v>
      </c>
      <c r="AB176" s="25">
        <v>108</v>
      </c>
      <c r="AC176" s="26">
        <v>6</v>
      </c>
    </row>
    <row r="177" spans="1:29" x14ac:dyDescent="0.3">
      <c r="B177" s="91" t="s">
        <v>9</v>
      </c>
      <c r="C177" s="21">
        <v>3690</v>
      </c>
      <c r="D177" s="22">
        <v>10</v>
      </c>
      <c r="E177" s="22">
        <v>6</v>
      </c>
      <c r="F177" s="22">
        <v>37</v>
      </c>
      <c r="G177" s="22">
        <v>2944</v>
      </c>
      <c r="H177" s="23">
        <v>11</v>
      </c>
      <c r="I177" s="91" t="s">
        <v>10</v>
      </c>
      <c r="J177" s="21">
        <v>1690</v>
      </c>
      <c r="K177" s="22">
        <v>5</v>
      </c>
      <c r="L177" s="22">
        <v>5</v>
      </c>
      <c r="M177" s="22">
        <v>29</v>
      </c>
      <c r="N177" s="22">
        <v>3546</v>
      </c>
      <c r="O177" s="23">
        <v>7</v>
      </c>
      <c r="P177" s="91" t="s">
        <v>11</v>
      </c>
      <c r="Q177" s="21">
        <v>151</v>
      </c>
      <c r="R177" s="22">
        <v>6</v>
      </c>
      <c r="S177" s="22">
        <v>5</v>
      </c>
      <c r="T177" s="22">
        <v>27</v>
      </c>
      <c r="U177" s="22">
        <v>2724</v>
      </c>
      <c r="V177" s="23">
        <v>3</v>
      </c>
      <c r="W177" s="3"/>
      <c r="X177" s="3"/>
      <c r="Y177" s="3"/>
      <c r="Z177" s="3"/>
      <c r="AB177" s="3"/>
      <c r="AC177" s="3"/>
    </row>
    <row r="178" spans="1:29" x14ac:dyDescent="0.3">
      <c r="B178" s="89"/>
      <c r="C178" s="21">
        <v>4533</v>
      </c>
      <c r="D178" s="22">
        <v>5</v>
      </c>
      <c r="E178" s="22">
        <v>5</v>
      </c>
      <c r="F178" s="22">
        <v>50</v>
      </c>
      <c r="G178" s="22">
        <v>3143</v>
      </c>
      <c r="H178" s="23">
        <v>21</v>
      </c>
      <c r="I178" s="92"/>
      <c r="J178" s="41">
        <v>5342</v>
      </c>
      <c r="K178" s="22">
        <v>9</v>
      </c>
      <c r="L178" s="22">
        <v>5</v>
      </c>
      <c r="M178" s="22">
        <v>30</v>
      </c>
      <c r="N178" s="22">
        <v>2797</v>
      </c>
      <c r="O178" s="23">
        <v>5</v>
      </c>
      <c r="P178" s="92"/>
      <c r="Q178" s="21">
        <v>6408</v>
      </c>
      <c r="R178" s="22">
        <v>6</v>
      </c>
      <c r="S178" s="22">
        <v>6</v>
      </c>
      <c r="T178" s="22">
        <v>29</v>
      </c>
      <c r="U178" s="22">
        <v>1984</v>
      </c>
      <c r="V178" s="23">
        <v>7</v>
      </c>
      <c r="W178" s="3"/>
      <c r="X178" s="3"/>
      <c r="Y178" s="3"/>
      <c r="Z178" s="3"/>
      <c r="AA178" s="3"/>
      <c r="AB178" s="3"/>
      <c r="AC178" s="3"/>
    </row>
    <row r="179" spans="1:29" x14ac:dyDescent="0.3">
      <c r="B179" s="89"/>
      <c r="C179" s="21">
        <v>3833</v>
      </c>
      <c r="D179" s="35">
        <v>768</v>
      </c>
      <c r="E179" s="22">
        <v>203</v>
      </c>
      <c r="F179" s="22">
        <v>42</v>
      </c>
      <c r="G179" s="22">
        <v>3285</v>
      </c>
      <c r="H179" s="23">
        <v>27</v>
      </c>
      <c r="I179" s="92"/>
      <c r="J179" s="21">
        <v>2341</v>
      </c>
      <c r="K179" s="22">
        <v>6</v>
      </c>
      <c r="L179" s="22">
        <v>10</v>
      </c>
      <c r="M179" s="22">
        <v>33</v>
      </c>
      <c r="N179" s="22">
        <v>2751</v>
      </c>
      <c r="O179" s="23">
        <v>7</v>
      </c>
      <c r="P179" s="92"/>
      <c r="Q179" s="21">
        <v>149</v>
      </c>
      <c r="R179" s="22">
        <v>6</v>
      </c>
      <c r="S179" s="22">
        <v>6</v>
      </c>
      <c r="T179" s="22">
        <v>28</v>
      </c>
      <c r="U179" s="22">
        <v>2077</v>
      </c>
      <c r="V179" s="23">
        <v>8</v>
      </c>
      <c r="W179" s="3"/>
      <c r="X179" s="3"/>
      <c r="Y179" s="3"/>
      <c r="Z179" s="3"/>
      <c r="AA179" s="3"/>
      <c r="AB179" s="3"/>
      <c r="AC179" s="3"/>
    </row>
    <row r="180" spans="1:29" x14ac:dyDescent="0.3">
      <c r="B180" s="89"/>
      <c r="C180" s="21">
        <v>3200</v>
      </c>
      <c r="D180" s="22">
        <v>8</v>
      </c>
      <c r="E180" s="22">
        <v>6</v>
      </c>
      <c r="F180" s="22">
        <v>38</v>
      </c>
      <c r="G180" s="22">
        <v>3191</v>
      </c>
      <c r="H180" s="23">
        <v>24</v>
      </c>
      <c r="I180" s="92"/>
      <c r="J180" s="21">
        <v>2849</v>
      </c>
      <c r="K180" s="22">
        <v>5</v>
      </c>
      <c r="L180" s="22">
        <v>7</v>
      </c>
      <c r="M180" s="22">
        <v>33</v>
      </c>
      <c r="N180" s="22">
        <v>3501</v>
      </c>
      <c r="O180" s="23">
        <v>10</v>
      </c>
      <c r="P180" s="92"/>
      <c r="Q180" s="21">
        <v>149</v>
      </c>
      <c r="R180" s="22">
        <v>6</v>
      </c>
      <c r="S180" s="22">
        <v>5</v>
      </c>
      <c r="T180" s="22">
        <v>37</v>
      </c>
      <c r="U180" s="22">
        <v>2621</v>
      </c>
      <c r="V180" s="23">
        <v>6</v>
      </c>
      <c r="W180" s="3"/>
      <c r="X180" s="3"/>
      <c r="Y180" s="3"/>
      <c r="Z180" s="3"/>
      <c r="AA180" s="3"/>
      <c r="AB180" s="3"/>
      <c r="AC180" s="3"/>
    </row>
    <row r="181" spans="1:29" x14ac:dyDescent="0.3">
      <c r="B181" s="90"/>
      <c r="C181" s="24">
        <v>3640</v>
      </c>
      <c r="D181" s="25">
        <v>5</v>
      </c>
      <c r="E181" s="25">
        <v>7</v>
      </c>
      <c r="F181" s="25">
        <v>39</v>
      </c>
      <c r="G181" s="25">
        <v>2779</v>
      </c>
      <c r="H181" s="26">
        <v>41</v>
      </c>
      <c r="I181" s="93"/>
      <c r="J181" s="24">
        <v>2697</v>
      </c>
      <c r="K181" s="25">
        <v>5</v>
      </c>
      <c r="L181" s="25">
        <v>5</v>
      </c>
      <c r="M181" s="25">
        <v>30</v>
      </c>
      <c r="N181" s="25">
        <v>2930</v>
      </c>
      <c r="O181" s="26">
        <v>21</v>
      </c>
      <c r="P181" s="93"/>
      <c r="Q181" s="24">
        <v>146</v>
      </c>
      <c r="R181" s="25">
        <v>5</v>
      </c>
      <c r="S181" s="25">
        <v>4</v>
      </c>
      <c r="T181" s="25">
        <v>37</v>
      </c>
      <c r="U181" s="25">
        <v>2891</v>
      </c>
      <c r="V181" s="26">
        <v>13</v>
      </c>
      <c r="W181" s="3"/>
      <c r="X181" s="3"/>
      <c r="Y181" s="3"/>
      <c r="Z181" s="3"/>
      <c r="AA181" s="3"/>
      <c r="AB181" s="3"/>
      <c r="AC181" s="3"/>
    </row>
    <row r="182" spans="1:29" x14ac:dyDescent="0.3">
      <c r="A182" t="s">
        <v>12</v>
      </c>
      <c r="C182">
        <f t="shared" ref="C182:H182" si="140">AVERAGE(C172:C176)</f>
        <v>4124.3999999999996</v>
      </c>
      <c r="D182">
        <f>AVERAGE(D172:D176)</f>
        <v>15.4</v>
      </c>
      <c r="E182">
        <f t="shared" si="140"/>
        <v>29.4</v>
      </c>
      <c r="F182">
        <f t="shared" si="140"/>
        <v>38.4</v>
      </c>
      <c r="G182">
        <f t="shared" si="140"/>
        <v>3226.8</v>
      </c>
      <c r="H182">
        <f t="shared" si="140"/>
        <v>47.4</v>
      </c>
      <c r="I182" t="s">
        <v>12</v>
      </c>
      <c r="J182">
        <f>AVERAGE(J172:J175)</f>
        <v>2535.5</v>
      </c>
      <c r="K182">
        <f t="shared" ref="K182:O182" si="141">AVERAGE(K172:K176)</f>
        <v>11.8</v>
      </c>
      <c r="L182">
        <f t="shared" si="141"/>
        <v>9.1999999999999993</v>
      </c>
      <c r="M182">
        <f t="shared" si="141"/>
        <v>35.200000000000003</v>
      </c>
      <c r="N182">
        <f t="shared" si="141"/>
        <v>3131.8</v>
      </c>
      <c r="O182">
        <f t="shared" si="141"/>
        <v>49.2</v>
      </c>
      <c r="P182" t="s">
        <v>12</v>
      </c>
      <c r="Q182">
        <f t="shared" ref="Q182:V182" si="142">AVERAGE(Q172:Q176)</f>
        <v>3122.4</v>
      </c>
      <c r="R182">
        <f t="shared" si="142"/>
        <v>6.2</v>
      </c>
      <c r="S182">
        <f t="shared" si="142"/>
        <v>5.8</v>
      </c>
      <c r="T182">
        <f t="shared" si="142"/>
        <v>30</v>
      </c>
      <c r="U182">
        <f t="shared" si="142"/>
        <v>2920.8</v>
      </c>
      <c r="V182">
        <f t="shared" si="142"/>
        <v>8</v>
      </c>
      <c r="W182" t="s">
        <v>12</v>
      </c>
      <c r="X182">
        <f t="shared" ref="X182:AC182" si="143">AVERAGE(X172:X176)</f>
        <v>137.6</v>
      </c>
      <c r="Y182">
        <f t="shared" si="143"/>
        <v>9</v>
      </c>
      <c r="Z182">
        <f t="shared" si="143"/>
        <v>7.2</v>
      </c>
      <c r="AA182">
        <f t="shared" si="143"/>
        <v>36.799999999999997</v>
      </c>
      <c r="AB182">
        <f t="shared" si="143"/>
        <v>98.8</v>
      </c>
      <c r="AC182">
        <f t="shared" si="143"/>
        <v>5.8</v>
      </c>
    </row>
    <row r="183" spans="1:29" x14ac:dyDescent="0.3">
      <c r="A183" t="s">
        <v>13</v>
      </c>
      <c r="C183">
        <f t="shared" ref="C183:H183" si="144">AVEDEV(C172:C176)</f>
        <v>350.07999999999993</v>
      </c>
      <c r="D183">
        <f>AVEDEV(D172:D176)</f>
        <v>9.84</v>
      </c>
      <c r="E183">
        <f t="shared" si="144"/>
        <v>28.48</v>
      </c>
      <c r="F183">
        <f t="shared" si="144"/>
        <v>5.2799999999999994</v>
      </c>
      <c r="G183">
        <f t="shared" si="144"/>
        <v>162.96000000000004</v>
      </c>
      <c r="H183">
        <f t="shared" si="144"/>
        <v>8.32</v>
      </c>
      <c r="I183" t="s">
        <v>13</v>
      </c>
      <c r="J183">
        <f>AVEDEV(J172:J175)</f>
        <v>670</v>
      </c>
      <c r="K183">
        <f t="shared" ref="K183:O183" si="145">AVEDEV(K172:K176)</f>
        <v>6.9599999999999991</v>
      </c>
      <c r="L183">
        <f t="shared" si="145"/>
        <v>4.6399999999999997</v>
      </c>
      <c r="M183">
        <f t="shared" si="145"/>
        <v>4.24</v>
      </c>
      <c r="N183">
        <f t="shared" si="145"/>
        <v>208.63999999999996</v>
      </c>
      <c r="O183">
        <f t="shared" si="145"/>
        <v>12.959999999999999</v>
      </c>
      <c r="P183" t="s">
        <v>13</v>
      </c>
      <c r="Q183">
        <f t="shared" ref="Q183:V183" si="146">AVEDEV(Q172:Q176)</f>
        <v>1376.3200000000002</v>
      </c>
      <c r="R183">
        <f t="shared" si="146"/>
        <v>1.1200000000000001</v>
      </c>
      <c r="S183">
        <f t="shared" si="146"/>
        <v>0.64</v>
      </c>
      <c r="T183">
        <f t="shared" si="146"/>
        <v>5.6</v>
      </c>
      <c r="U183">
        <f t="shared" si="146"/>
        <v>186.0800000000001</v>
      </c>
      <c r="V183">
        <f t="shared" si="146"/>
        <v>2.4</v>
      </c>
      <c r="W183" t="s">
        <v>13</v>
      </c>
      <c r="X183">
        <f t="shared" ref="X183:AC183" si="147">AVEDEV(X172:X176)</f>
        <v>2.1599999999999966</v>
      </c>
      <c r="Y183">
        <f t="shared" si="147"/>
        <v>1.2</v>
      </c>
      <c r="Z183">
        <f t="shared" si="147"/>
        <v>0.32000000000000012</v>
      </c>
      <c r="AA183">
        <f t="shared" si="147"/>
        <v>2.2400000000000007</v>
      </c>
      <c r="AB183">
        <f t="shared" si="147"/>
        <v>9.76</v>
      </c>
      <c r="AC183">
        <f t="shared" si="147"/>
        <v>0.32000000000000012</v>
      </c>
    </row>
    <row r="184" spans="1:29" x14ac:dyDescent="0.3">
      <c r="A184" t="s">
        <v>14</v>
      </c>
      <c r="C184">
        <f t="shared" ref="C184:H184" si="148">AVERAGE(C177:C181)</f>
        <v>3779.2</v>
      </c>
      <c r="D184">
        <f>AVERAGE(D177:D178,D180:D181)</f>
        <v>7</v>
      </c>
      <c r="E184">
        <f t="shared" si="148"/>
        <v>45.4</v>
      </c>
      <c r="F184">
        <f t="shared" si="148"/>
        <v>41.2</v>
      </c>
      <c r="G184">
        <f t="shared" si="148"/>
        <v>3068.4</v>
      </c>
      <c r="H184">
        <f t="shared" si="148"/>
        <v>24.8</v>
      </c>
      <c r="I184" t="s">
        <v>14</v>
      </c>
      <c r="J184">
        <f>AVERAGE(J177,J179:J181)</f>
        <v>2394.25</v>
      </c>
      <c r="K184">
        <f t="shared" ref="K184:O184" si="149">AVERAGE(K177:K181)</f>
        <v>6</v>
      </c>
      <c r="L184">
        <f t="shared" si="149"/>
        <v>6.4</v>
      </c>
      <c r="M184">
        <f t="shared" si="149"/>
        <v>31</v>
      </c>
      <c r="N184">
        <f t="shared" si="149"/>
        <v>3105</v>
      </c>
      <c r="O184">
        <f t="shared" si="149"/>
        <v>10</v>
      </c>
      <c r="P184" t="s">
        <v>14</v>
      </c>
      <c r="Q184">
        <f t="shared" ref="Q184:V184" si="150">AVERAGE(Q177:Q181)</f>
        <v>1400.6</v>
      </c>
      <c r="R184">
        <f t="shared" si="150"/>
        <v>5.8</v>
      </c>
      <c r="S184">
        <f t="shared" si="150"/>
        <v>5.2</v>
      </c>
      <c r="T184">
        <f t="shared" si="150"/>
        <v>31.6</v>
      </c>
      <c r="U184">
        <f t="shared" si="150"/>
        <v>2459.4</v>
      </c>
      <c r="V184">
        <f t="shared" si="150"/>
        <v>7.4</v>
      </c>
      <c r="W184" t="s">
        <v>14</v>
      </c>
    </row>
    <row r="185" spans="1:29" x14ac:dyDescent="0.3">
      <c r="A185" t="s">
        <v>15</v>
      </c>
      <c r="C185">
        <f t="shared" ref="C185:H185" si="151">AVEDEV(C177:C181)</f>
        <v>323.03999999999996</v>
      </c>
      <c r="D185">
        <f>AVEDEV(D177:D178,D180:D181)</f>
        <v>2</v>
      </c>
      <c r="E185">
        <f t="shared" si="151"/>
        <v>63.039999999999985</v>
      </c>
      <c r="F185">
        <f t="shared" si="151"/>
        <v>3.8400000000000007</v>
      </c>
      <c r="G185">
        <f t="shared" si="151"/>
        <v>165.51999999999998</v>
      </c>
      <c r="H185">
        <f t="shared" si="151"/>
        <v>7.3599999999999994</v>
      </c>
      <c r="I185" t="s">
        <v>15</v>
      </c>
      <c r="J185">
        <f>AVEDEV(J177,J179:J181)</f>
        <v>378.75</v>
      </c>
      <c r="K185">
        <f t="shared" ref="K185:O185" si="152">AVEDEV(K177:K181)</f>
        <v>1.2</v>
      </c>
      <c r="L185">
        <f t="shared" si="152"/>
        <v>1.6800000000000002</v>
      </c>
      <c r="M185">
        <f t="shared" si="152"/>
        <v>1.6</v>
      </c>
      <c r="N185">
        <f t="shared" si="152"/>
        <v>334.8</v>
      </c>
      <c r="O185">
        <f t="shared" si="152"/>
        <v>4.4000000000000004</v>
      </c>
      <c r="P185" t="s">
        <v>15</v>
      </c>
      <c r="Q185">
        <f t="shared" ref="Q185:V185" si="153">AVEDEV(Q177:Q181)</f>
        <v>2002.9600000000003</v>
      </c>
      <c r="R185">
        <f t="shared" si="153"/>
        <v>0.32000000000000012</v>
      </c>
      <c r="S185">
        <f t="shared" si="153"/>
        <v>0.64</v>
      </c>
      <c r="T185">
        <f t="shared" si="153"/>
        <v>4.32</v>
      </c>
      <c r="U185">
        <f t="shared" si="153"/>
        <v>343.12</v>
      </c>
      <c r="V185">
        <f t="shared" si="153"/>
        <v>2.48</v>
      </c>
      <c r="W185" t="s">
        <v>15</v>
      </c>
    </row>
    <row r="188" spans="1:29" x14ac:dyDescent="0.3">
      <c r="A188" t="s">
        <v>29</v>
      </c>
      <c r="B188" s="10" t="s">
        <v>34</v>
      </c>
      <c r="C188" s="1" t="s">
        <v>1</v>
      </c>
      <c r="D188" s="1" t="s">
        <v>2</v>
      </c>
      <c r="E188" s="1" t="s">
        <v>3</v>
      </c>
      <c r="F188" s="1" t="s">
        <v>4</v>
      </c>
      <c r="G188" s="1" t="s">
        <v>25</v>
      </c>
      <c r="H188" s="2" t="s">
        <v>24</v>
      </c>
      <c r="I188" s="10"/>
      <c r="J188" s="1" t="s">
        <v>1</v>
      </c>
      <c r="K188" s="1" t="s">
        <v>2</v>
      </c>
      <c r="L188" s="1" t="s">
        <v>3</v>
      </c>
      <c r="M188" s="1" t="s">
        <v>4</v>
      </c>
      <c r="N188" s="1" t="s">
        <v>25</v>
      </c>
      <c r="O188" s="2" t="s">
        <v>24</v>
      </c>
      <c r="P188" s="10"/>
      <c r="Q188" s="1" t="s">
        <v>1</v>
      </c>
      <c r="R188" s="1" t="s">
        <v>2</v>
      </c>
      <c r="S188" s="1" t="s">
        <v>3</v>
      </c>
      <c r="T188" s="1" t="s">
        <v>4</v>
      </c>
      <c r="U188" s="1" t="s">
        <v>25</v>
      </c>
      <c r="V188" s="2" t="s">
        <v>24</v>
      </c>
      <c r="W188" s="10"/>
      <c r="X188" s="1" t="s">
        <v>1</v>
      </c>
      <c r="Y188" s="1" t="s">
        <v>2</v>
      </c>
      <c r="Z188" s="1" t="s">
        <v>3</v>
      </c>
      <c r="AA188" s="1" t="s">
        <v>4</v>
      </c>
      <c r="AB188" s="1" t="s">
        <v>25</v>
      </c>
      <c r="AC188" s="2" t="s">
        <v>24</v>
      </c>
    </row>
    <row r="189" spans="1:29" x14ac:dyDescent="0.3">
      <c r="B189" s="91" t="s">
        <v>5</v>
      </c>
      <c r="C189" s="18">
        <v>4953</v>
      </c>
      <c r="D189" s="19">
        <v>12</v>
      </c>
      <c r="E189" s="19">
        <v>7</v>
      </c>
      <c r="F189" s="19">
        <v>27</v>
      </c>
      <c r="G189" s="19">
        <v>3054</v>
      </c>
      <c r="H189" s="20">
        <v>151</v>
      </c>
      <c r="I189" s="91" t="s">
        <v>6</v>
      </c>
      <c r="J189" s="18">
        <v>4479</v>
      </c>
      <c r="K189" s="19">
        <v>6</v>
      </c>
      <c r="L189" s="19">
        <v>6</v>
      </c>
      <c r="M189" s="19">
        <v>30</v>
      </c>
      <c r="N189" s="19">
        <v>3104</v>
      </c>
      <c r="O189" s="20">
        <v>88</v>
      </c>
      <c r="P189" s="91" t="s">
        <v>7</v>
      </c>
      <c r="Q189" s="18">
        <v>7109</v>
      </c>
      <c r="R189" s="19">
        <v>17</v>
      </c>
      <c r="S189" s="19">
        <v>6</v>
      </c>
      <c r="T189" s="19">
        <v>29</v>
      </c>
      <c r="U189" s="19">
        <v>2930</v>
      </c>
      <c r="V189" s="20">
        <v>14</v>
      </c>
      <c r="W189" s="94" t="s">
        <v>8</v>
      </c>
      <c r="X189" s="18">
        <v>140</v>
      </c>
      <c r="Y189" s="19">
        <v>8</v>
      </c>
      <c r="Z189" s="19">
        <v>7</v>
      </c>
      <c r="AA189" s="19">
        <v>34</v>
      </c>
      <c r="AB189" s="19">
        <v>84</v>
      </c>
      <c r="AC189" s="20">
        <v>6</v>
      </c>
    </row>
    <row r="190" spans="1:29" x14ac:dyDescent="0.3">
      <c r="B190" s="89"/>
      <c r="C190" s="21">
        <v>4409</v>
      </c>
      <c r="D190" s="22">
        <v>18</v>
      </c>
      <c r="E190" s="22">
        <v>151</v>
      </c>
      <c r="F190" s="22">
        <v>33</v>
      </c>
      <c r="G190" s="22">
        <v>3108</v>
      </c>
      <c r="H190" s="23">
        <v>134</v>
      </c>
      <c r="I190" s="92"/>
      <c r="J190" s="21">
        <v>1141</v>
      </c>
      <c r="K190" s="22">
        <v>10</v>
      </c>
      <c r="L190" s="22">
        <v>7</v>
      </c>
      <c r="M190" s="22">
        <v>26</v>
      </c>
      <c r="N190" s="22">
        <v>3169</v>
      </c>
      <c r="O190" s="23">
        <v>211</v>
      </c>
      <c r="P190" s="92"/>
      <c r="Q190" s="21">
        <v>2064</v>
      </c>
      <c r="R190" s="22">
        <v>6</v>
      </c>
      <c r="S190" s="22">
        <v>5</v>
      </c>
      <c r="T190" s="22">
        <v>25</v>
      </c>
      <c r="U190" s="22">
        <v>2710</v>
      </c>
      <c r="V190" s="23">
        <v>16</v>
      </c>
      <c r="W190" s="95"/>
      <c r="X190" s="21">
        <v>140</v>
      </c>
      <c r="Y190" s="22">
        <v>7</v>
      </c>
      <c r="Z190" s="22">
        <v>7</v>
      </c>
      <c r="AA190" s="22">
        <v>33</v>
      </c>
      <c r="AB190" s="22">
        <v>82</v>
      </c>
      <c r="AC190" s="23">
        <v>6</v>
      </c>
    </row>
    <row r="191" spans="1:29" x14ac:dyDescent="0.3">
      <c r="B191" s="89"/>
      <c r="C191" s="21">
        <v>5060</v>
      </c>
      <c r="D191" s="22">
        <v>118</v>
      </c>
      <c r="E191" s="22">
        <v>6</v>
      </c>
      <c r="F191" s="22">
        <v>31</v>
      </c>
      <c r="G191" s="22">
        <v>3006</v>
      </c>
      <c r="H191" s="23">
        <v>106</v>
      </c>
      <c r="I191" s="92"/>
      <c r="J191" s="21">
        <v>3442</v>
      </c>
      <c r="K191" s="22">
        <v>42</v>
      </c>
      <c r="L191" s="22">
        <v>10</v>
      </c>
      <c r="M191" s="22">
        <v>30</v>
      </c>
      <c r="N191" s="22">
        <v>2648</v>
      </c>
      <c r="O191" s="23">
        <v>245</v>
      </c>
      <c r="P191" s="92"/>
      <c r="Q191" s="21">
        <v>7834</v>
      </c>
      <c r="R191" s="22">
        <v>6</v>
      </c>
      <c r="S191" s="22">
        <v>6</v>
      </c>
      <c r="T191" s="22">
        <v>30</v>
      </c>
      <c r="U191" s="22">
        <v>3053</v>
      </c>
      <c r="V191" s="23">
        <v>41</v>
      </c>
      <c r="W191" s="95"/>
      <c r="X191" s="21">
        <v>142</v>
      </c>
      <c r="Y191" s="22">
        <v>9</v>
      </c>
      <c r="Z191" s="22">
        <v>7</v>
      </c>
      <c r="AA191" s="22">
        <v>32</v>
      </c>
      <c r="AB191" s="22">
        <v>108</v>
      </c>
      <c r="AC191" s="23">
        <v>6</v>
      </c>
    </row>
    <row r="192" spans="1:29" x14ac:dyDescent="0.3">
      <c r="B192" s="89"/>
      <c r="C192" s="21">
        <v>6056</v>
      </c>
      <c r="D192" s="22">
        <v>18</v>
      </c>
      <c r="E192" s="22">
        <v>218</v>
      </c>
      <c r="F192" s="22">
        <v>43</v>
      </c>
      <c r="G192" s="22">
        <v>3269</v>
      </c>
      <c r="H192" s="23">
        <v>141</v>
      </c>
      <c r="I192" s="92"/>
      <c r="J192" s="21">
        <v>3926</v>
      </c>
      <c r="K192" s="22">
        <v>91</v>
      </c>
      <c r="L192" s="22">
        <v>43</v>
      </c>
      <c r="M192" s="22">
        <v>26</v>
      </c>
      <c r="N192" s="22">
        <v>3013</v>
      </c>
      <c r="O192" s="23">
        <v>159</v>
      </c>
      <c r="P192" s="92"/>
      <c r="Q192" s="21">
        <v>1476</v>
      </c>
      <c r="R192" s="22">
        <v>12</v>
      </c>
      <c r="S192" s="22">
        <v>12</v>
      </c>
      <c r="T192" s="22">
        <v>36</v>
      </c>
      <c r="U192" s="22">
        <v>2998</v>
      </c>
      <c r="V192" s="23">
        <v>26</v>
      </c>
      <c r="W192" s="95"/>
      <c r="X192" s="21">
        <v>142</v>
      </c>
      <c r="Y192" s="22">
        <v>12</v>
      </c>
      <c r="Z192" s="22">
        <v>7</v>
      </c>
      <c r="AA192" s="22">
        <v>34</v>
      </c>
      <c r="AB192" s="22">
        <v>89</v>
      </c>
      <c r="AC192" s="23">
        <v>6</v>
      </c>
    </row>
    <row r="193" spans="1:29" x14ac:dyDescent="0.3">
      <c r="B193" s="90"/>
      <c r="C193" s="24">
        <v>5142</v>
      </c>
      <c r="D193" s="25">
        <v>36</v>
      </c>
      <c r="E193" s="25">
        <v>8</v>
      </c>
      <c r="F193" s="25">
        <v>31</v>
      </c>
      <c r="G193" s="25">
        <v>3681</v>
      </c>
      <c r="H193" s="26">
        <v>74</v>
      </c>
      <c r="I193" s="93"/>
      <c r="J193" s="36">
        <v>5023</v>
      </c>
      <c r="K193" s="25">
        <v>29</v>
      </c>
      <c r="L193" s="25">
        <v>30</v>
      </c>
      <c r="M193" s="25">
        <v>44</v>
      </c>
      <c r="N193" s="25">
        <v>3672</v>
      </c>
      <c r="O193" s="26">
        <v>116</v>
      </c>
      <c r="P193" s="93"/>
      <c r="Q193" s="24">
        <v>1860</v>
      </c>
      <c r="R193" s="25">
        <v>4</v>
      </c>
      <c r="S193" s="25">
        <v>10</v>
      </c>
      <c r="T193" s="25">
        <v>22</v>
      </c>
      <c r="U193" s="25">
        <v>3141</v>
      </c>
      <c r="V193" s="26">
        <v>23</v>
      </c>
      <c r="W193" s="96"/>
      <c r="X193" s="24">
        <v>146</v>
      </c>
      <c r="Y193" s="25">
        <v>10</v>
      </c>
      <c r="Z193" s="25">
        <v>8</v>
      </c>
      <c r="AA193" s="25">
        <v>32</v>
      </c>
      <c r="AB193" s="25">
        <v>108</v>
      </c>
      <c r="AC193" s="26">
        <v>5</v>
      </c>
    </row>
    <row r="194" spans="1:29" x14ac:dyDescent="0.3">
      <c r="B194" s="91" t="s">
        <v>9</v>
      </c>
      <c r="C194" s="21">
        <v>4827</v>
      </c>
      <c r="D194" s="22">
        <v>18</v>
      </c>
      <c r="E194" s="22">
        <v>6</v>
      </c>
      <c r="F194" s="22">
        <v>38</v>
      </c>
      <c r="G194" s="22">
        <v>3507</v>
      </c>
      <c r="H194" s="23">
        <v>28</v>
      </c>
      <c r="I194" s="91" t="s">
        <v>10</v>
      </c>
      <c r="J194" s="21">
        <v>2176</v>
      </c>
      <c r="K194" s="22">
        <v>7</v>
      </c>
      <c r="L194" s="22">
        <v>6</v>
      </c>
      <c r="M194" s="22">
        <v>25</v>
      </c>
      <c r="N194" s="22">
        <v>3096</v>
      </c>
      <c r="O194" s="23">
        <v>27</v>
      </c>
      <c r="P194" s="91" t="s">
        <v>11</v>
      </c>
      <c r="Q194" s="21">
        <v>153</v>
      </c>
      <c r="R194" s="22">
        <v>10</v>
      </c>
      <c r="S194" s="22">
        <v>6</v>
      </c>
      <c r="T194" s="22">
        <v>26</v>
      </c>
      <c r="U194" s="22">
        <v>3348</v>
      </c>
      <c r="V194" s="23">
        <v>10</v>
      </c>
      <c r="W194" s="3"/>
      <c r="X194" s="3"/>
      <c r="Y194" s="3"/>
      <c r="Z194" s="3"/>
      <c r="AB194" s="3"/>
      <c r="AC194" s="3"/>
    </row>
    <row r="195" spans="1:29" x14ac:dyDescent="0.3">
      <c r="B195" s="89"/>
      <c r="C195" s="21">
        <v>5558</v>
      </c>
      <c r="D195" s="22">
        <v>8</v>
      </c>
      <c r="E195" s="22">
        <v>6</v>
      </c>
      <c r="F195" s="22">
        <v>45</v>
      </c>
      <c r="G195" s="22">
        <v>3357</v>
      </c>
      <c r="H195" s="23">
        <v>49</v>
      </c>
      <c r="I195" s="92"/>
      <c r="J195" s="41">
        <v>4927</v>
      </c>
      <c r="K195" s="22">
        <v>21</v>
      </c>
      <c r="L195" s="22">
        <v>7</v>
      </c>
      <c r="M195" s="22">
        <v>27</v>
      </c>
      <c r="N195" s="22">
        <v>2660</v>
      </c>
      <c r="O195" s="23">
        <v>19</v>
      </c>
      <c r="P195" s="92"/>
      <c r="Q195" s="21">
        <v>3928</v>
      </c>
      <c r="R195" s="22">
        <v>6</v>
      </c>
      <c r="S195" s="22">
        <v>9</v>
      </c>
      <c r="T195" s="22">
        <v>27</v>
      </c>
      <c r="U195" s="22">
        <v>2369</v>
      </c>
      <c r="V195" s="23">
        <v>28</v>
      </c>
      <c r="W195" s="3"/>
      <c r="X195" s="3"/>
      <c r="Y195" s="3"/>
      <c r="Z195" s="3"/>
      <c r="AA195" s="3"/>
      <c r="AB195" s="3"/>
      <c r="AC195" s="3"/>
    </row>
    <row r="196" spans="1:29" x14ac:dyDescent="0.3">
      <c r="B196" s="89"/>
      <c r="C196" s="21">
        <v>4648</v>
      </c>
      <c r="D196" s="35">
        <v>875</v>
      </c>
      <c r="E196" s="22">
        <v>337</v>
      </c>
      <c r="F196" s="22">
        <v>30</v>
      </c>
      <c r="G196" s="22">
        <v>3014</v>
      </c>
      <c r="H196" s="23">
        <v>77</v>
      </c>
      <c r="I196" s="92"/>
      <c r="J196" s="21">
        <v>2847</v>
      </c>
      <c r="K196" s="22">
        <v>9</v>
      </c>
      <c r="L196" s="22">
        <v>12</v>
      </c>
      <c r="M196" s="22">
        <v>26</v>
      </c>
      <c r="N196" s="22">
        <v>2747</v>
      </c>
      <c r="O196" s="23">
        <v>27</v>
      </c>
      <c r="P196" s="92"/>
      <c r="Q196" s="21">
        <v>148</v>
      </c>
      <c r="R196" s="22">
        <v>6</v>
      </c>
      <c r="S196" s="22">
        <v>6</v>
      </c>
      <c r="T196" s="22">
        <v>25</v>
      </c>
      <c r="U196" s="22">
        <v>1940</v>
      </c>
      <c r="V196" s="23">
        <v>16</v>
      </c>
      <c r="W196" s="3"/>
      <c r="X196" s="3"/>
      <c r="Y196" s="3"/>
      <c r="Z196" s="3"/>
      <c r="AA196" s="3"/>
      <c r="AB196" s="3"/>
      <c r="AC196" s="3"/>
    </row>
    <row r="197" spans="1:29" x14ac:dyDescent="0.3">
      <c r="B197" s="89"/>
      <c r="C197" s="21">
        <v>4186</v>
      </c>
      <c r="D197" s="22">
        <v>16</v>
      </c>
      <c r="E197" s="22">
        <v>8</v>
      </c>
      <c r="F197" s="22">
        <v>31</v>
      </c>
      <c r="G197" s="22">
        <v>2952</v>
      </c>
      <c r="H197" s="23">
        <v>59</v>
      </c>
      <c r="I197" s="92"/>
      <c r="J197" s="21">
        <v>3322</v>
      </c>
      <c r="K197" s="22">
        <v>8</v>
      </c>
      <c r="L197" s="22">
        <v>15</v>
      </c>
      <c r="M197" s="22">
        <v>28</v>
      </c>
      <c r="N197" s="22">
        <v>2763</v>
      </c>
      <c r="O197" s="23">
        <v>29</v>
      </c>
      <c r="P197" s="92"/>
      <c r="Q197" s="21">
        <v>149</v>
      </c>
      <c r="R197" s="22">
        <v>9</v>
      </c>
      <c r="S197" s="22">
        <v>6</v>
      </c>
      <c r="T197" s="22">
        <v>34</v>
      </c>
      <c r="U197" s="22">
        <v>2431</v>
      </c>
      <c r="V197" s="23">
        <v>13</v>
      </c>
      <c r="W197" s="3"/>
      <c r="X197" s="3"/>
      <c r="Y197" s="3"/>
      <c r="Z197" s="3"/>
      <c r="AA197" s="3"/>
      <c r="AB197" s="3"/>
      <c r="AC197" s="3"/>
    </row>
    <row r="198" spans="1:29" x14ac:dyDescent="0.3">
      <c r="B198" s="90"/>
      <c r="C198" s="24">
        <v>4443</v>
      </c>
      <c r="D198" s="25">
        <v>7</v>
      </c>
      <c r="E198" s="25">
        <v>134</v>
      </c>
      <c r="F198" s="25">
        <v>33</v>
      </c>
      <c r="G198" s="25">
        <v>2996</v>
      </c>
      <c r="H198" s="26">
        <v>109</v>
      </c>
      <c r="I198" s="93"/>
      <c r="J198" s="24">
        <v>2695</v>
      </c>
      <c r="K198" s="25">
        <v>7</v>
      </c>
      <c r="L198" s="25">
        <v>6</v>
      </c>
      <c r="M198" s="25">
        <v>25</v>
      </c>
      <c r="N198" s="25">
        <v>2780</v>
      </c>
      <c r="O198" s="26">
        <v>65</v>
      </c>
      <c r="P198" s="93"/>
      <c r="Q198" s="24">
        <v>145</v>
      </c>
      <c r="R198" s="25">
        <v>5</v>
      </c>
      <c r="S198" s="25">
        <v>6</v>
      </c>
      <c r="T198" s="25">
        <v>32</v>
      </c>
      <c r="U198" s="25">
        <v>2885</v>
      </c>
      <c r="V198" s="26">
        <v>41</v>
      </c>
      <c r="W198" s="3"/>
      <c r="X198" s="3"/>
      <c r="Y198" s="3"/>
      <c r="Z198" s="3"/>
      <c r="AA198" s="3"/>
      <c r="AB198" s="3"/>
      <c r="AC198" s="3"/>
    </row>
    <row r="199" spans="1:29" x14ac:dyDescent="0.3">
      <c r="A199" t="s">
        <v>12</v>
      </c>
      <c r="C199">
        <f t="shared" ref="C199:H199" si="154">AVERAGE(C189:C193)</f>
        <v>5124</v>
      </c>
      <c r="D199">
        <f>AVERAGE(D189:D193)</f>
        <v>40.4</v>
      </c>
      <c r="E199">
        <f t="shared" si="154"/>
        <v>78</v>
      </c>
      <c r="F199">
        <f t="shared" si="154"/>
        <v>33</v>
      </c>
      <c r="G199">
        <f t="shared" si="154"/>
        <v>3223.6</v>
      </c>
      <c r="H199">
        <f t="shared" si="154"/>
        <v>121.2</v>
      </c>
      <c r="I199" t="s">
        <v>12</v>
      </c>
      <c r="J199">
        <f>AVERAGE(J189:J192)</f>
        <v>3247</v>
      </c>
      <c r="K199">
        <f t="shared" ref="K199:O199" si="155">AVERAGE(K189:K193)</f>
        <v>35.6</v>
      </c>
      <c r="L199">
        <f t="shared" si="155"/>
        <v>19.2</v>
      </c>
      <c r="M199">
        <f t="shared" si="155"/>
        <v>31.2</v>
      </c>
      <c r="N199">
        <f t="shared" si="155"/>
        <v>3121.2</v>
      </c>
      <c r="O199">
        <f t="shared" si="155"/>
        <v>163.80000000000001</v>
      </c>
      <c r="P199" t="s">
        <v>12</v>
      </c>
      <c r="Q199">
        <f t="shared" ref="Q199:V199" si="156">AVERAGE(Q189:Q193)</f>
        <v>4068.6</v>
      </c>
      <c r="R199">
        <f t="shared" si="156"/>
        <v>9</v>
      </c>
      <c r="S199">
        <f t="shared" si="156"/>
        <v>7.8</v>
      </c>
      <c r="T199">
        <f t="shared" si="156"/>
        <v>28.4</v>
      </c>
      <c r="U199">
        <f t="shared" si="156"/>
        <v>2966.4</v>
      </c>
      <c r="V199">
        <f t="shared" si="156"/>
        <v>24</v>
      </c>
      <c r="W199" t="s">
        <v>12</v>
      </c>
      <c r="X199">
        <f t="shared" ref="X199:AC199" si="157">AVERAGE(X189:X193)</f>
        <v>142</v>
      </c>
      <c r="Y199">
        <f t="shared" si="157"/>
        <v>9.1999999999999993</v>
      </c>
      <c r="Z199">
        <f t="shared" si="157"/>
        <v>7.2</v>
      </c>
      <c r="AA199">
        <f t="shared" si="157"/>
        <v>33</v>
      </c>
      <c r="AB199">
        <f t="shared" si="157"/>
        <v>94.2</v>
      </c>
      <c r="AC199">
        <f t="shared" si="157"/>
        <v>5.8</v>
      </c>
    </row>
    <row r="200" spans="1:29" x14ac:dyDescent="0.3">
      <c r="A200" t="s">
        <v>13</v>
      </c>
      <c r="C200">
        <f t="shared" ref="C200:H200" si="158">AVEDEV(C189:C193)</f>
        <v>380</v>
      </c>
      <c r="D200">
        <f>AVEDEV(D189:D193)</f>
        <v>31.04</v>
      </c>
      <c r="E200">
        <f t="shared" si="158"/>
        <v>85.2</v>
      </c>
      <c r="F200">
        <f t="shared" si="158"/>
        <v>4</v>
      </c>
      <c r="G200">
        <f t="shared" si="158"/>
        <v>201.11999999999998</v>
      </c>
      <c r="H200">
        <f t="shared" si="158"/>
        <v>24.96</v>
      </c>
      <c r="I200" t="s">
        <v>13</v>
      </c>
      <c r="J200">
        <f>AVEDEV(J189:J192)</f>
        <v>1053</v>
      </c>
      <c r="K200">
        <f t="shared" ref="K200:O200" si="159">AVEDEV(K189:K193)</f>
        <v>24.72</v>
      </c>
      <c r="L200">
        <f t="shared" si="159"/>
        <v>13.839999999999998</v>
      </c>
      <c r="M200">
        <f t="shared" si="159"/>
        <v>5.1199999999999992</v>
      </c>
      <c r="N200">
        <f t="shared" si="159"/>
        <v>239.43999999999997</v>
      </c>
      <c r="O200">
        <f t="shared" si="159"/>
        <v>51.36</v>
      </c>
      <c r="P200" t="s">
        <v>13</v>
      </c>
      <c r="Q200">
        <f t="shared" ref="Q200:V200" si="160">AVEDEV(Q189:Q193)</f>
        <v>2722.32</v>
      </c>
      <c r="R200">
        <f t="shared" si="160"/>
        <v>4.4000000000000004</v>
      </c>
      <c r="S200">
        <f t="shared" si="160"/>
        <v>2.56</v>
      </c>
      <c r="T200">
        <f t="shared" si="160"/>
        <v>3.9200000000000004</v>
      </c>
      <c r="U200">
        <f t="shared" si="160"/>
        <v>117.11999999999998</v>
      </c>
      <c r="V200">
        <f t="shared" si="160"/>
        <v>7.6</v>
      </c>
      <c r="W200" t="s">
        <v>13</v>
      </c>
      <c r="X200">
        <f t="shared" ref="X200:AC200" si="161">AVEDEV(X189:X193)</f>
        <v>1.6</v>
      </c>
      <c r="Y200">
        <f t="shared" si="161"/>
        <v>1.44</v>
      </c>
      <c r="Z200">
        <f t="shared" si="161"/>
        <v>0.32000000000000012</v>
      </c>
      <c r="AA200">
        <f t="shared" si="161"/>
        <v>0.8</v>
      </c>
      <c r="AB200">
        <f t="shared" si="161"/>
        <v>11.040000000000001</v>
      </c>
      <c r="AC200">
        <f t="shared" si="161"/>
        <v>0.32000000000000012</v>
      </c>
    </row>
    <row r="201" spans="1:29" x14ac:dyDescent="0.3">
      <c r="A201" t="s">
        <v>14</v>
      </c>
      <c r="C201">
        <f t="shared" ref="C201:H201" si="162">AVERAGE(C194:C198)</f>
        <v>4732.3999999999996</v>
      </c>
      <c r="D201">
        <f>AVERAGE(D194:D195,D197:D198)</f>
        <v>12.25</v>
      </c>
      <c r="E201">
        <f t="shared" si="162"/>
        <v>98.2</v>
      </c>
      <c r="F201">
        <f t="shared" si="162"/>
        <v>35.4</v>
      </c>
      <c r="G201">
        <f t="shared" si="162"/>
        <v>3165.2</v>
      </c>
      <c r="H201">
        <f t="shared" si="162"/>
        <v>64.400000000000006</v>
      </c>
      <c r="I201" t="s">
        <v>14</v>
      </c>
      <c r="J201">
        <f>AVERAGE(J194,J196:J198)</f>
        <v>2760</v>
      </c>
      <c r="K201">
        <f t="shared" ref="K201:O201" si="163">AVERAGE(K194:K198)</f>
        <v>10.4</v>
      </c>
      <c r="L201">
        <f t="shared" si="163"/>
        <v>9.1999999999999993</v>
      </c>
      <c r="M201">
        <f t="shared" si="163"/>
        <v>26.2</v>
      </c>
      <c r="N201">
        <f t="shared" si="163"/>
        <v>2809.2</v>
      </c>
      <c r="O201">
        <f t="shared" si="163"/>
        <v>33.4</v>
      </c>
      <c r="P201" t="s">
        <v>14</v>
      </c>
      <c r="Q201">
        <f t="shared" ref="Q201:V201" si="164">AVERAGE(Q194:Q198)</f>
        <v>904.6</v>
      </c>
      <c r="R201">
        <f t="shared" si="164"/>
        <v>7.2</v>
      </c>
      <c r="S201">
        <f t="shared" si="164"/>
        <v>6.6</v>
      </c>
      <c r="T201">
        <f t="shared" si="164"/>
        <v>28.8</v>
      </c>
      <c r="U201">
        <f t="shared" si="164"/>
        <v>2594.6</v>
      </c>
      <c r="V201">
        <f t="shared" si="164"/>
        <v>21.6</v>
      </c>
      <c r="W201" t="s">
        <v>14</v>
      </c>
    </row>
    <row r="202" spans="1:29" x14ac:dyDescent="0.3">
      <c r="A202" t="s">
        <v>15</v>
      </c>
      <c r="C202">
        <f t="shared" ref="C202:H202" si="165">AVEDEV(C194:C198)</f>
        <v>368.07999999999993</v>
      </c>
      <c r="D202">
        <f>AVEDEV(D194:D195,D197:D198)</f>
        <v>4.75</v>
      </c>
      <c r="E202">
        <f t="shared" si="165"/>
        <v>109.84</v>
      </c>
      <c r="F202">
        <f t="shared" si="165"/>
        <v>4.88</v>
      </c>
      <c r="G202">
        <f t="shared" si="165"/>
        <v>213.43999999999997</v>
      </c>
      <c r="H202">
        <f t="shared" si="165"/>
        <v>22.880000000000003</v>
      </c>
      <c r="I202" t="s">
        <v>15</v>
      </c>
      <c r="J202">
        <f>AVEDEV(J194,J196:J198)</f>
        <v>324.5</v>
      </c>
      <c r="K202">
        <f t="shared" ref="K202:O202" si="166">AVEDEV(K194:K198)</f>
        <v>4.24</v>
      </c>
      <c r="L202">
        <f t="shared" si="166"/>
        <v>3.44</v>
      </c>
      <c r="M202">
        <f t="shared" si="166"/>
        <v>1.0399999999999998</v>
      </c>
      <c r="N202">
        <f t="shared" si="166"/>
        <v>114.71999999999989</v>
      </c>
      <c r="O202">
        <f t="shared" si="166"/>
        <v>12.639999999999999</v>
      </c>
      <c r="P202" t="s">
        <v>15</v>
      </c>
      <c r="Q202">
        <f t="shared" ref="Q202:V202" si="167">AVEDEV(Q194:Q198)</f>
        <v>1209.3600000000001</v>
      </c>
      <c r="R202">
        <f t="shared" si="167"/>
        <v>1.8399999999999999</v>
      </c>
      <c r="S202">
        <f t="shared" si="167"/>
        <v>0.95999999999999974</v>
      </c>
      <c r="T202">
        <f t="shared" si="167"/>
        <v>3.3600000000000003</v>
      </c>
      <c r="U202">
        <f t="shared" si="167"/>
        <v>417.52</v>
      </c>
      <c r="V202">
        <f t="shared" si="167"/>
        <v>10.32</v>
      </c>
      <c r="W202" t="s">
        <v>15</v>
      </c>
    </row>
    <row r="205" spans="1:29" x14ac:dyDescent="0.3">
      <c r="A205" t="s">
        <v>29</v>
      </c>
      <c r="B205" s="10" t="s">
        <v>35</v>
      </c>
      <c r="C205" s="1" t="s">
        <v>1</v>
      </c>
      <c r="D205" s="1" t="s">
        <v>2</v>
      </c>
      <c r="E205" s="1" t="s">
        <v>3</v>
      </c>
      <c r="F205" s="1" t="s">
        <v>4</v>
      </c>
      <c r="G205" s="1" t="s">
        <v>25</v>
      </c>
      <c r="H205" s="2" t="s">
        <v>24</v>
      </c>
      <c r="I205" s="10"/>
      <c r="J205" s="1" t="s">
        <v>1</v>
      </c>
      <c r="K205" s="1" t="s">
        <v>2</v>
      </c>
      <c r="L205" s="1" t="s">
        <v>3</v>
      </c>
      <c r="M205" s="1" t="s">
        <v>4</v>
      </c>
      <c r="N205" s="1" t="s">
        <v>25</v>
      </c>
      <c r="O205" s="2" t="s">
        <v>24</v>
      </c>
      <c r="P205" s="10"/>
      <c r="Q205" s="1" t="s">
        <v>1</v>
      </c>
      <c r="R205" s="1" t="s">
        <v>2</v>
      </c>
      <c r="S205" s="1" t="s">
        <v>3</v>
      </c>
      <c r="T205" s="1" t="s">
        <v>4</v>
      </c>
      <c r="U205" s="1" t="s">
        <v>25</v>
      </c>
      <c r="V205" s="2" t="s">
        <v>24</v>
      </c>
      <c r="W205" s="10"/>
      <c r="X205" s="1" t="s">
        <v>1</v>
      </c>
      <c r="Y205" s="1" t="s">
        <v>2</v>
      </c>
      <c r="Z205" s="1" t="s">
        <v>3</v>
      </c>
      <c r="AA205" s="1" t="s">
        <v>4</v>
      </c>
      <c r="AB205" s="1" t="s">
        <v>25</v>
      </c>
      <c r="AC205" s="2" t="s">
        <v>24</v>
      </c>
    </row>
    <row r="206" spans="1:29" x14ac:dyDescent="0.3">
      <c r="B206" s="91" t="s">
        <v>5</v>
      </c>
      <c r="C206" s="78">
        <v>5141</v>
      </c>
      <c r="D206" s="12">
        <v>24</v>
      </c>
      <c r="E206" s="12">
        <v>8</v>
      </c>
      <c r="F206" s="12">
        <v>29</v>
      </c>
      <c r="G206" s="12">
        <v>3555</v>
      </c>
      <c r="H206" s="12">
        <v>173</v>
      </c>
      <c r="I206" s="91" t="s">
        <v>6</v>
      </c>
      <c r="J206" s="12">
        <v>4843</v>
      </c>
      <c r="K206" s="12">
        <v>4</v>
      </c>
      <c r="L206" s="12">
        <v>5</v>
      </c>
      <c r="M206" s="12">
        <v>35</v>
      </c>
      <c r="N206" s="12">
        <v>3424</v>
      </c>
      <c r="O206" s="12">
        <v>133</v>
      </c>
      <c r="P206" s="91" t="s">
        <v>7</v>
      </c>
      <c r="Q206" s="12">
        <v>5376</v>
      </c>
      <c r="R206" s="83">
        <v>24</v>
      </c>
      <c r="S206" s="12">
        <v>6</v>
      </c>
      <c r="T206" s="12">
        <v>31</v>
      </c>
      <c r="U206" s="12">
        <v>3527</v>
      </c>
      <c r="V206" s="13">
        <v>29</v>
      </c>
      <c r="W206" s="94" t="s">
        <v>8</v>
      </c>
      <c r="X206" s="78">
        <v>135</v>
      </c>
      <c r="Y206" s="12">
        <v>5</v>
      </c>
      <c r="Z206" s="12">
        <v>5</v>
      </c>
      <c r="AA206" s="12">
        <v>36</v>
      </c>
      <c r="AB206" s="12">
        <v>82</v>
      </c>
      <c r="AC206" s="13">
        <v>3</v>
      </c>
    </row>
    <row r="207" spans="1:29" x14ac:dyDescent="0.3">
      <c r="B207" s="89"/>
      <c r="C207" s="79">
        <v>4615</v>
      </c>
      <c r="D207">
        <v>27</v>
      </c>
      <c r="E207" s="81">
        <v>222</v>
      </c>
      <c r="F207">
        <v>41</v>
      </c>
      <c r="G207">
        <v>3774</v>
      </c>
      <c r="H207">
        <v>205</v>
      </c>
      <c r="I207" s="92"/>
      <c r="J207">
        <v>1168</v>
      </c>
      <c r="K207">
        <v>11</v>
      </c>
      <c r="L207">
        <v>6</v>
      </c>
      <c r="M207">
        <v>31</v>
      </c>
      <c r="N207">
        <v>3625</v>
      </c>
      <c r="O207">
        <v>408</v>
      </c>
      <c r="P207" s="92"/>
      <c r="Q207">
        <v>1872</v>
      </c>
      <c r="R207">
        <v>6</v>
      </c>
      <c r="S207">
        <v>5</v>
      </c>
      <c r="T207">
        <v>26</v>
      </c>
      <c r="U207">
        <v>3146</v>
      </c>
      <c r="V207" s="14">
        <v>25</v>
      </c>
      <c r="W207" s="95"/>
      <c r="X207" s="79">
        <v>135</v>
      </c>
      <c r="Y207">
        <v>5</v>
      </c>
      <c r="Z207">
        <v>5</v>
      </c>
      <c r="AA207">
        <v>35</v>
      </c>
      <c r="AB207">
        <v>81</v>
      </c>
      <c r="AC207" s="14">
        <v>3</v>
      </c>
    </row>
    <row r="208" spans="1:29" x14ac:dyDescent="0.3">
      <c r="B208" s="89"/>
      <c r="C208" s="79">
        <v>5311</v>
      </c>
      <c r="D208" s="81">
        <v>189</v>
      </c>
      <c r="E208">
        <v>5</v>
      </c>
      <c r="F208">
        <v>34</v>
      </c>
      <c r="G208">
        <v>3671</v>
      </c>
      <c r="H208">
        <v>180</v>
      </c>
      <c r="I208" s="92"/>
      <c r="J208">
        <v>3613</v>
      </c>
      <c r="K208">
        <v>59</v>
      </c>
      <c r="L208">
        <v>12</v>
      </c>
      <c r="M208">
        <v>34</v>
      </c>
      <c r="N208">
        <v>3283</v>
      </c>
      <c r="O208">
        <v>319</v>
      </c>
      <c r="P208" s="92"/>
      <c r="Q208">
        <v>7647</v>
      </c>
      <c r="R208">
        <v>7</v>
      </c>
      <c r="S208">
        <v>6</v>
      </c>
      <c r="T208">
        <v>32</v>
      </c>
      <c r="U208">
        <v>3438</v>
      </c>
      <c r="V208" s="85">
        <v>67</v>
      </c>
      <c r="W208" s="95"/>
      <c r="X208" s="79">
        <v>135</v>
      </c>
      <c r="Y208">
        <v>8</v>
      </c>
      <c r="Z208">
        <v>5</v>
      </c>
      <c r="AA208">
        <v>34</v>
      </c>
      <c r="AB208">
        <v>108</v>
      </c>
      <c r="AC208" s="14">
        <v>3</v>
      </c>
    </row>
    <row r="209" spans="1:29" x14ac:dyDescent="0.3">
      <c r="B209" s="89"/>
      <c r="C209" s="79">
        <v>6782</v>
      </c>
      <c r="D209">
        <v>32</v>
      </c>
      <c r="E209" s="81">
        <v>278</v>
      </c>
      <c r="F209">
        <v>42</v>
      </c>
      <c r="G209">
        <v>3459</v>
      </c>
      <c r="H209">
        <v>234</v>
      </c>
      <c r="I209" s="92"/>
      <c r="J209">
        <v>4196</v>
      </c>
      <c r="K209" s="81">
        <v>144</v>
      </c>
      <c r="L209" s="81">
        <v>92</v>
      </c>
      <c r="M209">
        <v>27</v>
      </c>
      <c r="N209">
        <v>3329</v>
      </c>
      <c r="O209">
        <v>272</v>
      </c>
      <c r="P209" s="92"/>
      <c r="Q209">
        <v>1601</v>
      </c>
      <c r="R209">
        <v>15</v>
      </c>
      <c r="S209">
        <v>16</v>
      </c>
      <c r="T209">
        <v>38</v>
      </c>
      <c r="U209">
        <v>3208</v>
      </c>
      <c r="V209" s="14">
        <v>39</v>
      </c>
      <c r="W209" s="95"/>
      <c r="X209" s="79">
        <v>135</v>
      </c>
      <c r="Y209">
        <v>11</v>
      </c>
      <c r="Z209">
        <v>4</v>
      </c>
      <c r="AA209">
        <v>33</v>
      </c>
      <c r="AB209">
        <v>83</v>
      </c>
      <c r="AC209" s="14">
        <v>3</v>
      </c>
    </row>
    <row r="210" spans="1:29" x14ac:dyDescent="0.3">
      <c r="B210" s="90"/>
      <c r="C210" s="80">
        <v>5278</v>
      </c>
      <c r="D210" s="11">
        <v>52</v>
      </c>
      <c r="E210" s="11">
        <v>7</v>
      </c>
      <c r="F210" s="11">
        <v>29</v>
      </c>
      <c r="G210" s="11">
        <v>3736</v>
      </c>
      <c r="H210" s="11">
        <v>144</v>
      </c>
      <c r="I210" s="93"/>
      <c r="J210" s="11">
        <v>5022</v>
      </c>
      <c r="K210" s="11">
        <v>38</v>
      </c>
      <c r="L210" s="11">
        <v>29</v>
      </c>
      <c r="M210" s="11">
        <v>41</v>
      </c>
      <c r="N210" s="11">
        <v>3651</v>
      </c>
      <c r="O210" s="11">
        <v>162</v>
      </c>
      <c r="P210" s="93"/>
      <c r="Q210" s="11">
        <v>2050</v>
      </c>
      <c r="R210" s="11">
        <v>5</v>
      </c>
      <c r="S210" s="11">
        <v>11</v>
      </c>
      <c r="T210" s="11">
        <v>21</v>
      </c>
      <c r="U210" s="11">
        <v>3239</v>
      </c>
      <c r="V210" s="15">
        <v>38</v>
      </c>
      <c r="W210" s="96"/>
      <c r="X210" s="80">
        <v>140</v>
      </c>
      <c r="Y210" s="11">
        <v>7</v>
      </c>
      <c r="Z210" s="11">
        <v>5</v>
      </c>
      <c r="AA210" s="11">
        <v>29</v>
      </c>
      <c r="AB210" s="11">
        <v>101</v>
      </c>
      <c r="AC210" s="15">
        <v>3</v>
      </c>
    </row>
    <row r="211" spans="1:29" x14ac:dyDescent="0.3">
      <c r="B211" s="91" t="s">
        <v>9</v>
      </c>
      <c r="C211" s="78">
        <v>4826</v>
      </c>
      <c r="D211" s="12">
        <v>23</v>
      </c>
      <c r="E211" s="12">
        <v>5</v>
      </c>
      <c r="F211" s="12">
        <v>35</v>
      </c>
      <c r="G211" s="12">
        <v>3709</v>
      </c>
      <c r="H211" s="12">
        <v>38</v>
      </c>
      <c r="I211" s="91" t="s">
        <v>10</v>
      </c>
      <c r="J211" s="12">
        <v>2262</v>
      </c>
      <c r="K211" s="12">
        <v>6</v>
      </c>
      <c r="L211" s="12">
        <v>5</v>
      </c>
      <c r="M211" s="12">
        <v>27</v>
      </c>
      <c r="N211" s="12">
        <v>3614</v>
      </c>
      <c r="O211" s="12">
        <v>34</v>
      </c>
      <c r="P211" s="91" t="s">
        <v>11</v>
      </c>
      <c r="Q211" s="12">
        <v>150</v>
      </c>
      <c r="R211" s="12">
        <v>11</v>
      </c>
      <c r="S211" s="12">
        <v>5</v>
      </c>
      <c r="T211" s="12">
        <v>27</v>
      </c>
      <c r="U211" s="12">
        <v>3271</v>
      </c>
      <c r="V211" s="84">
        <v>4</v>
      </c>
      <c r="W211" s="3"/>
      <c r="X211" s="3"/>
      <c r="Y211" s="3"/>
      <c r="Z211" s="3"/>
      <c r="AB211" s="3"/>
      <c r="AC211" s="3"/>
    </row>
    <row r="212" spans="1:29" x14ac:dyDescent="0.3">
      <c r="B212" s="89"/>
      <c r="C212" s="79">
        <v>6064</v>
      </c>
      <c r="D212">
        <v>6</v>
      </c>
      <c r="E212">
        <v>6</v>
      </c>
      <c r="F212">
        <v>47</v>
      </c>
      <c r="G212">
        <v>3561</v>
      </c>
      <c r="H212">
        <v>64</v>
      </c>
      <c r="I212" s="92"/>
      <c r="J212">
        <v>5027</v>
      </c>
      <c r="K212" s="81">
        <v>26</v>
      </c>
      <c r="L212">
        <v>6</v>
      </c>
      <c r="M212">
        <v>30</v>
      </c>
      <c r="N212">
        <v>3521</v>
      </c>
      <c r="O212">
        <v>36</v>
      </c>
      <c r="P212" s="92"/>
      <c r="Q212" s="81">
        <v>2379</v>
      </c>
      <c r="R212">
        <v>6</v>
      </c>
      <c r="S212">
        <v>11</v>
      </c>
      <c r="T212">
        <v>29</v>
      </c>
      <c r="U212">
        <v>3051</v>
      </c>
      <c r="V212" s="14">
        <v>22</v>
      </c>
      <c r="W212" s="3"/>
      <c r="X212" s="3"/>
      <c r="Y212" s="3"/>
      <c r="Z212" s="3"/>
      <c r="AA212" s="3"/>
      <c r="AB212" s="3"/>
      <c r="AC212" s="3"/>
    </row>
    <row r="213" spans="1:29" x14ac:dyDescent="0.3">
      <c r="B213" s="89"/>
      <c r="C213" s="79">
        <v>4713</v>
      </c>
      <c r="D213" s="81">
        <v>827</v>
      </c>
      <c r="E213" s="81">
        <v>548</v>
      </c>
      <c r="F213">
        <v>32</v>
      </c>
      <c r="G213">
        <v>3638</v>
      </c>
      <c r="H213" s="81">
        <v>122</v>
      </c>
      <c r="I213" s="92"/>
      <c r="J213">
        <v>3273</v>
      </c>
      <c r="K213">
        <v>8</v>
      </c>
      <c r="L213" s="81">
        <v>40</v>
      </c>
      <c r="M213">
        <v>33</v>
      </c>
      <c r="N213">
        <v>3615</v>
      </c>
      <c r="O213">
        <v>73</v>
      </c>
      <c r="P213" s="92"/>
      <c r="Q213">
        <v>147</v>
      </c>
      <c r="R213">
        <v>6</v>
      </c>
      <c r="S213">
        <v>7</v>
      </c>
      <c r="T213">
        <v>27</v>
      </c>
      <c r="U213">
        <v>2675</v>
      </c>
      <c r="V213" s="14">
        <v>23</v>
      </c>
      <c r="W213" s="3"/>
      <c r="X213" s="3"/>
      <c r="Y213" s="3"/>
      <c r="Z213" s="3"/>
      <c r="AA213" s="3"/>
      <c r="AB213" s="3"/>
      <c r="AC213" s="3"/>
    </row>
    <row r="214" spans="1:29" x14ac:dyDescent="0.3">
      <c r="B214" s="89"/>
      <c r="C214" s="79">
        <v>4314</v>
      </c>
      <c r="D214">
        <v>20</v>
      </c>
      <c r="E214">
        <v>9</v>
      </c>
      <c r="F214">
        <v>35</v>
      </c>
      <c r="G214">
        <v>3623</v>
      </c>
      <c r="H214">
        <v>85</v>
      </c>
      <c r="I214" s="92"/>
      <c r="J214">
        <v>3622</v>
      </c>
      <c r="K214">
        <v>8</v>
      </c>
      <c r="L214">
        <v>22</v>
      </c>
      <c r="M214">
        <v>33</v>
      </c>
      <c r="N214">
        <v>3543</v>
      </c>
      <c r="O214">
        <v>51</v>
      </c>
      <c r="P214" s="92"/>
      <c r="Q214">
        <v>145</v>
      </c>
      <c r="R214">
        <v>10</v>
      </c>
      <c r="S214">
        <v>6</v>
      </c>
      <c r="T214">
        <v>38</v>
      </c>
      <c r="U214">
        <v>3252</v>
      </c>
      <c r="V214" s="14">
        <v>16</v>
      </c>
      <c r="W214" s="3"/>
      <c r="X214" s="3"/>
      <c r="Y214" s="3"/>
      <c r="Z214" s="3"/>
      <c r="AA214" s="3"/>
      <c r="AB214" s="3"/>
      <c r="AC214" s="3"/>
    </row>
    <row r="215" spans="1:29" x14ac:dyDescent="0.3">
      <c r="B215" s="90"/>
      <c r="C215" s="80">
        <v>4580</v>
      </c>
      <c r="D215" s="11">
        <v>5</v>
      </c>
      <c r="E215" s="82">
        <v>279</v>
      </c>
      <c r="F215" s="11">
        <v>36</v>
      </c>
      <c r="G215" s="11">
        <v>3565</v>
      </c>
      <c r="H215" s="82">
        <v>208</v>
      </c>
      <c r="I215" s="93"/>
      <c r="J215" s="11">
        <v>2785</v>
      </c>
      <c r="K215" s="11">
        <v>6</v>
      </c>
      <c r="L215" s="11">
        <v>7</v>
      </c>
      <c r="M215" s="11">
        <v>27</v>
      </c>
      <c r="N215" s="11">
        <v>3494</v>
      </c>
      <c r="O215" s="11">
        <v>82</v>
      </c>
      <c r="P215" s="93"/>
      <c r="Q215" s="11">
        <v>144</v>
      </c>
      <c r="R215" s="11">
        <v>5</v>
      </c>
      <c r="S215" s="11">
        <v>6</v>
      </c>
      <c r="T215" s="11">
        <v>38</v>
      </c>
      <c r="U215" s="11">
        <v>3637</v>
      </c>
      <c r="V215" s="86">
        <v>73</v>
      </c>
      <c r="W215" s="3"/>
      <c r="X215" s="3"/>
      <c r="Y215" s="3"/>
      <c r="Z215" s="3"/>
      <c r="AA215" s="3"/>
      <c r="AB215" s="3"/>
      <c r="AC215" s="3"/>
    </row>
    <row r="216" spans="1:29" x14ac:dyDescent="0.3">
      <c r="A216" t="s">
        <v>12</v>
      </c>
      <c r="C216">
        <f>AVERAGE(C206:C210)</f>
        <v>5425.4</v>
      </c>
      <c r="D216">
        <f>AVERAGE(D206:D207,D209:D210)</f>
        <v>33.75</v>
      </c>
      <c r="E216">
        <f>AVERAGE(E206,E208,E210)</f>
        <v>6.666666666666667</v>
      </c>
      <c r="F216">
        <f t="shared" ref="F216:AC216" si="168">AVERAGE(F206:F210)</f>
        <v>35</v>
      </c>
      <c r="G216">
        <f t="shared" si="168"/>
        <v>3639</v>
      </c>
      <c r="H216">
        <f t="shared" si="168"/>
        <v>187.2</v>
      </c>
      <c r="J216">
        <f t="shared" si="168"/>
        <v>3768.4</v>
      </c>
      <c r="K216">
        <f>AVERAGE(K206:K208,K210)</f>
        <v>28</v>
      </c>
      <c r="L216">
        <f>AVERAGE(L206:L208,L210)</f>
        <v>13</v>
      </c>
      <c r="M216">
        <f t="shared" si="168"/>
        <v>33.6</v>
      </c>
      <c r="N216">
        <f t="shared" si="168"/>
        <v>3462.4</v>
      </c>
      <c r="O216">
        <f t="shared" si="168"/>
        <v>258.8</v>
      </c>
      <c r="Q216">
        <f>AVERAGE(Q206:Q210)</f>
        <v>3709.2</v>
      </c>
      <c r="R216">
        <f>AVERAGE(R207:R210)</f>
        <v>8.25</v>
      </c>
      <c r="S216">
        <f t="shared" si="168"/>
        <v>8.8000000000000007</v>
      </c>
      <c r="T216">
        <f t="shared" si="168"/>
        <v>29.6</v>
      </c>
      <c r="U216">
        <f t="shared" si="168"/>
        <v>3311.6</v>
      </c>
      <c r="V216">
        <f>AVERAGE(V206:V207,V209:V210)</f>
        <v>32.75</v>
      </c>
      <c r="X216">
        <f t="shared" si="168"/>
        <v>136</v>
      </c>
      <c r="Y216">
        <f t="shared" si="168"/>
        <v>7.2</v>
      </c>
      <c r="Z216">
        <f t="shared" si="168"/>
        <v>4.8</v>
      </c>
      <c r="AA216">
        <f t="shared" si="168"/>
        <v>33.4</v>
      </c>
      <c r="AB216">
        <f t="shared" si="168"/>
        <v>91</v>
      </c>
      <c r="AC216">
        <f t="shared" si="168"/>
        <v>3</v>
      </c>
    </row>
    <row r="217" spans="1:29" x14ac:dyDescent="0.3">
      <c r="A217" t="s">
        <v>13</v>
      </c>
      <c r="C217">
        <f>AVEDEV(C206:C210)</f>
        <v>542.63999999999976</v>
      </c>
      <c r="D217">
        <f>AVEDEV(D206:D207,D209:D210)</f>
        <v>9.125</v>
      </c>
      <c r="E217">
        <f>AVEDEV(E206,E208,E210)</f>
        <v>1.1111111111111109</v>
      </c>
      <c r="F217">
        <f t="shared" ref="F217:AC217" si="169">AVEDEV(F206:F210)</f>
        <v>5.2</v>
      </c>
      <c r="G217">
        <f t="shared" si="169"/>
        <v>105.6</v>
      </c>
      <c r="H217">
        <f t="shared" si="169"/>
        <v>25.839999999999996</v>
      </c>
      <c r="J217">
        <f t="shared" si="169"/>
        <v>1102.3200000000002</v>
      </c>
      <c r="K217">
        <f>AVEDEV(K206:K208,K210)</f>
        <v>20.5</v>
      </c>
      <c r="L217">
        <f>AVEDEV(L206:L208,L210)</f>
        <v>8</v>
      </c>
      <c r="M217">
        <f t="shared" si="169"/>
        <v>3.6799999999999997</v>
      </c>
      <c r="N217">
        <f t="shared" si="169"/>
        <v>140.48000000000002</v>
      </c>
      <c r="O217">
        <f t="shared" si="169"/>
        <v>89.039999999999992</v>
      </c>
      <c r="Q217">
        <f>AVEDEV(Q206:Q210)</f>
        <v>2241.84</v>
      </c>
      <c r="R217">
        <f>AVEDEV(R207:R210)</f>
        <v>3.375</v>
      </c>
      <c r="S217">
        <f t="shared" si="169"/>
        <v>3.7600000000000002</v>
      </c>
      <c r="T217">
        <f t="shared" si="169"/>
        <v>4.88</v>
      </c>
      <c r="U217">
        <f t="shared" si="169"/>
        <v>136.71999999999997</v>
      </c>
      <c r="V217">
        <f>AVEDEV(V206:V207,V209:V210)</f>
        <v>5.75</v>
      </c>
      <c r="X217">
        <f t="shared" si="169"/>
        <v>1.6</v>
      </c>
      <c r="Y217">
        <f t="shared" si="169"/>
        <v>1.8399999999999999</v>
      </c>
      <c r="Z217">
        <f t="shared" si="169"/>
        <v>0.32000000000000012</v>
      </c>
      <c r="AA217">
        <f t="shared" si="169"/>
        <v>1.9200000000000004</v>
      </c>
      <c r="AB217">
        <f t="shared" si="169"/>
        <v>10.8</v>
      </c>
      <c r="AC217">
        <f t="shared" si="169"/>
        <v>0</v>
      </c>
    </row>
    <row r="218" spans="1:29" x14ac:dyDescent="0.3">
      <c r="A218" t="s">
        <v>14</v>
      </c>
      <c r="C218">
        <f>AVERAGE(C211:C215)</f>
        <v>4899.3999999999996</v>
      </c>
      <c r="D218">
        <f>AVERAGE(D211:D212,D214:D215)</f>
        <v>13.5</v>
      </c>
      <c r="E218">
        <f>AVERAGE(E211:E212,E214)</f>
        <v>6.666666666666667</v>
      </c>
      <c r="F218">
        <f t="shared" ref="F218:U218" si="170">AVERAGE(F211:F215)</f>
        <v>37</v>
      </c>
      <c r="G218">
        <f t="shared" si="170"/>
        <v>3619.2</v>
      </c>
      <c r="H218">
        <f>AVERAGE(H211:H212,H214)</f>
        <v>62.333333333333336</v>
      </c>
      <c r="J218">
        <f t="shared" si="170"/>
        <v>3393.8</v>
      </c>
      <c r="K218">
        <f>AVERAGE(K211,K213:K215)</f>
        <v>7</v>
      </c>
      <c r="L218">
        <f>AVERAGE(L211:L212,L214:L215)</f>
        <v>10</v>
      </c>
      <c r="M218">
        <f t="shared" si="170"/>
        <v>30</v>
      </c>
      <c r="N218">
        <f t="shared" si="170"/>
        <v>3557.4</v>
      </c>
      <c r="O218">
        <f t="shared" si="170"/>
        <v>55.2</v>
      </c>
      <c r="Q218">
        <f>AVERAGE(Q211,Q213:Q215)</f>
        <v>146.5</v>
      </c>
      <c r="R218">
        <f t="shared" si="170"/>
        <v>7.6</v>
      </c>
      <c r="S218">
        <f t="shared" si="170"/>
        <v>7</v>
      </c>
      <c r="T218">
        <f t="shared" si="170"/>
        <v>31.8</v>
      </c>
      <c r="U218">
        <f t="shared" si="170"/>
        <v>3177.2</v>
      </c>
      <c r="V218">
        <f>AVERAGE(V212:V214)</f>
        <v>20.333333333333332</v>
      </c>
    </row>
    <row r="219" spans="1:29" x14ac:dyDescent="0.3">
      <c r="A219" t="s">
        <v>15</v>
      </c>
      <c r="C219">
        <f>AVEDEV(C211:C215)</f>
        <v>465.8399999999998</v>
      </c>
      <c r="D219">
        <f>AVEDEV(D211:D212,D214:D215)</f>
        <v>8</v>
      </c>
      <c r="E219">
        <f>AVEDEV(E211:E212,E214)</f>
        <v>1.5555555555555556</v>
      </c>
      <c r="F219">
        <f t="shared" ref="F219:U219" si="171">AVEDEV(F211:F215)</f>
        <v>4</v>
      </c>
      <c r="G219">
        <f t="shared" si="171"/>
        <v>44.960000000000036</v>
      </c>
      <c r="H219">
        <f>AVEDEV(H211:H212,H214)</f>
        <v>16.222222222222221</v>
      </c>
      <c r="J219">
        <f t="shared" si="171"/>
        <v>744.56000000000006</v>
      </c>
      <c r="K219">
        <f>AVEDEV(K211,K213:K215)</f>
        <v>1</v>
      </c>
      <c r="L219">
        <f>AVEDEV(L211:L212,L214:L215)</f>
        <v>6</v>
      </c>
      <c r="M219">
        <f t="shared" si="171"/>
        <v>2.4</v>
      </c>
      <c r="N219">
        <f t="shared" si="171"/>
        <v>45.680000000000021</v>
      </c>
      <c r="O219">
        <f t="shared" si="171"/>
        <v>17.84</v>
      </c>
      <c r="Q219">
        <f>AVEDEV(Q211,Q213:Q215)</f>
        <v>2</v>
      </c>
      <c r="R219">
        <f t="shared" si="171"/>
        <v>2.3199999999999998</v>
      </c>
      <c r="S219">
        <f t="shared" si="171"/>
        <v>1.6</v>
      </c>
      <c r="T219">
        <f t="shared" si="171"/>
        <v>4.96</v>
      </c>
      <c r="U219">
        <f t="shared" si="171"/>
        <v>251.36000000000004</v>
      </c>
      <c r="V219">
        <f>AVEDEV(V212:V214)</f>
        <v>2.8888888888888893</v>
      </c>
    </row>
    <row r="222" spans="1:29" x14ac:dyDescent="0.3">
      <c r="A222" t="s">
        <v>29</v>
      </c>
      <c r="B222" s="10" t="s">
        <v>36</v>
      </c>
      <c r="C222" s="1" t="s">
        <v>1</v>
      </c>
      <c r="D222" s="1" t="s">
        <v>2</v>
      </c>
      <c r="E222" s="1" t="s">
        <v>3</v>
      </c>
      <c r="F222" s="1" t="s">
        <v>4</v>
      </c>
      <c r="G222" s="1" t="s">
        <v>25</v>
      </c>
      <c r="H222" s="2" t="s">
        <v>24</v>
      </c>
      <c r="I222" s="10"/>
      <c r="J222" s="1" t="s">
        <v>1</v>
      </c>
      <c r="K222" s="1" t="s">
        <v>2</v>
      </c>
      <c r="L222" s="1" t="s">
        <v>3</v>
      </c>
      <c r="M222" s="1" t="s">
        <v>4</v>
      </c>
      <c r="N222" s="1" t="s">
        <v>25</v>
      </c>
      <c r="O222" s="2" t="s">
        <v>24</v>
      </c>
      <c r="P222" s="10"/>
      <c r="Q222" s="1" t="s">
        <v>1</v>
      </c>
      <c r="R222" s="1" t="s">
        <v>2</v>
      </c>
      <c r="S222" s="1" t="s">
        <v>3</v>
      </c>
      <c r="T222" s="1" t="s">
        <v>4</v>
      </c>
      <c r="U222" s="1" t="s">
        <v>25</v>
      </c>
      <c r="V222" s="2" t="s">
        <v>24</v>
      </c>
      <c r="W222" s="10"/>
      <c r="X222" s="1" t="s">
        <v>1</v>
      </c>
      <c r="Y222" s="1" t="s">
        <v>2</v>
      </c>
      <c r="Z222" s="1" t="s">
        <v>3</v>
      </c>
      <c r="AA222" s="1" t="s">
        <v>4</v>
      </c>
      <c r="AB222" s="1" t="s">
        <v>25</v>
      </c>
      <c r="AC222" s="2" t="s">
        <v>24</v>
      </c>
    </row>
    <row r="223" spans="1:29" x14ac:dyDescent="0.3">
      <c r="B223" s="91" t="s">
        <v>5</v>
      </c>
      <c r="C223" s="78">
        <v>6636</v>
      </c>
      <c r="D223" s="12">
        <v>41</v>
      </c>
      <c r="E223" s="12">
        <v>9</v>
      </c>
      <c r="F223" s="12">
        <v>26</v>
      </c>
      <c r="G223" s="12">
        <v>3538</v>
      </c>
      <c r="H223" s="12">
        <v>262</v>
      </c>
      <c r="I223" s="91" t="s">
        <v>6</v>
      </c>
      <c r="J223" s="12">
        <v>5364</v>
      </c>
      <c r="K223" s="12">
        <v>5</v>
      </c>
      <c r="L223" s="12">
        <v>8</v>
      </c>
      <c r="M223" s="12">
        <v>34</v>
      </c>
      <c r="N223" s="12">
        <v>3565</v>
      </c>
      <c r="O223" s="12">
        <v>237</v>
      </c>
      <c r="P223" s="91" t="s">
        <v>7</v>
      </c>
      <c r="Q223" s="12">
        <v>1325</v>
      </c>
      <c r="R223" s="83">
        <v>63</v>
      </c>
      <c r="S223" s="12">
        <v>7</v>
      </c>
      <c r="T223" s="12">
        <v>29</v>
      </c>
      <c r="U223" s="12">
        <v>3688</v>
      </c>
      <c r="V223" s="13">
        <v>40</v>
      </c>
      <c r="W223" s="94" t="s">
        <v>8</v>
      </c>
      <c r="X223">
        <v>138</v>
      </c>
      <c r="Y223">
        <v>7</v>
      </c>
      <c r="Z223">
        <v>6</v>
      </c>
      <c r="AA223">
        <v>37</v>
      </c>
      <c r="AB223">
        <v>82</v>
      </c>
      <c r="AC223">
        <v>5</v>
      </c>
    </row>
    <row r="224" spans="1:29" x14ac:dyDescent="0.3">
      <c r="B224" s="89"/>
      <c r="C224" s="79">
        <v>6008</v>
      </c>
      <c r="D224">
        <v>53</v>
      </c>
      <c r="E224" s="81">
        <v>335</v>
      </c>
      <c r="F224">
        <v>38</v>
      </c>
      <c r="G224">
        <v>3690</v>
      </c>
      <c r="H224">
        <v>332</v>
      </c>
      <c r="I224" s="92"/>
      <c r="J224">
        <v>1387</v>
      </c>
      <c r="K224">
        <v>19</v>
      </c>
      <c r="L224">
        <v>7</v>
      </c>
      <c r="M224">
        <v>31</v>
      </c>
      <c r="N224">
        <v>3723</v>
      </c>
      <c r="O224">
        <v>671</v>
      </c>
      <c r="P224" s="92"/>
      <c r="Q224">
        <v>2104</v>
      </c>
      <c r="R224">
        <v>5</v>
      </c>
      <c r="S224">
        <v>4</v>
      </c>
      <c r="T224">
        <v>24</v>
      </c>
      <c r="U224">
        <v>3335</v>
      </c>
      <c r="V224" s="14">
        <v>59</v>
      </c>
      <c r="W224" s="95"/>
      <c r="X224">
        <v>136</v>
      </c>
      <c r="Y224">
        <v>6</v>
      </c>
      <c r="Z224">
        <v>6</v>
      </c>
      <c r="AA224">
        <v>37</v>
      </c>
      <c r="AB224">
        <v>84</v>
      </c>
      <c r="AC224">
        <v>5</v>
      </c>
    </row>
    <row r="225" spans="1:29" x14ac:dyDescent="0.3">
      <c r="B225" s="89"/>
      <c r="C225" s="79">
        <v>5702</v>
      </c>
      <c r="D225" s="81">
        <v>308</v>
      </c>
      <c r="E225">
        <v>5</v>
      </c>
      <c r="F225">
        <v>32</v>
      </c>
      <c r="G225">
        <v>3715</v>
      </c>
      <c r="H225">
        <v>257</v>
      </c>
      <c r="I225" s="92"/>
      <c r="J225">
        <v>4280</v>
      </c>
      <c r="K225">
        <v>133</v>
      </c>
      <c r="L225">
        <v>24</v>
      </c>
      <c r="M225">
        <v>32</v>
      </c>
      <c r="N225">
        <v>3521</v>
      </c>
      <c r="O225">
        <v>746</v>
      </c>
      <c r="P225" s="92"/>
      <c r="Q225">
        <v>6985</v>
      </c>
      <c r="R225">
        <v>7</v>
      </c>
      <c r="S225">
        <v>5</v>
      </c>
      <c r="T225">
        <v>30</v>
      </c>
      <c r="U225">
        <v>3548</v>
      </c>
      <c r="V225" s="85">
        <v>101</v>
      </c>
      <c r="W225" s="95"/>
      <c r="X225">
        <v>137</v>
      </c>
      <c r="Y225">
        <v>19</v>
      </c>
      <c r="Z225">
        <v>7</v>
      </c>
      <c r="AA225">
        <v>34</v>
      </c>
      <c r="AB225">
        <v>82</v>
      </c>
      <c r="AC225">
        <v>4</v>
      </c>
    </row>
    <row r="226" spans="1:29" x14ac:dyDescent="0.3">
      <c r="B226" s="89"/>
      <c r="C226" s="79">
        <v>8086</v>
      </c>
      <c r="D226">
        <v>58</v>
      </c>
      <c r="E226" s="81">
        <v>326</v>
      </c>
      <c r="F226">
        <v>38</v>
      </c>
      <c r="G226">
        <v>3399</v>
      </c>
      <c r="H226">
        <v>271</v>
      </c>
      <c r="I226" s="92"/>
      <c r="J226">
        <v>4853</v>
      </c>
      <c r="K226" s="81">
        <v>345</v>
      </c>
      <c r="L226" s="81">
        <v>117</v>
      </c>
      <c r="M226">
        <v>25</v>
      </c>
      <c r="N226">
        <v>3472</v>
      </c>
      <c r="O226">
        <v>291</v>
      </c>
      <c r="P226" s="92"/>
      <c r="Q226">
        <v>1756</v>
      </c>
      <c r="R226">
        <v>22</v>
      </c>
      <c r="S226">
        <v>10</v>
      </c>
      <c r="T226">
        <v>35</v>
      </c>
      <c r="U226">
        <v>3367</v>
      </c>
      <c r="V226" s="14">
        <v>45</v>
      </c>
      <c r="W226" s="95"/>
      <c r="X226">
        <v>138</v>
      </c>
      <c r="Y226">
        <v>17</v>
      </c>
      <c r="Z226">
        <v>6</v>
      </c>
      <c r="AA226">
        <v>33</v>
      </c>
      <c r="AB226">
        <v>109</v>
      </c>
      <c r="AC226">
        <v>5</v>
      </c>
    </row>
    <row r="227" spans="1:29" x14ac:dyDescent="0.3">
      <c r="B227" s="90"/>
      <c r="C227" s="80">
        <v>6048</v>
      </c>
      <c r="D227" s="11">
        <v>97</v>
      </c>
      <c r="E227" s="11">
        <v>8</v>
      </c>
      <c r="F227" s="11">
        <v>29</v>
      </c>
      <c r="G227" s="11">
        <v>3756</v>
      </c>
      <c r="H227" s="11">
        <v>141</v>
      </c>
      <c r="I227" s="93"/>
      <c r="J227" s="11">
        <v>5992</v>
      </c>
      <c r="K227" s="11">
        <v>75</v>
      </c>
      <c r="L227" s="11">
        <v>102</v>
      </c>
      <c r="M227" s="11">
        <v>40</v>
      </c>
      <c r="N227" s="11">
        <v>3920</v>
      </c>
      <c r="O227" s="11">
        <v>490</v>
      </c>
      <c r="P227" s="93"/>
      <c r="Q227" s="11">
        <v>2230</v>
      </c>
      <c r="R227" s="11">
        <v>5</v>
      </c>
      <c r="S227" s="11">
        <v>19</v>
      </c>
      <c r="T227" s="11">
        <v>19</v>
      </c>
      <c r="U227" s="11">
        <v>3334</v>
      </c>
      <c r="V227" s="15">
        <v>76</v>
      </c>
      <c r="W227" s="96"/>
      <c r="X227">
        <v>143</v>
      </c>
      <c r="Y227">
        <v>10</v>
      </c>
      <c r="Z227">
        <v>6</v>
      </c>
      <c r="AA227">
        <v>29</v>
      </c>
      <c r="AB227">
        <v>86</v>
      </c>
      <c r="AC227">
        <v>5</v>
      </c>
    </row>
    <row r="228" spans="1:29" x14ac:dyDescent="0.3">
      <c r="B228" s="91" t="s">
        <v>9</v>
      </c>
      <c r="C228" s="78">
        <v>5050</v>
      </c>
      <c r="D228" s="12">
        <v>28</v>
      </c>
      <c r="E228" s="12">
        <v>6</v>
      </c>
      <c r="F228" s="12">
        <v>33</v>
      </c>
      <c r="G228" s="12">
        <v>3672</v>
      </c>
      <c r="H228" s="12">
        <v>53</v>
      </c>
      <c r="I228" s="91" t="s">
        <v>10</v>
      </c>
      <c r="J228" s="12">
        <v>2697</v>
      </c>
      <c r="K228" s="12">
        <v>8</v>
      </c>
      <c r="L228" s="12">
        <v>5</v>
      </c>
      <c r="M228" s="12">
        <v>26</v>
      </c>
      <c r="N228" s="12">
        <v>3693</v>
      </c>
      <c r="O228" s="12">
        <v>61</v>
      </c>
      <c r="P228" s="91" t="s">
        <v>11</v>
      </c>
      <c r="Q228" s="12">
        <v>142</v>
      </c>
      <c r="R228" s="12">
        <v>18</v>
      </c>
      <c r="S228" s="12">
        <v>5</v>
      </c>
      <c r="T228" s="12">
        <v>24</v>
      </c>
      <c r="U228" s="12">
        <v>3288</v>
      </c>
      <c r="V228" s="84">
        <v>11</v>
      </c>
      <c r="W228" s="3"/>
      <c r="X228" s="3"/>
      <c r="Y228" s="3"/>
      <c r="Z228" s="3"/>
      <c r="AB228">
        <v>103</v>
      </c>
      <c r="AC228" s="3"/>
    </row>
    <row r="229" spans="1:29" x14ac:dyDescent="0.3">
      <c r="B229" s="89"/>
      <c r="C229" s="79">
        <v>7228</v>
      </c>
      <c r="D229">
        <v>6</v>
      </c>
      <c r="E229">
        <v>6</v>
      </c>
      <c r="F229">
        <v>42</v>
      </c>
      <c r="G229">
        <v>3590</v>
      </c>
      <c r="H229">
        <v>108</v>
      </c>
      <c r="I229" s="92"/>
      <c r="J229">
        <v>5314</v>
      </c>
      <c r="K229" s="81">
        <v>55</v>
      </c>
      <c r="L229">
        <v>7</v>
      </c>
      <c r="M229">
        <v>29</v>
      </c>
      <c r="N229">
        <v>3466</v>
      </c>
      <c r="O229">
        <v>42</v>
      </c>
      <c r="P229" s="92"/>
      <c r="Q229" s="81">
        <v>779</v>
      </c>
      <c r="R229">
        <v>5</v>
      </c>
      <c r="S229">
        <v>17</v>
      </c>
      <c r="T229">
        <v>27</v>
      </c>
      <c r="U229">
        <v>3117</v>
      </c>
      <c r="V229" s="14">
        <v>33</v>
      </c>
      <c r="W229" s="3"/>
      <c r="X229" s="3"/>
      <c r="Y229" s="3"/>
      <c r="Z229" s="3"/>
      <c r="AA229" s="3"/>
      <c r="AB229" s="3"/>
      <c r="AC229" s="3"/>
    </row>
    <row r="230" spans="1:29" x14ac:dyDescent="0.3">
      <c r="B230" s="89"/>
      <c r="C230" s="79">
        <v>4730</v>
      </c>
      <c r="D230" s="81">
        <v>866</v>
      </c>
      <c r="E230" s="81">
        <v>835</v>
      </c>
      <c r="F230">
        <v>29</v>
      </c>
      <c r="G230">
        <v>3621</v>
      </c>
      <c r="H230">
        <v>180</v>
      </c>
      <c r="I230" s="92"/>
      <c r="J230">
        <v>3823</v>
      </c>
      <c r="K230">
        <v>10</v>
      </c>
      <c r="L230" s="81">
        <v>89</v>
      </c>
      <c r="M230">
        <v>32</v>
      </c>
      <c r="N230">
        <v>3555</v>
      </c>
      <c r="O230">
        <v>113</v>
      </c>
      <c r="P230" s="92"/>
      <c r="Q230">
        <v>141</v>
      </c>
      <c r="R230">
        <v>6</v>
      </c>
      <c r="S230">
        <v>8</v>
      </c>
      <c r="T230">
        <v>27</v>
      </c>
      <c r="U230">
        <v>3095</v>
      </c>
      <c r="V230" s="14">
        <v>44</v>
      </c>
      <c r="W230" s="3"/>
      <c r="X230" s="3"/>
      <c r="Y230" s="3"/>
      <c r="Z230" s="3"/>
      <c r="AA230" s="3"/>
      <c r="AB230" s="3"/>
      <c r="AC230" s="3"/>
    </row>
    <row r="231" spans="1:29" x14ac:dyDescent="0.3">
      <c r="B231" s="89"/>
      <c r="C231" s="79">
        <v>4505</v>
      </c>
      <c r="D231">
        <v>37</v>
      </c>
      <c r="E231">
        <v>15</v>
      </c>
      <c r="F231">
        <v>33</v>
      </c>
      <c r="G231">
        <v>3614</v>
      </c>
      <c r="H231">
        <v>165</v>
      </c>
      <c r="I231" s="92"/>
      <c r="J231">
        <v>3862</v>
      </c>
      <c r="K231">
        <v>11</v>
      </c>
      <c r="L231">
        <v>48</v>
      </c>
      <c r="M231">
        <v>31</v>
      </c>
      <c r="N231">
        <v>3583</v>
      </c>
      <c r="O231">
        <v>99</v>
      </c>
      <c r="P231" s="92"/>
      <c r="Q231">
        <v>140</v>
      </c>
      <c r="R231">
        <v>22</v>
      </c>
      <c r="S231">
        <v>4</v>
      </c>
      <c r="T231">
        <v>35</v>
      </c>
      <c r="U231">
        <v>3312</v>
      </c>
      <c r="V231" s="14">
        <v>35</v>
      </c>
      <c r="W231" s="3"/>
      <c r="X231" s="3"/>
      <c r="Y231" s="3"/>
      <c r="Z231" s="3"/>
      <c r="AA231" s="3"/>
      <c r="AB231" s="3"/>
      <c r="AC231" s="3"/>
    </row>
    <row r="232" spans="1:29" x14ac:dyDescent="0.3">
      <c r="B232" s="90"/>
      <c r="C232" s="80">
        <v>4974</v>
      </c>
      <c r="D232" s="11">
        <v>5</v>
      </c>
      <c r="E232" s="82">
        <v>429</v>
      </c>
      <c r="F232" s="11">
        <v>33</v>
      </c>
      <c r="G232" s="11">
        <v>3449</v>
      </c>
      <c r="H232" s="11">
        <v>197</v>
      </c>
      <c r="I232" s="93"/>
      <c r="J232" s="11">
        <v>3071</v>
      </c>
      <c r="K232" s="11">
        <v>6</v>
      </c>
      <c r="L232" s="11">
        <v>10</v>
      </c>
      <c r="M232" s="11">
        <v>24</v>
      </c>
      <c r="N232" s="11">
        <v>3542</v>
      </c>
      <c r="O232" s="11">
        <v>268</v>
      </c>
      <c r="P232" s="93"/>
      <c r="Q232" s="11">
        <v>136</v>
      </c>
      <c r="R232" s="11">
        <v>4</v>
      </c>
      <c r="S232" s="11">
        <v>7</v>
      </c>
      <c r="T232" s="11">
        <v>35</v>
      </c>
      <c r="U232" s="11">
        <v>3598</v>
      </c>
      <c r="V232" s="86">
        <v>76</v>
      </c>
      <c r="W232" s="3"/>
      <c r="X232" s="3"/>
      <c r="Y232" s="3"/>
      <c r="Z232" s="3"/>
      <c r="AA232" s="3"/>
      <c r="AB232" s="3"/>
      <c r="AC232" s="3"/>
    </row>
    <row r="233" spans="1:29" x14ac:dyDescent="0.3">
      <c r="A233" t="s">
        <v>12</v>
      </c>
      <c r="C233">
        <f>AVERAGE(C223:C227)</f>
        <v>6496</v>
      </c>
      <c r="D233">
        <f>AVERAGE(D223:D224,D226:D227)</f>
        <v>62.25</v>
      </c>
      <c r="E233">
        <f>AVERAGE(E223,E225,E227)</f>
        <v>7.333333333333333</v>
      </c>
      <c r="F233">
        <f t="shared" ref="F233:H233" si="172">AVERAGE(F223:F227)</f>
        <v>32.6</v>
      </c>
      <c r="G233">
        <f t="shared" si="172"/>
        <v>3619.6</v>
      </c>
      <c r="H233">
        <f t="shared" si="172"/>
        <v>252.6</v>
      </c>
      <c r="J233">
        <f t="shared" ref="J233" si="173">AVERAGE(J223:J227)</f>
        <v>4375.2</v>
      </c>
      <c r="K233">
        <f>AVERAGE(K223:K225,K227)</f>
        <v>58</v>
      </c>
      <c r="L233">
        <f>AVERAGE(L223:L225,L227)</f>
        <v>35.25</v>
      </c>
      <c r="M233">
        <f t="shared" ref="M233:O233" si="174">AVERAGE(M223:M227)</f>
        <v>32.4</v>
      </c>
      <c r="N233">
        <f t="shared" si="174"/>
        <v>3640.2</v>
      </c>
      <c r="O233">
        <f t="shared" si="174"/>
        <v>487</v>
      </c>
      <c r="Q233">
        <f>AVERAGE(Q223:Q227)</f>
        <v>2880</v>
      </c>
      <c r="R233">
        <f>AVERAGE(R224:R227)</f>
        <v>9.75</v>
      </c>
      <c r="S233">
        <f t="shared" ref="S233:U233" si="175">AVERAGE(S223:S227)</f>
        <v>9</v>
      </c>
      <c r="T233">
        <f t="shared" si="175"/>
        <v>27.4</v>
      </c>
      <c r="U233">
        <f t="shared" si="175"/>
        <v>3454.4</v>
      </c>
      <c r="V233">
        <f>AVERAGE(V223:V224,V226:V227)</f>
        <v>55</v>
      </c>
      <c r="X233">
        <f t="shared" ref="X233:AC233" si="176">AVERAGE(X223:X227)</f>
        <v>138.4</v>
      </c>
      <c r="Y233">
        <f t="shared" si="176"/>
        <v>11.8</v>
      </c>
      <c r="Z233">
        <f t="shared" si="176"/>
        <v>6.2</v>
      </c>
      <c r="AA233">
        <f t="shared" si="176"/>
        <v>34</v>
      </c>
      <c r="AB233">
        <f t="shared" si="176"/>
        <v>88.6</v>
      </c>
      <c r="AC233">
        <f t="shared" si="176"/>
        <v>4.8</v>
      </c>
    </row>
    <row r="234" spans="1:29" x14ac:dyDescent="0.3">
      <c r="A234" t="s">
        <v>13</v>
      </c>
      <c r="C234">
        <f>AVEDEV(C223:C227)</f>
        <v>692</v>
      </c>
      <c r="D234">
        <f>AVEDEV(D223:D224,D226:D227)</f>
        <v>17.375</v>
      </c>
      <c r="E234">
        <f>AVEDEV(E223,E225,E227)</f>
        <v>1.5555555555555556</v>
      </c>
      <c r="F234">
        <f t="shared" ref="F234:H234" si="177">AVEDEV(F223:F227)</f>
        <v>4.32</v>
      </c>
      <c r="G234">
        <f t="shared" si="177"/>
        <v>120.88000000000002</v>
      </c>
      <c r="H234">
        <f t="shared" si="177"/>
        <v>44.64</v>
      </c>
      <c r="J234">
        <f t="shared" ref="J234" si="178">AVEDEV(J223:J227)</f>
        <v>1233.3600000000001</v>
      </c>
      <c r="K234">
        <f>AVEDEV(K223:K225,K227)</f>
        <v>46</v>
      </c>
      <c r="L234">
        <f>AVEDEV(L223:L225,L227)</f>
        <v>33.375</v>
      </c>
      <c r="M234">
        <f t="shared" ref="M234:O234" si="179">AVEDEV(M223:M227)</f>
        <v>3.6799999999999997</v>
      </c>
      <c r="N234">
        <f t="shared" si="179"/>
        <v>145.03999999999996</v>
      </c>
      <c r="O234">
        <f t="shared" si="179"/>
        <v>178.4</v>
      </c>
      <c r="Q234">
        <f>AVEDEV(Q223:Q227)</f>
        <v>1642</v>
      </c>
      <c r="R234">
        <f>AVEDEV(R224:R227)</f>
        <v>6.125</v>
      </c>
      <c r="S234">
        <f t="shared" ref="S234:U234" si="180">AVEDEV(S223:S227)</f>
        <v>4.4000000000000004</v>
      </c>
      <c r="T234">
        <f t="shared" si="180"/>
        <v>4.7200000000000006</v>
      </c>
      <c r="U234">
        <f t="shared" si="180"/>
        <v>130.88000000000002</v>
      </c>
      <c r="V234">
        <f>AVEDEV(V223:V224,V226:V227)</f>
        <v>12.5</v>
      </c>
      <c r="X234">
        <f t="shared" ref="X234:AC234" si="181">AVEDEV(X223:X227)</f>
        <v>1.8400000000000034</v>
      </c>
      <c r="Y234">
        <f t="shared" si="181"/>
        <v>4.96</v>
      </c>
      <c r="Z234">
        <f t="shared" si="181"/>
        <v>0.32000000000000012</v>
      </c>
      <c r="AA234">
        <f t="shared" si="181"/>
        <v>2.4</v>
      </c>
      <c r="AB234">
        <f t="shared" si="181"/>
        <v>8.1599999999999966</v>
      </c>
      <c r="AC234">
        <f t="shared" si="181"/>
        <v>0.32000000000000012</v>
      </c>
    </row>
    <row r="235" spans="1:29" x14ac:dyDescent="0.3">
      <c r="A235" t="s">
        <v>14</v>
      </c>
      <c r="C235">
        <f>AVERAGE(C228:C232)</f>
        <v>5297.4</v>
      </c>
      <c r="D235">
        <f>AVERAGE(D228:D229,D231:D232)</f>
        <v>19</v>
      </c>
      <c r="E235">
        <f>AVERAGE(E228:E229,E231)</f>
        <v>9</v>
      </c>
      <c r="F235">
        <f t="shared" ref="F235:G235" si="182">AVERAGE(F228:F232)</f>
        <v>34</v>
      </c>
      <c r="G235">
        <f t="shared" si="182"/>
        <v>3589.2</v>
      </c>
      <c r="H235">
        <f>AVERAGE(H228:H229,H231)</f>
        <v>108.66666666666667</v>
      </c>
      <c r="J235">
        <f t="shared" ref="J235" si="183">AVERAGE(J228:J232)</f>
        <v>3753.4</v>
      </c>
      <c r="K235">
        <f>AVERAGE(K228,K230:K232)</f>
        <v>8.75</v>
      </c>
      <c r="L235">
        <f>AVERAGE(L228:L229,L231:L232)</f>
        <v>17.5</v>
      </c>
      <c r="M235">
        <f t="shared" ref="M235:O235" si="184">AVERAGE(M228:M232)</f>
        <v>28.4</v>
      </c>
      <c r="N235">
        <f t="shared" si="184"/>
        <v>3567.8</v>
      </c>
      <c r="O235">
        <f t="shared" si="184"/>
        <v>116.6</v>
      </c>
      <c r="Q235">
        <f>AVERAGE(Q228,Q230:Q232)</f>
        <v>139.75</v>
      </c>
      <c r="R235">
        <f t="shared" ref="R235:U235" si="185">AVERAGE(R228:R232)</f>
        <v>11</v>
      </c>
      <c r="S235">
        <f t="shared" si="185"/>
        <v>8.1999999999999993</v>
      </c>
      <c r="T235">
        <f t="shared" si="185"/>
        <v>29.6</v>
      </c>
      <c r="U235">
        <f t="shared" si="185"/>
        <v>3282</v>
      </c>
      <c r="V235">
        <f>AVERAGE(V229:V231)</f>
        <v>37.333333333333336</v>
      </c>
    </row>
    <row r="236" spans="1:29" x14ac:dyDescent="0.3">
      <c r="A236" t="s">
        <v>15</v>
      </c>
      <c r="C236">
        <f>AVEDEV(C228:C232)</f>
        <v>772.23999999999978</v>
      </c>
      <c r="D236">
        <f>AVEDEV(D228:D229,D231:D232)</f>
        <v>13.5</v>
      </c>
      <c r="E236">
        <f>AVEDEV(E228:E229,E231)</f>
        <v>4</v>
      </c>
      <c r="F236">
        <f t="shared" ref="F236:G236" si="186">AVEDEV(F228:F232)</f>
        <v>3.2</v>
      </c>
      <c r="G236">
        <f t="shared" si="186"/>
        <v>56.080000000000112</v>
      </c>
      <c r="H236">
        <f>AVEDEV(H228:H229,H231)</f>
        <v>37.555555555555557</v>
      </c>
      <c r="J236">
        <f t="shared" ref="J236" si="187">AVEDEV(J228:J232)</f>
        <v>695.52</v>
      </c>
      <c r="K236">
        <f>AVEDEV(K228,K230:K232)</f>
        <v>1.75</v>
      </c>
      <c r="L236">
        <f>AVEDEV(L228:L229,L231:L232)</f>
        <v>15.25</v>
      </c>
      <c r="M236">
        <f t="shared" ref="M236:O236" si="188">AVEDEV(M228:M232)</f>
        <v>2.72</v>
      </c>
      <c r="N236">
        <f t="shared" si="188"/>
        <v>56.160000000000039</v>
      </c>
      <c r="O236">
        <f t="shared" si="188"/>
        <v>60.559999999999988</v>
      </c>
      <c r="Q236">
        <f>AVEDEV(Q228,Q230:Q232)</f>
        <v>1.875</v>
      </c>
      <c r="R236">
        <f t="shared" ref="R236:U236" si="189">AVEDEV(R228:R232)</f>
        <v>7.2</v>
      </c>
      <c r="S236">
        <f t="shared" si="189"/>
        <v>3.5199999999999996</v>
      </c>
      <c r="T236">
        <f t="shared" si="189"/>
        <v>4.32</v>
      </c>
      <c r="U236">
        <f t="shared" si="189"/>
        <v>140.80000000000001</v>
      </c>
      <c r="V236">
        <f>AVEDEV(V229:V231)</f>
        <v>4.4444444444444455</v>
      </c>
    </row>
    <row r="239" spans="1:29" x14ac:dyDescent="0.3">
      <c r="A239" t="s">
        <v>29</v>
      </c>
      <c r="B239" s="10" t="s">
        <v>37</v>
      </c>
      <c r="C239" s="1" t="s">
        <v>1</v>
      </c>
      <c r="D239" s="1" t="s">
        <v>2</v>
      </c>
      <c r="E239" s="1" t="s">
        <v>3</v>
      </c>
      <c r="F239" s="1" t="s">
        <v>4</v>
      </c>
      <c r="G239" s="1" t="s">
        <v>25</v>
      </c>
      <c r="H239" s="2" t="s">
        <v>24</v>
      </c>
      <c r="I239" s="10"/>
      <c r="J239" s="1" t="s">
        <v>1</v>
      </c>
      <c r="K239" s="1" t="s">
        <v>2</v>
      </c>
      <c r="L239" s="1" t="s">
        <v>3</v>
      </c>
      <c r="M239" s="1" t="s">
        <v>4</v>
      </c>
      <c r="N239" s="1" t="s">
        <v>25</v>
      </c>
      <c r="O239" s="2" t="s">
        <v>24</v>
      </c>
      <c r="P239" s="10"/>
      <c r="Q239" s="1" t="s">
        <v>1</v>
      </c>
      <c r="R239" s="1" t="s">
        <v>2</v>
      </c>
      <c r="S239" s="1" t="s">
        <v>3</v>
      </c>
      <c r="T239" s="1" t="s">
        <v>4</v>
      </c>
      <c r="U239" s="1" t="s">
        <v>25</v>
      </c>
      <c r="V239" s="2" t="s">
        <v>24</v>
      </c>
      <c r="W239" s="10"/>
      <c r="X239" s="1" t="s">
        <v>1</v>
      </c>
      <c r="Y239" s="1" t="s">
        <v>2</v>
      </c>
      <c r="Z239" s="1" t="s">
        <v>3</v>
      </c>
      <c r="AA239" s="1" t="s">
        <v>4</v>
      </c>
      <c r="AB239" s="1" t="s">
        <v>25</v>
      </c>
      <c r="AC239" s="2" t="s">
        <v>24</v>
      </c>
    </row>
    <row r="240" spans="1:29" x14ac:dyDescent="0.3">
      <c r="B240" s="91" t="s">
        <v>5</v>
      </c>
      <c r="C240" s="12">
        <v>8815</v>
      </c>
      <c r="D240" s="12">
        <v>242</v>
      </c>
      <c r="E240" s="12">
        <v>33</v>
      </c>
      <c r="F240" s="12">
        <v>25</v>
      </c>
      <c r="G240" s="12">
        <v>3745</v>
      </c>
      <c r="H240" s="12">
        <v>854</v>
      </c>
      <c r="I240" s="91" t="s">
        <v>6</v>
      </c>
      <c r="J240" s="12">
        <v>7323</v>
      </c>
      <c r="K240" s="12">
        <v>9</v>
      </c>
      <c r="L240" s="12">
        <v>30</v>
      </c>
      <c r="M240" s="12">
        <v>26</v>
      </c>
      <c r="N240" s="12">
        <v>3136</v>
      </c>
      <c r="O240" s="12">
        <v>655</v>
      </c>
      <c r="P240" s="91" t="s">
        <v>7</v>
      </c>
      <c r="Q240" s="12">
        <v>2404</v>
      </c>
      <c r="R240" s="12">
        <v>287</v>
      </c>
      <c r="S240" s="12">
        <v>19</v>
      </c>
      <c r="T240" s="12">
        <v>26</v>
      </c>
      <c r="U240" s="12">
        <v>3241</v>
      </c>
      <c r="V240" s="12">
        <v>330</v>
      </c>
      <c r="W240" s="91" t="s">
        <v>8</v>
      </c>
      <c r="X240" s="12">
        <v>137</v>
      </c>
      <c r="Y240" s="12">
        <v>7</v>
      </c>
      <c r="Z240" s="12">
        <v>7</v>
      </c>
      <c r="AA240" s="12">
        <v>36</v>
      </c>
      <c r="AB240" s="12">
        <v>80</v>
      </c>
      <c r="AC240" s="13">
        <v>5</v>
      </c>
    </row>
    <row r="241" spans="1:29" x14ac:dyDescent="0.3">
      <c r="B241" s="89"/>
      <c r="C241">
        <v>8320</v>
      </c>
      <c r="D241">
        <v>319</v>
      </c>
      <c r="E241">
        <v>521</v>
      </c>
      <c r="F241">
        <v>36</v>
      </c>
      <c r="G241">
        <v>4120</v>
      </c>
      <c r="H241">
        <v>860</v>
      </c>
      <c r="I241" s="92"/>
      <c r="J241">
        <v>1930</v>
      </c>
      <c r="K241">
        <v>101</v>
      </c>
      <c r="L241">
        <v>21</v>
      </c>
      <c r="M241">
        <v>22</v>
      </c>
      <c r="N241">
        <v>3081</v>
      </c>
      <c r="O241">
        <v>928</v>
      </c>
      <c r="P241" s="92"/>
      <c r="Q241">
        <v>3276</v>
      </c>
      <c r="R241">
        <v>6</v>
      </c>
      <c r="S241">
        <v>5</v>
      </c>
      <c r="T241">
        <v>22</v>
      </c>
      <c r="U241">
        <v>2779</v>
      </c>
      <c r="V241">
        <v>327</v>
      </c>
      <c r="W241" s="92"/>
      <c r="X241">
        <v>134</v>
      </c>
      <c r="Y241">
        <v>6</v>
      </c>
      <c r="Z241">
        <v>7</v>
      </c>
      <c r="AA241">
        <v>34</v>
      </c>
      <c r="AB241">
        <v>77</v>
      </c>
      <c r="AC241" s="14">
        <v>5</v>
      </c>
    </row>
    <row r="242" spans="1:29" x14ac:dyDescent="0.3">
      <c r="B242" s="89"/>
      <c r="C242">
        <v>9269</v>
      </c>
      <c r="D242">
        <v>637</v>
      </c>
      <c r="E242">
        <v>10</v>
      </c>
      <c r="F242">
        <v>32</v>
      </c>
      <c r="G242">
        <v>3999</v>
      </c>
      <c r="H242">
        <v>767</v>
      </c>
      <c r="I242" s="92"/>
      <c r="J242">
        <v>5165</v>
      </c>
      <c r="K242">
        <v>440</v>
      </c>
      <c r="L242">
        <v>112</v>
      </c>
      <c r="M242">
        <v>23</v>
      </c>
      <c r="N242">
        <v>3246</v>
      </c>
      <c r="O242">
        <v>1131</v>
      </c>
      <c r="P242" s="92"/>
      <c r="Q242">
        <v>5675</v>
      </c>
      <c r="R242">
        <v>11</v>
      </c>
      <c r="S242">
        <v>6</v>
      </c>
      <c r="T242">
        <v>25</v>
      </c>
      <c r="U242">
        <v>3701</v>
      </c>
      <c r="V242">
        <v>362</v>
      </c>
      <c r="W242" s="92"/>
      <c r="X242">
        <v>136</v>
      </c>
      <c r="Y242">
        <v>200</v>
      </c>
      <c r="Z242">
        <v>7</v>
      </c>
      <c r="AA242">
        <v>33</v>
      </c>
      <c r="AB242">
        <v>112</v>
      </c>
      <c r="AC242" s="14">
        <v>5</v>
      </c>
    </row>
    <row r="243" spans="1:29" x14ac:dyDescent="0.3">
      <c r="B243" s="89"/>
      <c r="C243">
        <v>10042</v>
      </c>
      <c r="D243">
        <v>425</v>
      </c>
      <c r="E243">
        <v>659</v>
      </c>
      <c r="F243">
        <v>36</v>
      </c>
      <c r="G243">
        <v>3621</v>
      </c>
      <c r="H243">
        <v>785</v>
      </c>
      <c r="I243" s="92"/>
      <c r="J243">
        <v>6175</v>
      </c>
      <c r="K243">
        <v>813</v>
      </c>
      <c r="L243">
        <v>159</v>
      </c>
      <c r="M243">
        <v>18</v>
      </c>
      <c r="N243">
        <v>2927</v>
      </c>
      <c r="O243">
        <v>1117</v>
      </c>
      <c r="P243" s="92"/>
      <c r="Q243">
        <v>3302</v>
      </c>
      <c r="R243">
        <v>121</v>
      </c>
      <c r="S243">
        <v>34</v>
      </c>
      <c r="T243">
        <v>29</v>
      </c>
      <c r="U243">
        <v>3014</v>
      </c>
      <c r="V243">
        <v>235</v>
      </c>
      <c r="W243" s="92"/>
      <c r="X243">
        <v>136</v>
      </c>
      <c r="Y243">
        <v>68</v>
      </c>
      <c r="Z243">
        <v>6</v>
      </c>
      <c r="AA243">
        <v>33</v>
      </c>
      <c r="AB243">
        <v>81</v>
      </c>
      <c r="AC243" s="14">
        <v>5</v>
      </c>
    </row>
    <row r="244" spans="1:29" x14ac:dyDescent="0.3">
      <c r="B244" s="90"/>
      <c r="C244" s="11">
        <v>9211</v>
      </c>
      <c r="D244" s="11">
        <v>664</v>
      </c>
      <c r="E244" s="11">
        <v>9</v>
      </c>
      <c r="F244" s="11">
        <v>28</v>
      </c>
      <c r="G244" s="11">
        <v>3962</v>
      </c>
      <c r="H244" s="11">
        <v>690</v>
      </c>
      <c r="I244" s="93"/>
      <c r="J244" s="11">
        <v>7320</v>
      </c>
      <c r="K244" s="11">
        <v>274</v>
      </c>
      <c r="L244" s="11">
        <v>367</v>
      </c>
      <c r="M244" s="11">
        <v>28</v>
      </c>
      <c r="N244" s="11">
        <v>3224</v>
      </c>
      <c r="O244" s="11">
        <v>939</v>
      </c>
      <c r="P244" s="93"/>
      <c r="Q244" s="11">
        <v>4949</v>
      </c>
      <c r="R244" s="11">
        <v>11</v>
      </c>
      <c r="S244" s="11">
        <v>73</v>
      </c>
      <c r="T244" s="11">
        <v>17</v>
      </c>
      <c r="U244" s="11">
        <v>3108</v>
      </c>
      <c r="V244" s="11">
        <v>358</v>
      </c>
      <c r="W244" s="93"/>
      <c r="X244" s="11">
        <v>144</v>
      </c>
      <c r="Y244" s="11">
        <v>19</v>
      </c>
      <c r="Z244" s="11">
        <v>7</v>
      </c>
      <c r="AA244" s="11">
        <v>29</v>
      </c>
      <c r="AB244" s="11">
        <v>106</v>
      </c>
      <c r="AC244" s="15">
        <v>6</v>
      </c>
    </row>
    <row r="245" spans="1:29" x14ac:dyDescent="0.3">
      <c r="B245" s="88" t="s">
        <v>9</v>
      </c>
      <c r="C245" s="78">
        <v>8781</v>
      </c>
      <c r="D245" s="12">
        <v>147</v>
      </c>
      <c r="E245" s="12">
        <v>9</v>
      </c>
      <c r="F245" s="12">
        <v>32</v>
      </c>
      <c r="G245" s="12">
        <v>3979</v>
      </c>
      <c r="H245" s="12">
        <v>238</v>
      </c>
      <c r="I245" s="91" t="s">
        <v>10</v>
      </c>
      <c r="J245" s="12">
        <v>3675</v>
      </c>
      <c r="K245" s="12">
        <v>20</v>
      </c>
      <c r="L245" s="12">
        <v>7</v>
      </c>
      <c r="M245" s="12">
        <v>21</v>
      </c>
      <c r="N245" s="12">
        <v>3306</v>
      </c>
      <c r="O245" s="12">
        <v>293</v>
      </c>
      <c r="P245" s="91" t="s">
        <v>11</v>
      </c>
      <c r="Q245" s="12">
        <v>129</v>
      </c>
      <c r="R245" s="12">
        <v>76</v>
      </c>
      <c r="S245" s="12">
        <v>6</v>
      </c>
      <c r="T245" s="12">
        <v>22</v>
      </c>
      <c r="U245" s="12">
        <v>3486</v>
      </c>
      <c r="V245" s="13">
        <v>49</v>
      </c>
      <c r="W245" s="3"/>
      <c r="X245" s="3"/>
      <c r="Y245" s="3"/>
      <c r="Z245" s="3"/>
      <c r="AC245" s="3"/>
    </row>
    <row r="246" spans="1:29" x14ac:dyDescent="0.3">
      <c r="B246" s="89"/>
      <c r="C246" s="79">
        <v>8821</v>
      </c>
      <c r="D246">
        <v>16</v>
      </c>
      <c r="E246">
        <v>17</v>
      </c>
      <c r="F246">
        <v>39</v>
      </c>
      <c r="G246">
        <v>3865</v>
      </c>
      <c r="H246">
        <v>451</v>
      </c>
      <c r="I246" s="92"/>
      <c r="J246">
        <v>5119</v>
      </c>
      <c r="K246">
        <v>180</v>
      </c>
      <c r="L246">
        <v>13</v>
      </c>
      <c r="M246">
        <v>24</v>
      </c>
      <c r="N246">
        <v>3480</v>
      </c>
      <c r="O246">
        <v>290</v>
      </c>
      <c r="P246" s="92"/>
      <c r="Q246">
        <v>1425</v>
      </c>
      <c r="R246">
        <v>6</v>
      </c>
      <c r="S246">
        <v>59</v>
      </c>
      <c r="T246">
        <v>26</v>
      </c>
      <c r="U246">
        <v>3751</v>
      </c>
      <c r="V246" s="14">
        <v>249</v>
      </c>
      <c r="W246" s="3"/>
      <c r="X246" s="3"/>
      <c r="Y246" s="3"/>
      <c r="Z246" s="3"/>
      <c r="AA246" s="3"/>
      <c r="AB246" s="3"/>
      <c r="AC246" s="3"/>
    </row>
    <row r="247" spans="1:29" x14ac:dyDescent="0.3">
      <c r="B247" s="89"/>
      <c r="C247" s="79">
        <v>7885</v>
      </c>
      <c r="D247">
        <v>1266</v>
      </c>
      <c r="E247">
        <v>980</v>
      </c>
      <c r="F247">
        <v>26</v>
      </c>
      <c r="G247">
        <v>3908</v>
      </c>
      <c r="H247">
        <v>977</v>
      </c>
      <c r="I247" s="92"/>
      <c r="J247">
        <v>4684</v>
      </c>
      <c r="K247">
        <v>19</v>
      </c>
      <c r="L247">
        <v>668</v>
      </c>
      <c r="M247">
        <v>29</v>
      </c>
      <c r="N247">
        <v>2840</v>
      </c>
      <c r="O247">
        <v>961</v>
      </c>
      <c r="P247" s="92"/>
      <c r="Q247">
        <v>125</v>
      </c>
      <c r="R247">
        <v>11</v>
      </c>
      <c r="S247">
        <v>42</v>
      </c>
      <c r="T247">
        <v>26</v>
      </c>
      <c r="U247">
        <v>3516</v>
      </c>
      <c r="V247" s="14">
        <v>172</v>
      </c>
      <c r="W247" s="3"/>
      <c r="X247" s="3"/>
      <c r="Y247" s="3"/>
      <c r="Z247" s="3"/>
      <c r="AA247" s="3"/>
      <c r="AB247" s="3"/>
      <c r="AC247" s="3"/>
    </row>
    <row r="248" spans="1:29" x14ac:dyDescent="0.3">
      <c r="B248" s="89"/>
      <c r="C248" s="79">
        <v>7747</v>
      </c>
      <c r="D248">
        <v>282</v>
      </c>
      <c r="E248">
        <v>100</v>
      </c>
      <c r="F248">
        <v>32</v>
      </c>
      <c r="G248">
        <v>3963</v>
      </c>
      <c r="H248">
        <v>621</v>
      </c>
      <c r="I248" s="92"/>
      <c r="J248">
        <v>4853</v>
      </c>
      <c r="K248">
        <v>27</v>
      </c>
      <c r="L248">
        <v>389</v>
      </c>
      <c r="M248">
        <v>25</v>
      </c>
      <c r="N248">
        <v>2894</v>
      </c>
      <c r="O248">
        <v>466</v>
      </c>
      <c r="P248" s="92"/>
      <c r="Q248">
        <v>125</v>
      </c>
      <c r="R248">
        <v>99</v>
      </c>
      <c r="S248">
        <v>5</v>
      </c>
      <c r="T248">
        <v>29</v>
      </c>
      <c r="U248">
        <v>3529</v>
      </c>
      <c r="V248" s="14">
        <v>123</v>
      </c>
      <c r="W248" s="3"/>
      <c r="X248" s="3"/>
      <c r="Y248" s="3"/>
      <c r="Z248" s="3"/>
      <c r="AA248" s="3"/>
      <c r="AB248" s="3"/>
      <c r="AC248" s="3"/>
    </row>
    <row r="249" spans="1:29" x14ac:dyDescent="0.3">
      <c r="B249" s="90"/>
      <c r="C249" s="80">
        <v>8071</v>
      </c>
      <c r="D249" s="11">
        <v>5</v>
      </c>
      <c r="E249" s="11">
        <v>1289</v>
      </c>
      <c r="F249" s="11">
        <v>32</v>
      </c>
      <c r="G249" s="11">
        <v>3656</v>
      </c>
      <c r="H249" s="11">
        <v>773</v>
      </c>
      <c r="I249" s="93"/>
      <c r="J249" s="11">
        <v>3824</v>
      </c>
      <c r="K249" s="11">
        <v>6</v>
      </c>
      <c r="L249" s="11">
        <v>66</v>
      </c>
      <c r="M249" s="11">
        <v>19</v>
      </c>
      <c r="N249" s="11">
        <v>2768</v>
      </c>
      <c r="O249" s="11">
        <v>802</v>
      </c>
      <c r="P249" s="93"/>
      <c r="Q249" s="11">
        <v>127</v>
      </c>
      <c r="R249" s="11">
        <v>6</v>
      </c>
      <c r="S249" s="11">
        <v>21</v>
      </c>
      <c r="T249" s="11">
        <v>30</v>
      </c>
      <c r="U249" s="11">
        <v>3204</v>
      </c>
      <c r="V249" s="15">
        <v>430</v>
      </c>
      <c r="W249" s="3"/>
      <c r="X249" s="3"/>
      <c r="Y249" s="3"/>
      <c r="Z249" s="3"/>
      <c r="AA249" s="3"/>
      <c r="AB249" s="3"/>
      <c r="AC249" s="3"/>
    </row>
    <row r="250" spans="1:29" x14ac:dyDescent="0.3">
      <c r="A250" t="s">
        <v>12</v>
      </c>
      <c r="C250">
        <f>AVERAGE(C240:C244)</f>
        <v>9131.4</v>
      </c>
      <c r="D250">
        <f>AVERAGE(D240:D241,D243:D244)</f>
        <v>412.5</v>
      </c>
      <c r="E250">
        <f>AVERAGE(E240,E242,E244)</f>
        <v>17.333333333333332</v>
      </c>
      <c r="F250">
        <f t="shared" ref="F250:H250" si="190">AVERAGE(F240:F244)</f>
        <v>31.4</v>
      </c>
      <c r="G250">
        <f t="shared" si="190"/>
        <v>3889.4</v>
      </c>
      <c r="H250">
        <f t="shared" si="190"/>
        <v>791.2</v>
      </c>
      <c r="J250">
        <f t="shared" ref="J250" si="191">AVERAGE(J240:J244)</f>
        <v>5582.6</v>
      </c>
      <c r="K250">
        <f>AVERAGE(K240:K242,K244)</f>
        <v>206</v>
      </c>
      <c r="L250">
        <f>AVERAGE(L240:L242,L244)</f>
        <v>132.5</v>
      </c>
      <c r="M250">
        <f t="shared" ref="M250:O250" si="192">AVERAGE(M240:M244)</f>
        <v>23.4</v>
      </c>
      <c r="N250">
        <f t="shared" si="192"/>
        <v>3122.8</v>
      </c>
      <c r="O250">
        <f t="shared" si="192"/>
        <v>954</v>
      </c>
      <c r="Q250">
        <f>AVERAGE(Q240:Q244)</f>
        <v>3921.2</v>
      </c>
      <c r="R250">
        <f>AVERAGE(R241:R244)</f>
        <v>37.25</v>
      </c>
      <c r="S250">
        <f t="shared" ref="S250:U250" si="193">AVERAGE(S240:S244)</f>
        <v>27.4</v>
      </c>
      <c r="T250">
        <f t="shared" si="193"/>
        <v>23.8</v>
      </c>
      <c r="U250">
        <f t="shared" si="193"/>
        <v>3168.6</v>
      </c>
      <c r="V250">
        <f>AVERAGE(V240:V241,V243:V244)</f>
        <v>312.5</v>
      </c>
      <c r="X250">
        <f t="shared" ref="X250:AC250" si="194">AVERAGE(X240:X244)</f>
        <v>137.4</v>
      </c>
      <c r="Y250">
        <f t="shared" si="194"/>
        <v>60</v>
      </c>
      <c r="Z250">
        <f t="shared" si="194"/>
        <v>6.8</v>
      </c>
      <c r="AA250">
        <f t="shared" si="194"/>
        <v>33</v>
      </c>
      <c r="AB250">
        <f t="shared" si="194"/>
        <v>91.2</v>
      </c>
      <c r="AC250">
        <f t="shared" si="194"/>
        <v>5.2</v>
      </c>
    </row>
    <row r="251" spans="1:29" x14ac:dyDescent="0.3">
      <c r="A251" t="s">
        <v>13</v>
      </c>
      <c r="C251">
        <f>AVEDEV(C240:C244)</f>
        <v>451.12000000000006</v>
      </c>
      <c r="D251">
        <f>AVEDEV(D240:D241,D243:D244)</f>
        <v>132</v>
      </c>
      <c r="E251">
        <f>AVEDEV(E240,E242,E244)</f>
        <v>10.444444444444445</v>
      </c>
      <c r="F251">
        <f t="shared" ref="F251:H251" si="195">AVEDEV(F240:F244)</f>
        <v>3.9200000000000004</v>
      </c>
      <c r="G251">
        <f t="shared" si="195"/>
        <v>165.11999999999998</v>
      </c>
      <c r="H251">
        <f t="shared" si="195"/>
        <v>52.640000000000008</v>
      </c>
      <c r="J251">
        <f t="shared" ref="J251" si="196">AVEDEV(J240:J244)</f>
        <v>1628.08</v>
      </c>
      <c r="K251">
        <f>AVEDEV(K240:K242,K244)</f>
        <v>151</v>
      </c>
      <c r="L251">
        <f>AVEDEV(L240:L242,L244)</f>
        <v>117.25</v>
      </c>
      <c r="M251">
        <f t="shared" ref="M251:O251" si="197">AVEDEV(M240:M244)</f>
        <v>2.88</v>
      </c>
      <c r="N251">
        <f t="shared" si="197"/>
        <v>95.039999999999964</v>
      </c>
      <c r="O251">
        <f t="shared" si="197"/>
        <v>136</v>
      </c>
      <c r="Q251">
        <f>AVEDEV(Q240:Q244)</f>
        <v>1112.6399999999999</v>
      </c>
      <c r="R251">
        <f>AVEDEV(R241:R244)</f>
        <v>41.875</v>
      </c>
      <c r="S251">
        <f t="shared" ref="S251:U251" si="198">AVEDEV(S240:S244)</f>
        <v>20.880000000000003</v>
      </c>
      <c r="T251">
        <f t="shared" si="198"/>
        <v>3.44</v>
      </c>
      <c r="U251">
        <f t="shared" si="198"/>
        <v>241.92</v>
      </c>
      <c r="V251">
        <f>AVEDEV(V240:V241,V243:V244)</f>
        <v>38.75</v>
      </c>
      <c r="X251">
        <f t="shared" ref="X251:AC251" si="199">AVEDEV(X240:X244)</f>
        <v>2.6400000000000032</v>
      </c>
      <c r="Y251">
        <f t="shared" si="199"/>
        <v>59.2</v>
      </c>
      <c r="Z251">
        <f t="shared" si="199"/>
        <v>0.32000000000000012</v>
      </c>
      <c r="AA251">
        <f t="shared" si="199"/>
        <v>1.6</v>
      </c>
      <c r="AB251">
        <f t="shared" si="199"/>
        <v>14.24</v>
      </c>
      <c r="AC251">
        <f t="shared" si="199"/>
        <v>0.32000000000000012</v>
      </c>
    </row>
    <row r="252" spans="1:29" x14ac:dyDescent="0.3">
      <c r="A252" t="s">
        <v>14</v>
      </c>
      <c r="C252">
        <f>AVERAGE(C245:C249)</f>
        <v>8261</v>
      </c>
      <c r="D252">
        <f>AVERAGE(D245:D246,D248:D249)</f>
        <v>112.5</v>
      </c>
      <c r="E252">
        <f>AVERAGE(E245:E246,E248)</f>
        <v>42</v>
      </c>
      <c r="F252">
        <f t="shared" ref="F252:G252" si="200">AVERAGE(F245:F249)</f>
        <v>32.200000000000003</v>
      </c>
      <c r="G252">
        <f t="shared" si="200"/>
        <v>3874.2</v>
      </c>
      <c r="H252">
        <f>AVERAGE(H245:H246,H248)</f>
        <v>436.66666666666669</v>
      </c>
      <c r="J252">
        <f t="shared" ref="J252" si="201">AVERAGE(J245:J249)</f>
        <v>4431</v>
      </c>
      <c r="K252">
        <f>AVERAGE(K245,K247:K249)</f>
        <v>18</v>
      </c>
      <c r="L252">
        <f>AVERAGE(L245:L246,L248:L249)</f>
        <v>118.75</v>
      </c>
      <c r="M252">
        <f t="shared" ref="M252:O252" si="202">AVERAGE(M245:M249)</f>
        <v>23.6</v>
      </c>
      <c r="N252">
        <f t="shared" si="202"/>
        <v>3057.6</v>
      </c>
      <c r="O252">
        <f t="shared" si="202"/>
        <v>562.4</v>
      </c>
      <c r="Q252">
        <f>AVERAGE(Q245,Q247:Q249)</f>
        <v>126.5</v>
      </c>
      <c r="R252">
        <f t="shared" ref="R252:U252" si="203">AVERAGE(R245:R249)</f>
        <v>39.6</v>
      </c>
      <c r="S252">
        <f t="shared" si="203"/>
        <v>26.6</v>
      </c>
      <c r="T252">
        <f t="shared" si="203"/>
        <v>26.6</v>
      </c>
      <c r="U252">
        <f t="shared" si="203"/>
        <v>3497.2</v>
      </c>
      <c r="V252">
        <f>AVERAGE(V246:V248)</f>
        <v>181.33333333333334</v>
      </c>
    </row>
    <row r="253" spans="1:29" x14ac:dyDescent="0.3">
      <c r="A253" t="s">
        <v>15</v>
      </c>
      <c r="C253">
        <f>AVEDEV(C245:C249)</f>
        <v>432</v>
      </c>
      <c r="D253">
        <f>AVEDEV(D245:D246,D248:D249)</f>
        <v>102</v>
      </c>
      <c r="E253">
        <f>AVEDEV(E245:E246,E248)</f>
        <v>38.666666666666664</v>
      </c>
      <c r="F253">
        <f t="shared" ref="F253:G253" si="204">AVEDEV(F245:F249)</f>
        <v>2.7200000000000015</v>
      </c>
      <c r="G253">
        <f t="shared" si="204"/>
        <v>90.960000000000036</v>
      </c>
      <c r="H253">
        <f>AVEDEV(H245:H246,H248)</f>
        <v>132.44444444444443</v>
      </c>
      <c r="J253">
        <f t="shared" ref="J253" si="205">AVEDEV(J245:J249)</f>
        <v>545.20000000000005</v>
      </c>
      <c r="K253">
        <f>AVEDEV(K245,K247:K249)</f>
        <v>6</v>
      </c>
      <c r="L253">
        <f>AVEDEV(L245:L246,L248:L249)</f>
        <v>135.125</v>
      </c>
      <c r="M253">
        <f t="shared" ref="M253:O253" si="206">AVEDEV(M245:M249)</f>
        <v>2.88</v>
      </c>
      <c r="N253">
        <f t="shared" si="206"/>
        <v>268.32</v>
      </c>
      <c r="O253">
        <f t="shared" si="206"/>
        <v>255.28000000000003</v>
      </c>
      <c r="Q253">
        <f>AVEDEV(Q245,Q247:Q249)</f>
        <v>1.5</v>
      </c>
      <c r="R253">
        <f t="shared" ref="R253:U253" si="207">AVEDEV(R245:R249)</f>
        <v>38.32</v>
      </c>
      <c r="S253">
        <f t="shared" si="207"/>
        <v>19.119999999999997</v>
      </c>
      <c r="T253">
        <f t="shared" si="207"/>
        <v>2.3200000000000003</v>
      </c>
      <c r="U253">
        <f t="shared" si="207"/>
        <v>121.76000000000003</v>
      </c>
      <c r="V253">
        <f>AVEDEV(V246:V248)</f>
        <v>45.111111111111114</v>
      </c>
    </row>
    <row r="256" spans="1:29" x14ac:dyDescent="0.3">
      <c r="A256" t="s">
        <v>29</v>
      </c>
      <c r="B256" s="10" t="s">
        <v>38</v>
      </c>
      <c r="C256" s="1" t="s">
        <v>1</v>
      </c>
      <c r="D256" s="1" t="s">
        <v>2</v>
      </c>
      <c r="E256" s="1" t="s">
        <v>3</v>
      </c>
      <c r="F256" s="1" t="s">
        <v>4</v>
      </c>
      <c r="G256" s="1" t="s">
        <v>25</v>
      </c>
      <c r="H256" s="2" t="s">
        <v>24</v>
      </c>
      <c r="I256" s="10"/>
      <c r="J256" s="1" t="s">
        <v>1</v>
      </c>
      <c r="K256" s="1" t="s">
        <v>2</v>
      </c>
      <c r="L256" s="1" t="s">
        <v>3</v>
      </c>
      <c r="M256" s="1" t="s">
        <v>4</v>
      </c>
      <c r="N256" s="1" t="s">
        <v>25</v>
      </c>
      <c r="O256" s="2" t="s">
        <v>24</v>
      </c>
      <c r="P256" s="10"/>
      <c r="Q256" s="1" t="s">
        <v>1</v>
      </c>
      <c r="R256" s="1" t="s">
        <v>2</v>
      </c>
      <c r="S256" s="1" t="s">
        <v>3</v>
      </c>
      <c r="T256" s="1" t="s">
        <v>4</v>
      </c>
      <c r="U256" s="1" t="s">
        <v>25</v>
      </c>
      <c r="V256" s="2" t="s">
        <v>24</v>
      </c>
      <c r="W256" s="10"/>
      <c r="X256" s="1" t="s">
        <v>1</v>
      </c>
      <c r="Y256" s="1" t="s">
        <v>2</v>
      </c>
      <c r="Z256" s="1" t="s">
        <v>3</v>
      </c>
      <c r="AA256" s="1" t="s">
        <v>4</v>
      </c>
      <c r="AB256" s="1" t="s">
        <v>25</v>
      </c>
      <c r="AC256" s="2" t="s">
        <v>24</v>
      </c>
    </row>
    <row r="257" spans="1:29" x14ac:dyDescent="0.3">
      <c r="B257" s="91" t="s">
        <v>5</v>
      </c>
      <c r="C257" s="78">
        <v>11900</v>
      </c>
      <c r="D257" s="12">
        <v>547</v>
      </c>
      <c r="E257" s="12">
        <v>122</v>
      </c>
      <c r="F257" s="12">
        <v>25</v>
      </c>
      <c r="G257" s="12">
        <v>3983</v>
      </c>
      <c r="H257" s="12">
        <v>1955</v>
      </c>
      <c r="I257" s="91" t="s">
        <v>6</v>
      </c>
      <c r="J257" s="12">
        <v>11246</v>
      </c>
      <c r="K257" s="12">
        <v>51</v>
      </c>
      <c r="L257" s="12">
        <v>129</v>
      </c>
      <c r="M257" s="12">
        <v>31</v>
      </c>
      <c r="N257" s="12">
        <v>3943</v>
      </c>
      <c r="O257" s="12">
        <v>1818</v>
      </c>
      <c r="P257" s="91" t="s">
        <v>7</v>
      </c>
      <c r="Q257" s="12">
        <v>4496</v>
      </c>
      <c r="R257" s="12">
        <v>721</v>
      </c>
      <c r="S257" s="12">
        <v>64</v>
      </c>
      <c r="T257" s="12">
        <v>28</v>
      </c>
      <c r="U257" s="12">
        <v>3717</v>
      </c>
      <c r="V257" s="12">
        <v>1156</v>
      </c>
      <c r="W257" s="91" t="s">
        <v>8</v>
      </c>
      <c r="X257" s="12">
        <v>130</v>
      </c>
      <c r="Y257" s="12">
        <v>21</v>
      </c>
      <c r="Z257" s="12">
        <v>4</v>
      </c>
      <c r="AA257" s="12">
        <v>29</v>
      </c>
      <c r="AB257" s="12">
        <v>69</v>
      </c>
      <c r="AC257" s="13">
        <v>2</v>
      </c>
    </row>
    <row r="258" spans="1:29" x14ac:dyDescent="0.3">
      <c r="B258" s="89"/>
      <c r="C258" s="79">
        <v>11135</v>
      </c>
      <c r="D258">
        <v>654</v>
      </c>
      <c r="E258">
        <v>504</v>
      </c>
      <c r="F258">
        <v>34</v>
      </c>
      <c r="G258">
        <v>4589</v>
      </c>
      <c r="H258">
        <v>1946</v>
      </c>
      <c r="I258" s="92"/>
      <c r="J258">
        <v>3371</v>
      </c>
      <c r="K258">
        <v>135</v>
      </c>
      <c r="L258">
        <v>312</v>
      </c>
      <c r="M258">
        <v>28</v>
      </c>
      <c r="N258">
        <v>3879</v>
      </c>
      <c r="O258">
        <v>2004</v>
      </c>
      <c r="P258" s="92"/>
      <c r="Q258">
        <v>4942</v>
      </c>
      <c r="R258">
        <v>9</v>
      </c>
      <c r="S258">
        <v>3</v>
      </c>
      <c r="T258">
        <v>22</v>
      </c>
      <c r="U258">
        <v>3415</v>
      </c>
      <c r="V258">
        <v>916</v>
      </c>
      <c r="W258" s="92"/>
      <c r="X258">
        <v>128</v>
      </c>
      <c r="Y258">
        <v>3</v>
      </c>
      <c r="Z258">
        <v>4</v>
      </c>
      <c r="AA258">
        <v>29</v>
      </c>
      <c r="AB258">
        <v>66</v>
      </c>
      <c r="AC258" s="14">
        <v>4</v>
      </c>
    </row>
    <row r="259" spans="1:29" x14ac:dyDescent="0.3">
      <c r="B259" s="89"/>
      <c r="C259" s="79">
        <v>11478</v>
      </c>
      <c r="D259">
        <v>725</v>
      </c>
      <c r="E259">
        <v>29</v>
      </c>
      <c r="F259">
        <v>29</v>
      </c>
      <c r="G259">
        <v>4220</v>
      </c>
      <c r="H259">
        <v>1790</v>
      </c>
      <c r="I259" s="92"/>
      <c r="J259">
        <v>8130</v>
      </c>
      <c r="K259">
        <v>834</v>
      </c>
      <c r="L259">
        <v>791</v>
      </c>
      <c r="M259">
        <v>29</v>
      </c>
      <c r="N259">
        <v>3968</v>
      </c>
      <c r="O259">
        <v>1952</v>
      </c>
      <c r="P259" s="92"/>
      <c r="Q259">
        <v>6783</v>
      </c>
      <c r="R259">
        <v>32</v>
      </c>
      <c r="S259">
        <v>4</v>
      </c>
      <c r="T259">
        <v>26</v>
      </c>
      <c r="U259">
        <v>3643</v>
      </c>
      <c r="V259">
        <v>1500</v>
      </c>
      <c r="W259" s="92"/>
      <c r="X259">
        <v>128</v>
      </c>
      <c r="Y259">
        <v>248</v>
      </c>
      <c r="Z259">
        <v>4</v>
      </c>
      <c r="AA259">
        <v>26</v>
      </c>
      <c r="AB259">
        <v>119</v>
      </c>
      <c r="AC259" s="14">
        <v>2</v>
      </c>
    </row>
    <row r="260" spans="1:29" x14ac:dyDescent="0.3">
      <c r="B260" s="89"/>
      <c r="C260" s="79">
        <v>13423</v>
      </c>
      <c r="D260">
        <v>549</v>
      </c>
      <c r="E260">
        <v>529</v>
      </c>
      <c r="F260">
        <v>31</v>
      </c>
      <c r="G260">
        <v>3881</v>
      </c>
      <c r="H260">
        <v>1888</v>
      </c>
      <c r="I260" s="92"/>
      <c r="J260">
        <v>8036</v>
      </c>
      <c r="K260">
        <v>1043</v>
      </c>
      <c r="L260">
        <v>438</v>
      </c>
      <c r="M260">
        <v>21</v>
      </c>
      <c r="N260">
        <v>3860</v>
      </c>
      <c r="O260">
        <v>1740</v>
      </c>
      <c r="P260" s="92"/>
      <c r="Q260">
        <v>4955</v>
      </c>
      <c r="R260">
        <v>314</v>
      </c>
      <c r="S260">
        <v>1023</v>
      </c>
      <c r="T260">
        <v>28</v>
      </c>
      <c r="U260">
        <v>3421</v>
      </c>
      <c r="V260">
        <v>820</v>
      </c>
      <c r="W260" s="92"/>
      <c r="X260">
        <v>130</v>
      </c>
      <c r="Y260">
        <v>501</v>
      </c>
      <c r="Z260">
        <v>3</v>
      </c>
      <c r="AA260">
        <v>26</v>
      </c>
      <c r="AB260">
        <v>69</v>
      </c>
      <c r="AC260" s="14">
        <v>2</v>
      </c>
    </row>
    <row r="261" spans="1:29" x14ac:dyDescent="0.3">
      <c r="B261" s="90"/>
      <c r="C261" s="80">
        <v>11058</v>
      </c>
      <c r="D261" s="11">
        <v>1028</v>
      </c>
      <c r="E261" s="11">
        <v>38</v>
      </c>
      <c r="F261" s="11">
        <v>26</v>
      </c>
      <c r="G261" s="11">
        <v>4332</v>
      </c>
      <c r="H261" s="11">
        <v>1573</v>
      </c>
      <c r="I261" s="93"/>
      <c r="J261" s="11">
        <v>10001</v>
      </c>
      <c r="K261" s="11">
        <v>548</v>
      </c>
      <c r="L261" s="11">
        <v>1578</v>
      </c>
      <c r="M261" s="11">
        <v>32</v>
      </c>
      <c r="N261" s="11">
        <v>4364</v>
      </c>
      <c r="O261" s="11">
        <v>2015</v>
      </c>
      <c r="P261" s="93"/>
      <c r="Q261" s="11">
        <v>8570</v>
      </c>
      <c r="R261" s="11">
        <v>59</v>
      </c>
      <c r="S261" s="11">
        <v>310</v>
      </c>
      <c r="T261" s="11">
        <v>17</v>
      </c>
      <c r="U261" s="11">
        <v>3737</v>
      </c>
      <c r="V261" s="11">
        <v>1482</v>
      </c>
      <c r="W261" s="93"/>
      <c r="X261" s="11">
        <v>136</v>
      </c>
      <c r="Y261" s="11">
        <v>109</v>
      </c>
      <c r="Z261" s="11">
        <v>4</v>
      </c>
      <c r="AA261" s="11">
        <v>23</v>
      </c>
      <c r="AB261" s="11">
        <v>106</v>
      </c>
      <c r="AC261" s="15">
        <v>2</v>
      </c>
    </row>
    <row r="262" spans="1:29" x14ac:dyDescent="0.3">
      <c r="B262" s="88" t="s">
        <v>9</v>
      </c>
      <c r="C262" s="78">
        <v>11198</v>
      </c>
      <c r="D262" s="12">
        <v>338</v>
      </c>
      <c r="E262" s="12">
        <v>17</v>
      </c>
      <c r="F262" s="12">
        <v>30</v>
      </c>
      <c r="G262" s="12">
        <v>4244</v>
      </c>
      <c r="H262" s="12">
        <v>759</v>
      </c>
      <c r="I262" s="91" t="s">
        <v>10</v>
      </c>
      <c r="J262" s="12">
        <v>6432</v>
      </c>
      <c r="K262" s="12">
        <v>125</v>
      </c>
      <c r="L262" s="12">
        <v>14</v>
      </c>
      <c r="M262" s="12">
        <v>25</v>
      </c>
      <c r="N262" s="12">
        <v>4650</v>
      </c>
      <c r="O262" s="12">
        <v>1085</v>
      </c>
      <c r="P262" s="91" t="s">
        <v>11</v>
      </c>
      <c r="Q262" s="12">
        <v>139</v>
      </c>
      <c r="R262" s="12">
        <v>215</v>
      </c>
      <c r="S262" s="12">
        <v>4</v>
      </c>
      <c r="T262" s="12">
        <v>21</v>
      </c>
      <c r="U262" s="12">
        <v>3489</v>
      </c>
      <c r="V262" s="13">
        <v>214</v>
      </c>
      <c r="W262" s="3"/>
      <c r="X262" s="3"/>
      <c r="Y262" s="3"/>
      <c r="Z262" s="3"/>
      <c r="AC262" s="3"/>
    </row>
    <row r="263" spans="1:29" x14ac:dyDescent="0.3">
      <c r="B263" s="89"/>
      <c r="C263" s="79">
        <v>11703</v>
      </c>
      <c r="D263">
        <v>48</v>
      </c>
      <c r="E263">
        <v>96</v>
      </c>
      <c r="F263">
        <v>36</v>
      </c>
      <c r="G263">
        <v>3787</v>
      </c>
      <c r="H263">
        <v>1075</v>
      </c>
      <c r="I263" s="92"/>
      <c r="J263">
        <v>6902</v>
      </c>
      <c r="K263">
        <v>518</v>
      </c>
      <c r="L263">
        <v>29</v>
      </c>
      <c r="M263">
        <v>27</v>
      </c>
      <c r="N263">
        <v>4195</v>
      </c>
      <c r="O263">
        <v>1022</v>
      </c>
      <c r="P263" s="92"/>
      <c r="Q263">
        <v>2194</v>
      </c>
      <c r="R263">
        <v>7</v>
      </c>
      <c r="S263">
        <v>367</v>
      </c>
      <c r="T263">
        <v>24</v>
      </c>
      <c r="U263">
        <v>3497</v>
      </c>
      <c r="V263" s="14">
        <v>605</v>
      </c>
      <c r="W263" s="3"/>
      <c r="X263" s="3"/>
      <c r="Y263" s="3"/>
      <c r="Z263" s="3"/>
      <c r="AA263" s="3"/>
      <c r="AB263" s="3"/>
      <c r="AC263" s="3"/>
    </row>
    <row r="264" spans="1:29" x14ac:dyDescent="0.3">
      <c r="B264" s="89"/>
      <c r="C264" s="79">
        <v>9954</v>
      </c>
      <c r="D264">
        <v>1582</v>
      </c>
      <c r="E264">
        <v>1218</v>
      </c>
      <c r="F264">
        <v>24</v>
      </c>
      <c r="G264">
        <v>3965</v>
      </c>
      <c r="H264">
        <v>1497</v>
      </c>
      <c r="I264" s="92"/>
      <c r="J264">
        <v>6298</v>
      </c>
      <c r="K264">
        <v>48</v>
      </c>
      <c r="L264">
        <v>1200</v>
      </c>
      <c r="M264">
        <v>29</v>
      </c>
      <c r="N264">
        <v>3975</v>
      </c>
      <c r="O264">
        <v>1775</v>
      </c>
      <c r="P264" s="92"/>
      <c r="Q264">
        <v>135</v>
      </c>
      <c r="R264">
        <v>27</v>
      </c>
      <c r="S264">
        <v>272</v>
      </c>
      <c r="T264">
        <v>23</v>
      </c>
      <c r="U264">
        <v>3356</v>
      </c>
      <c r="V264" s="14">
        <v>1548</v>
      </c>
      <c r="W264" s="3"/>
      <c r="X264" s="3"/>
      <c r="Y264" s="3"/>
      <c r="Z264" s="3"/>
      <c r="AA264" s="3"/>
      <c r="AB264" s="3"/>
      <c r="AC264" s="3"/>
    </row>
    <row r="265" spans="1:29" x14ac:dyDescent="0.3">
      <c r="B265" s="89"/>
      <c r="C265" s="79">
        <v>10490</v>
      </c>
      <c r="D265">
        <v>385</v>
      </c>
      <c r="E265">
        <v>599</v>
      </c>
      <c r="F265">
        <v>31</v>
      </c>
      <c r="G265">
        <v>3905</v>
      </c>
      <c r="H265">
        <v>1440</v>
      </c>
      <c r="I265" s="92"/>
      <c r="J265">
        <v>10220</v>
      </c>
      <c r="K265">
        <v>88</v>
      </c>
      <c r="L265">
        <v>1022</v>
      </c>
      <c r="M265">
        <v>29</v>
      </c>
      <c r="N265">
        <v>4245</v>
      </c>
      <c r="O265">
        <v>1371</v>
      </c>
      <c r="P265" s="92"/>
      <c r="Q265">
        <v>133</v>
      </c>
      <c r="R265">
        <v>299</v>
      </c>
      <c r="S265">
        <v>4</v>
      </c>
      <c r="T265">
        <v>31</v>
      </c>
      <c r="U265">
        <v>3614</v>
      </c>
      <c r="V265" s="14">
        <v>898</v>
      </c>
      <c r="W265" s="3"/>
      <c r="X265" s="3"/>
      <c r="Y265" s="3"/>
      <c r="Z265" s="3"/>
      <c r="AA265" s="3"/>
      <c r="AB265" s="3"/>
      <c r="AC265" s="3"/>
    </row>
    <row r="266" spans="1:29" x14ac:dyDescent="0.3">
      <c r="B266" s="90"/>
      <c r="C266" s="80">
        <v>10440</v>
      </c>
      <c r="D266" s="11">
        <v>6</v>
      </c>
      <c r="E266" s="11">
        <v>1069</v>
      </c>
      <c r="F266" s="11">
        <v>31</v>
      </c>
      <c r="G266" s="11">
        <v>3987</v>
      </c>
      <c r="H266" s="11">
        <v>1707</v>
      </c>
      <c r="I266" s="93"/>
      <c r="J266" s="11">
        <v>6032</v>
      </c>
      <c r="K266" s="11">
        <v>7</v>
      </c>
      <c r="L266" s="11">
        <v>705</v>
      </c>
      <c r="M266" s="11">
        <v>22</v>
      </c>
      <c r="N266" s="11">
        <v>3989</v>
      </c>
      <c r="O266" s="11">
        <v>1939</v>
      </c>
      <c r="P266" s="93"/>
      <c r="Q266" s="11">
        <v>130</v>
      </c>
      <c r="R266" s="11">
        <v>14</v>
      </c>
      <c r="S266" s="11">
        <v>198</v>
      </c>
      <c r="T266" s="11">
        <v>31</v>
      </c>
      <c r="U266" s="11">
        <v>3671</v>
      </c>
      <c r="V266" s="15">
        <v>1377</v>
      </c>
      <c r="W266" s="3"/>
      <c r="X266" s="3"/>
      <c r="Y266" s="3"/>
      <c r="Z266" s="3"/>
      <c r="AA266" s="3"/>
      <c r="AB266" s="3"/>
      <c r="AC266" s="3"/>
    </row>
    <row r="267" spans="1:29" x14ac:dyDescent="0.3">
      <c r="A267" t="s">
        <v>12</v>
      </c>
      <c r="C267">
        <f>AVERAGE(C257:C261)</f>
        <v>11798.8</v>
      </c>
      <c r="D267">
        <f>AVERAGE(D257:D258,D260:D261)</f>
        <v>694.5</v>
      </c>
      <c r="E267">
        <f>AVERAGE(E257,E259,E261)</f>
        <v>63</v>
      </c>
      <c r="F267">
        <f t="shared" ref="F267:H267" si="208">AVERAGE(F257:F261)</f>
        <v>29</v>
      </c>
      <c r="G267">
        <f t="shared" si="208"/>
        <v>4201</v>
      </c>
      <c r="H267">
        <f t="shared" si="208"/>
        <v>1830.4</v>
      </c>
      <c r="J267">
        <f t="shared" ref="J267" si="209">AVERAGE(J257:J261)</f>
        <v>8156.8</v>
      </c>
      <c r="K267">
        <f>AVERAGE(K257:K259,K261)</f>
        <v>392</v>
      </c>
      <c r="L267">
        <f>AVERAGE(L257:L259,L261)</f>
        <v>702.5</v>
      </c>
      <c r="M267">
        <f t="shared" ref="M267:O267" si="210">AVERAGE(M257:M261)</f>
        <v>28.2</v>
      </c>
      <c r="N267">
        <f t="shared" si="210"/>
        <v>4002.8</v>
      </c>
      <c r="O267">
        <f t="shared" si="210"/>
        <v>1905.8</v>
      </c>
      <c r="Q267">
        <f>AVERAGE(Q257:Q261)</f>
        <v>5949.2</v>
      </c>
      <c r="R267">
        <f>AVERAGE(R258:R261)</f>
        <v>103.5</v>
      </c>
      <c r="S267">
        <f t="shared" ref="S267:U267" si="211">AVERAGE(S257:S261)</f>
        <v>280.8</v>
      </c>
      <c r="T267">
        <f t="shared" si="211"/>
        <v>24.2</v>
      </c>
      <c r="U267">
        <f t="shared" si="211"/>
        <v>3586.6</v>
      </c>
      <c r="V267">
        <f>AVERAGE(V257:V258,V260:V261)</f>
        <v>1093.5</v>
      </c>
      <c r="X267">
        <f t="shared" ref="X267:AC267" si="212">AVERAGE(X257:X261)</f>
        <v>130.4</v>
      </c>
      <c r="Y267">
        <f t="shared" si="212"/>
        <v>176.4</v>
      </c>
      <c r="Z267">
        <f t="shared" si="212"/>
        <v>3.8</v>
      </c>
      <c r="AA267">
        <f t="shared" si="212"/>
        <v>26.6</v>
      </c>
      <c r="AB267">
        <f>AVERAGE(AB257:AB261)</f>
        <v>85.8</v>
      </c>
      <c r="AC267">
        <f t="shared" si="212"/>
        <v>2.4</v>
      </c>
    </row>
    <row r="268" spans="1:29" x14ac:dyDescent="0.3">
      <c r="A268" t="s">
        <v>13</v>
      </c>
      <c r="C268">
        <f>AVEDEV(C257:C261)</f>
        <v>690.15999999999985</v>
      </c>
      <c r="D268">
        <f>AVEDEV(D257:D258,D260:D261)</f>
        <v>166.75</v>
      </c>
      <c r="E268">
        <f>AVEDEV(E257,E259,E261)</f>
        <v>39.333333333333336</v>
      </c>
      <c r="F268">
        <f t="shared" ref="F268:H268" si="213">AVEDEV(F257:F261)</f>
        <v>2.8</v>
      </c>
      <c r="G268">
        <f t="shared" si="213"/>
        <v>215.2</v>
      </c>
      <c r="H268">
        <f t="shared" si="213"/>
        <v>119.11999999999998</v>
      </c>
      <c r="J268">
        <f t="shared" ref="J268" si="214">AVEDEV(J257:J261)</f>
        <v>1973.36</v>
      </c>
      <c r="K268">
        <f>AVEDEV(K257:K259,K261)</f>
        <v>299</v>
      </c>
      <c r="L268">
        <f>AVEDEV(L257:L259,L261)</f>
        <v>482</v>
      </c>
      <c r="M268">
        <f t="shared" ref="M268:O268" si="215">AVEDEV(M257:M261)</f>
        <v>2.96</v>
      </c>
      <c r="N268">
        <f t="shared" si="215"/>
        <v>144.4800000000001</v>
      </c>
      <c r="O268">
        <f t="shared" si="215"/>
        <v>101.44000000000001</v>
      </c>
      <c r="Q268">
        <f>AVEDEV(Q257:Q261)</f>
        <v>1381.84</v>
      </c>
      <c r="R268">
        <f>AVEDEV(R258:R261)</f>
        <v>105.25</v>
      </c>
      <c r="S268">
        <f t="shared" ref="S268:U268" si="216">AVEDEV(S257:S261)</f>
        <v>308.56000000000006</v>
      </c>
      <c r="T268">
        <f t="shared" si="216"/>
        <v>3.7600000000000002</v>
      </c>
      <c r="U268">
        <f t="shared" si="216"/>
        <v>134.88000000000002</v>
      </c>
      <c r="V268">
        <f>AVEDEV(V257:V258,V260:V261)</f>
        <v>225.5</v>
      </c>
      <c r="X268">
        <f t="shared" ref="X268:AC268" si="217">AVEDEV(X257:X261)</f>
        <v>2.2400000000000033</v>
      </c>
      <c r="Y268">
        <f t="shared" si="217"/>
        <v>158.47999999999999</v>
      </c>
      <c r="Z268">
        <f t="shared" si="217"/>
        <v>0.32000000000000012</v>
      </c>
      <c r="AA268">
        <f t="shared" si="217"/>
        <v>1.9200000000000004</v>
      </c>
      <c r="AB268">
        <f t="shared" si="217"/>
        <v>21.36</v>
      </c>
      <c r="AC268">
        <f t="shared" si="217"/>
        <v>0.6399999999999999</v>
      </c>
    </row>
    <row r="269" spans="1:29" x14ac:dyDescent="0.3">
      <c r="A269" t="s">
        <v>14</v>
      </c>
      <c r="C269">
        <f>AVERAGE(C262:C266)</f>
        <v>10757</v>
      </c>
      <c r="D269">
        <f>AVERAGE(D262:D263,D265:D266)</f>
        <v>194.25</v>
      </c>
      <c r="E269">
        <f>AVERAGE(E262:E263,E265)</f>
        <v>237.33333333333334</v>
      </c>
      <c r="F269">
        <f t="shared" ref="F269:G269" si="218">AVERAGE(F262:F266)</f>
        <v>30.4</v>
      </c>
      <c r="G269">
        <f t="shared" si="218"/>
        <v>3977.6</v>
      </c>
      <c r="H269">
        <f>AVERAGE(H262:H263,H265)</f>
        <v>1091.3333333333333</v>
      </c>
      <c r="J269">
        <f t="shared" ref="J269" si="219">AVERAGE(J262:J266)</f>
        <v>7176.8</v>
      </c>
      <c r="K269">
        <f>AVERAGE(K262,K264:K266)</f>
        <v>67</v>
      </c>
      <c r="L269">
        <f>AVERAGE(L262:L263,L265:L266)</f>
        <v>442.5</v>
      </c>
      <c r="M269">
        <f t="shared" ref="M269:O269" si="220">AVERAGE(M262:M266)</f>
        <v>26.4</v>
      </c>
      <c r="N269">
        <f t="shared" si="220"/>
        <v>4210.8</v>
      </c>
      <c r="O269">
        <f t="shared" si="220"/>
        <v>1438.4</v>
      </c>
      <c r="Q269">
        <f>AVERAGE(Q262,Q264:Q266)</f>
        <v>134.25</v>
      </c>
      <c r="R269">
        <f t="shared" ref="R269:U269" si="221">AVERAGE(R262:R266)</f>
        <v>112.4</v>
      </c>
      <c r="S269">
        <f t="shared" si="221"/>
        <v>169</v>
      </c>
      <c r="T269">
        <f t="shared" si="221"/>
        <v>26</v>
      </c>
      <c r="U269">
        <f t="shared" si="221"/>
        <v>3525.4</v>
      </c>
      <c r="V269">
        <f>AVERAGE(V263:V265)</f>
        <v>1017</v>
      </c>
    </row>
    <row r="270" spans="1:29" x14ac:dyDescent="0.3">
      <c r="A270" t="s">
        <v>15</v>
      </c>
      <c r="C270">
        <f>AVEDEV(C262:C266)</f>
        <v>554.79999999999995</v>
      </c>
      <c r="D270">
        <f>AVEDEV(D262:D263,D265:D266)</f>
        <v>167.25</v>
      </c>
      <c r="E270">
        <f>AVEDEV(E262:E263,E265)</f>
        <v>241.11111111111109</v>
      </c>
      <c r="F270">
        <f t="shared" ref="F270:G270" si="222">AVEDEV(F262:F266)</f>
        <v>2.72</v>
      </c>
      <c r="G270">
        <f t="shared" si="222"/>
        <v>110.31999999999998</v>
      </c>
      <c r="H270">
        <f>AVEDEV(H262:H263,H265)</f>
        <v>232.44444444444443</v>
      </c>
      <c r="J270">
        <f t="shared" ref="J270" si="223">AVEDEV(J262:J266)</f>
        <v>1217.2800000000002</v>
      </c>
      <c r="K270">
        <f>AVEDEV(K262,K264:K266)</f>
        <v>39.5</v>
      </c>
      <c r="L270">
        <f>AVEDEV(L262:L263,L265:L266)</f>
        <v>421</v>
      </c>
      <c r="M270">
        <f t="shared" ref="M270:O270" si="224">AVEDEV(M262:M266)</f>
        <v>2.3200000000000003</v>
      </c>
      <c r="N270">
        <f t="shared" si="224"/>
        <v>189.36000000000004</v>
      </c>
      <c r="O270">
        <f t="shared" si="224"/>
        <v>334.88</v>
      </c>
      <c r="Q270">
        <f>AVEDEV(Q262,Q264:Q266)</f>
        <v>2.75</v>
      </c>
      <c r="R270">
        <f t="shared" ref="R270:U270" si="225">AVEDEV(R262:R266)</f>
        <v>115.67999999999999</v>
      </c>
      <c r="S270">
        <f t="shared" si="225"/>
        <v>132</v>
      </c>
      <c r="T270">
        <f t="shared" si="225"/>
        <v>4</v>
      </c>
      <c r="U270">
        <f t="shared" si="225"/>
        <v>93.680000000000021</v>
      </c>
      <c r="V270">
        <f>AVEDEV(V263:V265)</f>
        <v>354</v>
      </c>
    </row>
    <row r="273" spans="1:29" x14ac:dyDescent="0.3">
      <c r="A273" t="s">
        <v>29</v>
      </c>
      <c r="B273" s="10" t="s">
        <v>39</v>
      </c>
      <c r="C273" s="1" t="s">
        <v>1</v>
      </c>
      <c r="D273" s="1" t="s">
        <v>2</v>
      </c>
      <c r="E273" s="1" t="s">
        <v>3</v>
      </c>
      <c r="F273" s="1" t="s">
        <v>4</v>
      </c>
      <c r="G273" s="1" t="s">
        <v>25</v>
      </c>
      <c r="H273" s="2" t="s">
        <v>24</v>
      </c>
      <c r="I273" s="10"/>
      <c r="J273" s="1" t="s">
        <v>1</v>
      </c>
      <c r="K273" s="1" t="s">
        <v>2</v>
      </c>
      <c r="L273" s="1" t="s">
        <v>3</v>
      </c>
      <c r="M273" s="1" t="s">
        <v>4</v>
      </c>
      <c r="N273" s="1" t="s">
        <v>25</v>
      </c>
      <c r="O273" s="2" t="s">
        <v>24</v>
      </c>
      <c r="P273" s="10"/>
      <c r="Q273" s="1" t="s">
        <v>1</v>
      </c>
      <c r="R273" s="1" t="s">
        <v>2</v>
      </c>
      <c r="S273" s="1" t="s">
        <v>3</v>
      </c>
      <c r="T273" s="1" t="s">
        <v>4</v>
      </c>
      <c r="U273" s="1" t="s">
        <v>25</v>
      </c>
      <c r="V273" s="2" t="s">
        <v>24</v>
      </c>
      <c r="W273" s="10"/>
      <c r="X273" s="1" t="s">
        <v>1</v>
      </c>
      <c r="Y273" s="1" t="s">
        <v>2</v>
      </c>
      <c r="Z273" s="1" t="s">
        <v>3</v>
      </c>
      <c r="AA273" s="1" t="s">
        <v>4</v>
      </c>
      <c r="AB273" s="1" t="s">
        <v>25</v>
      </c>
      <c r="AC273" s="2" t="s">
        <v>24</v>
      </c>
    </row>
    <row r="274" spans="1:29" x14ac:dyDescent="0.3">
      <c r="B274" s="91" t="s">
        <v>5</v>
      </c>
      <c r="C274" s="78">
        <v>12179</v>
      </c>
      <c r="D274" s="12">
        <v>560</v>
      </c>
      <c r="E274" s="12">
        <v>150</v>
      </c>
      <c r="F274" s="12">
        <v>23</v>
      </c>
      <c r="G274" s="12">
        <v>3886</v>
      </c>
      <c r="H274" s="12">
        <v>2080</v>
      </c>
      <c r="I274" s="91" t="s">
        <v>6</v>
      </c>
      <c r="J274" s="12">
        <v>11715</v>
      </c>
      <c r="K274" s="12">
        <v>38</v>
      </c>
      <c r="L274" s="12">
        <v>152</v>
      </c>
      <c r="M274" s="12">
        <v>28</v>
      </c>
      <c r="N274" s="12">
        <v>4052</v>
      </c>
      <c r="O274" s="12">
        <v>2570</v>
      </c>
      <c r="P274" s="91" t="s">
        <v>7</v>
      </c>
      <c r="Q274" s="12">
        <v>4555</v>
      </c>
      <c r="R274" s="12">
        <v>622</v>
      </c>
      <c r="S274" s="12">
        <v>68</v>
      </c>
      <c r="T274" s="12">
        <v>21</v>
      </c>
      <c r="U274" s="12">
        <v>2636</v>
      </c>
      <c r="V274" s="13">
        <v>1285</v>
      </c>
      <c r="W274" s="91" t="s">
        <v>8</v>
      </c>
      <c r="X274" s="78">
        <v>129</v>
      </c>
      <c r="Y274" s="12">
        <v>56</v>
      </c>
      <c r="Z274" s="12">
        <v>3</v>
      </c>
      <c r="AA274" s="12">
        <v>28</v>
      </c>
      <c r="AB274" s="12">
        <v>68</v>
      </c>
      <c r="AC274" s="13">
        <v>2</v>
      </c>
    </row>
    <row r="275" spans="1:29" x14ac:dyDescent="0.3">
      <c r="B275" s="89"/>
      <c r="C275" s="79">
        <v>11551</v>
      </c>
      <c r="D275">
        <v>433</v>
      </c>
      <c r="E275">
        <v>494</v>
      </c>
      <c r="F275">
        <v>32</v>
      </c>
      <c r="G275">
        <v>4528</v>
      </c>
      <c r="H275">
        <v>1972</v>
      </c>
      <c r="I275" s="92"/>
      <c r="J275">
        <v>3599</v>
      </c>
      <c r="K275">
        <v>178</v>
      </c>
      <c r="L275">
        <v>314</v>
      </c>
      <c r="M275">
        <v>25</v>
      </c>
      <c r="N275">
        <v>3883</v>
      </c>
      <c r="O275">
        <v>1873</v>
      </c>
      <c r="P275" s="92"/>
      <c r="Q275">
        <v>5027</v>
      </c>
      <c r="R275">
        <v>10</v>
      </c>
      <c r="S275">
        <v>4</v>
      </c>
      <c r="T275">
        <v>18</v>
      </c>
      <c r="U275">
        <v>2459</v>
      </c>
      <c r="V275" s="14">
        <v>884</v>
      </c>
      <c r="W275" s="92"/>
      <c r="X275" s="79">
        <v>129</v>
      </c>
      <c r="Y275">
        <v>4</v>
      </c>
      <c r="Z275">
        <v>3</v>
      </c>
      <c r="AA275">
        <v>27</v>
      </c>
      <c r="AB275">
        <v>65</v>
      </c>
      <c r="AC275" s="14">
        <v>2</v>
      </c>
    </row>
    <row r="276" spans="1:29" x14ac:dyDescent="0.3">
      <c r="B276" s="89"/>
      <c r="C276" s="79">
        <v>11733</v>
      </c>
      <c r="D276">
        <v>798</v>
      </c>
      <c r="E276">
        <v>40</v>
      </c>
      <c r="F276">
        <v>27</v>
      </c>
      <c r="G276">
        <v>4069</v>
      </c>
      <c r="H276">
        <v>2035</v>
      </c>
      <c r="I276" s="92"/>
      <c r="J276">
        <v>8802</v>
      </c>
      <c r="K276">
        <v>796</v>
      </c>
      <c r="L276">
        <v>889</v>
      </c>
      <c r="M276">
        <v>26</v>
      </c>
      <c r="N276">
        <v>3937</v>
      </c>
      <c r="O276">
        <v>1940</v>
      </c>
      <c r="P276" s="92"/>
      <c r="Q276">
        <v>7378</v>
      </c>
      <c r="R276">
        <v>44</v>
      </c>
      <c r="S276">
        <v>5</v>
      </c>
      <c r="T276">
        <v>18</v>
      </c>
      <c r="U276">
        <v>2404</v>
      </c>
      <c r="V276" s="14">
        <v>1166</v>
      </c>
      <c r="W276" s="92"/>
      <c r="X276" s="79">
        <v>129</v>
      </c>
      <c r="Y276">
        <v>211</v>
      </c>
      <c r="Z276">
        <v>3</v>
      </c>
      <c r="AA276">
        <v>26</v>
      </c>
      <c r="AB276">
        <v>123</v>
      </c>
      <c r="AC276" s="14">
        <v>2</v>
      </c>
    </row>
    <row r="277" spans="1:29" x14ac:dyDescent="0.3">
      <c r="B277" s="89"/>
      <c r="C277" s="79">
        <v>13611</v>
      </c>
      <c r="D277">
        <v>487</v>
      </c>
      <c r="E277">
        <v>476</v>
      </c>
      <c r="F277">
        <v>30</v>
      </c>
      <c r="G277">
        <v>3762</v>
      </c>
      <c r="H277">
        <v>1872</v>
      </c>
      <c r="I277" s="92"/>
      <c r="J277">
        <v>8223</v>
      </c>
      <c r="K277">
        <v>1038</v>
      </c>
      <c r="L277">
        <v>341</v>
      </c>
      <c r="M277">
        <v>20</v>
      </c>
      <c r="N277">
        <v>3754</v>
      </c>
      <c r="O277">
        <v>1913</v>
      </c>
      <c r="P277" s="92"/>
      <c r="Q277">
        <v>6608</v>
      </c>
      <c r="R277">
        <v>377</v>
      </c>
      <c r="S277">
        <v>676</v>
      </c>
      <c r="T277">
        <v>22</v>
      </c>
      <c r="U277">
        <v>2434</v>
      </c>
      <c r="V277" s="14">
        <v>957</v>
      </c>
      <c r="W277" s="92"/>
      <c r="X277" s="79">
        <v>134</v>
      </c>
      <c r="Y277">
        <v>1213</v>
      </c>
      <c r="Z277">
        <v>3</v>
      </c>
      <c r="AA277">
        <v>26</v>
      </c>
      <c r="AB277">
        <v>67</v>
      </c>
      <c r="AC277" s="14">
        <v>2</v>
      </c>
    </row>
    <row r="278" spans="1:29" x14ac:dyDescent="0.3">
      <c r="B278" s="90"/>
      <c r="C278" s="80">
        <v>10730</v>
      </c>
      <c r="D278" s="11">
        <v>853</v>
      </c>
      <c r="E278" s="11">
        <v>41</v>
      </c>
      <c r="F278" s="11">
        <v>25</v>
      </c>
      <c r="G278" s="11">
        <v>4103</v>
      </c>
      <c r="H278" s="11">
        <v>1584</v>
      </c>
      <c r="I278" s="93"/>
      <c r="J278" s="11">
        <v>9338</v>
      </c>
      <c r="K278" s="11">
        <v>691</v>
      </c>
      <c r="L278" s="11">
        <v>728</v>
      </c>
      <c r="M278" s="11">
        <v>31</v>
      </c>
      <c r="N278" s="11">
        <v>4315</v>
      </c>
      <c r="O278" s="11">
        <v>1750</v>
      </c>
      <c r="P278" s="93"/>
      <c r="Q278" s="11">
        <v>12632</v>
      </c>
      <c r="R278" s="11">
        <v>116</v>
      </c>
      <c r="S278" s="11">
        <v>260</v>
      </c>
      <c r="T278" s="11">
        <v>14</v>
      </c>
      <c r="U278" s="11">
        <v>3079</v>
      </c>
      <c r="V278" s="15">
        <v>1740</v>
      </c>
      <c r="W278" s="93"/>
      <c r="X278" s="80">
        <v>140</v>
      </c>
      <c r="Y278" s="11">
        <v>188</v>
      </c>
      <c r="Z278" s="11">
        <v>4</v>
      </c>
      <c r="AA278" s="11">
        <v>23</v>
      </c>
      <c r="AB278" s="11">
        <v>113</v>
      </c>
      <c r="AC278" s="15">
        <v>2</v>
      </c>
    </row>
    <row r="279" spans="1:29" x14ac:dyDescent="0.3">
      <c r="B279" s="88" t="s">
        <v>9</v>
      </c>
      <c r="C279" s="78">
        <v>11565</v>
      </c>
      <c r="D279" s="12">
        <v>490</v>
      </c>
      <c r="E279" s="12">
        <v>27</v>
      </c>
      <c r="F279" s="12">
        <v>28</v>
      </c>
      <c r="G279" s="12">
        <v>4387</v>
      </c>
      <c r="H279" s="12">
        <v>1171</v>
      </c>
      <c r="I279" s="91" t="s">
        <v>10</v>
      </c>
      <c r="J279" s="12">
        <v>6104</v>
      </c>
      <c r="K279" s="12">
        <v>288</v>
      </c>
      <c r="L279" s="12">
        <v>21</v>
      </c>
      <c r="M279" s="12">
        <v>24</v>
      </c>
      <c r="N279" s="12">
        <v>4775</v>
      </c>
      <c r="O279" s="12">
        <v>1370</v>
      </c>
      <c r="P279" s="91" t="s">
        <v>11</v>
      </c>
      <c r="Q279" s="12">
        <v>127</v>
      </c>
      <c r="R279" s="12">
        <v>289</v>
      </c>
      <c r="S279" s="12">
        <v>5</v>
      </c>
      <c r="T279" s="12">
        <v>18</v>
      </c>
      <c r="U279" s="12">
        <v>2784</v>
      </c>
      <c r="V279" s="13">
        <v>231</v>
      </c>
      <c r="W279" s="3"/>
      <c r="X279" s="3"/>
      <c r="Y279" s="3"/>
      <c r="Z279" s="3"/>
      <c r="AC279" s="3"/>
    </row>
    <row r="280" spans="1:29" x14ac:dyDescent="0.3">
      <c r="B280" s="89"/>
      <c r="C280" s="79">
        <v>12353</v>
      </c>
      <c r="D280">
        <v>86</v>
      </c>
      <c r="E280">
        <v>695</v>
      </c>
      <c r="F280">
        <v>33</v>
      </c>
      <c r="G280">
        <v>3843</v>
      </c>
      <c r="H280">
        <v>1486</v>
      </c>
      <c r="I280" s="92"/>
      <c r="J280">
        <v>7553</v>
      </c>
      <c r="K280">
        <v>399</v>
      </c>
      <c r="L280">
        <v>158</v>
      </c>
      <c r="M280">
        <v>26</v>
      </c>
      <c r="N280">
        <v>4242</v>
      </c>
      <c r="O280">
        <v>1278</v>
      </c>
      <c r="P280" s="92"/>
      <c r="Q280">
        <v>1807</v>
      </c>
      <c r="R280">
        <v>11</v>
      </c>
      <c r="S280">
        <v>384</v>
      </c>
      <c r="T280">
        <v>20</v>
      </c>
      <c r="U280">
        <v>2757</v>
      </c>
      <c r="V280" s="14">
        <v>1038</v>
      </c>
      <c r="W280" s="3"/>
      <c r="X280" s="3"/>
      <c r="Y280" s="3"/>
      <c r="Z280" s="3"/>
      <c r="AA280" s="3"/>
      <c r="AB280" s="3"/>
      <c r="AC280" s="3"/>
    </row>
    <row r="281" spans="1:29" x14ac:dyDescent="0.3">
      <c r="B281" s="89"/>
      <c r="C281" s="79">
        <v>10439</v>
      </c>
      <c r="D281">
        <v>1747</v>
      </c>
      <c r="E281">
        <v>1483</v>
      </c>
      <c r="F281">
        <v>23</v>
      </c>
      <c r="G281">
        <v>3925</v>
      </c>
      <c r="H281">
        <v>1636</v>
      </c>
      <c r="I281" s="92"/>
      <c r="J281">
        <v>6277</v>
      </c>
      <c r="K281">
        <v>93</v>
      </c>
      <c r="L281">
        <v>1249</v>
      </c>
      <c r="M281">
        <v>27</v>
      </c>
      <c r="N281">
        <v>3999</v>
      </c>
      <c r="O281">
        <v>1836</v>
      </c>
      <c r="P281" s="92"/>
      <c r="Q281">
        <v>110</v>
      </c>
      <c r="R281">
        <v>33</v>
      </c>
      <c r="S281">
        <v>319</v>
      </c>
      <c r="T281">
        <v>19</v>
      </c>
      <c r="U281">
        <v>2491</v>
      </c>
      <c r="V281" s="14">
        <v>994</v>
      </c>
      <c r="W281" s="3"/>
      <c r="X281" s="3"/>
      <c r="Y281" s="3"/>
      <c r="Z281" s="3"/>
      <c r="AA281" s="3"/>
      <c r="AB281" s="3"/>
      <c r="AC281" s="3"/>
    </row>
    <row r="282" spans="1:29" x14ac:dyDescent="0.3">
      <c r="B282" s="89"/>
      <c r="C282" s="79">
        <v>10879</v>
      </c>
      <c r="D282">
        <v>448</v>
      </c>
      <c r="E282">
        <v>961</v>
      </c>
      <c r="F282">
        <v>29</v>
      </c>
      <c r="G282">
        <v>3846</v>
      </c>
      <c r="H282">
        <v>1592</v>
      </c>
      <c r="I282" s="92"/>
      <c r="J282">
        <v>10397</v>
      </c>
      <c r="K282">
        <v>120</v>
      </c>
      <c r="L282">
        <v>879</v>
      </c>
      <c r="M282">
        <v>26</v>
      </c>
      <c r="N282">
        <v>4250</v>
      </c>
      <c r="O282">
        <v>1571</v>
      </c>
      <c r="P282" s="92"/>
      <c r="Q282">
        <v>109</v>
      </c>
      <c r="R282">
        <v>286</v>
      </c>
      <c r="S282">
        <v>4</v>
      </c>
      <c r="T282">
        <v>23</v>
      </c>
      <c r="U282">
        <v>2542</v>
      </c>
      <c r="V282" s="14">
        <v>580</v>
      </c>
      <c r="W282" s="3"/>
      <c r="X282" s="3"/>
      <c r="Y282" s="3"/>
      <c r="Z282" s="3"/>
      <c r="AA282" s="3"/>
      <c r="AB282" s="3"/>
      <c r="AC282" s="3"/>
    </row>
    <row r="283" spans="1:29" x14ac:dyDescent="0.3">
      <c r="B283" s="90"/>
      <c r="C283" s="80">
        <v>10595</v>
      </c>
      <c r="D283" s="11">
        <v>6</v>
      </c>
      <c r="E283" s="11">
        <v>1125</v>
      </c>
      <c r="F283" s="11">
        <v>28</v>
      </c>
      <c r="G283" s="11">
        <v>3952</v>
      </c>
      <c r="H283" s="11">
        <v>1791</v>
      </c>
      <c r="I283" s="93"/>
      <c r="J283" s="11">
        <v>6378</v>
      </c>
      <c r="K283" s="11">
        <v>6</v>
      </c>
      <c r="L283" s="11">
        <v>967</v>
      </c>
      <c r="M283" s="11">
        <v>20</v>
      </c>
      <c r="N283" s="11">
        <v>3952</v>
      </c>
      <c r="O283" s="11">
        <v>1957</v>
      </c>
      <c r="P283" s="93"/>
      <c r="Q283" s="11">
        <v>111</v>
      </c>
      <c r="R283" s="11">
        <v>13</v>
      </c>
      <c r="S283" s="11">
        <v>283</v>
      </c>
      <c r="T283" s="11">
        <v>21</v>
      </c>
      <c r="U283" s="11">
        <v>2281</v>
      </c>
      <c r="V283" s="15">
        <v>1119</v>
      </c>
      <c r="W283" s="3"/>
      <c r="X283" s="3"/>
      <c r="Y283" s="3"/>
      <c r="Z283" s="3"/>
      <c r="AA283" s="3"/>
      <c r="AB283" s="3"/>
      <c r="AC283" s="3"/>
    </row>
    <row r="284" spans="1:29" x14ac:dyDescent="0.3">
      <c r="A284" t="s">
        <v>12</v>
      </c>
      <c r="C284">
        <f>AVERAGE(C274:C278)</f>
        <v>11960.8</v>
      </c>
      <c r="D284">
        <f>AVERAGE(D274:D275,D277:D278)</f>
        <v>583.25</v>
      </c>
      <c r="E284">
        <f>AVERAGE(E274,E276,E278)</f>
        <v>77</v>
      </c>
      <c r="F284">
        <f t="shared" ref="F284:H284" si="226">AVERAGE(F274:F278)</f>
        <v>27.4</v>
      </c>
      <c r="G284">
        <f t="shared" si="226"/>
        <v>4069.6</v>
      </c>
      <c r="H284">
        <f t="shared" si="226"/>
        <v>1908.6</v>
      </c>
      <c r="J284">
        <f t="shared" ref="J284" si="227">AVERAGE(J274:J278)</f>
        <v>8335.4</v>
      </c>
      <c r="K284">
        <f>AVERAGE(K274:K276,K278)</f>
        <v>425.75</v>
      </c>
      <c r="L284">
        <f>AVERAGE(L274:L276,L278)</f>
        <v>520.75</v>
      </c>
      <c r="M284">
        <f t="shared" ref="M284:O284" si="228">AVERAGE(M274:M278)</f>
        <v>26</v>
      </c>
      <c r="N284">
        <f t="shared" si="228"/>
        <v>3988.2</v>
      </c>
      <c r="O284">
        <f t="shared" si="228"/>
        <v>2009.2</v>
      </c>
      <c r="Q284">
        <f>AVERAGE(Q274:Q278)</f>
        <v>7240</v>
      </c>
      <c r="R284">
        <f>AVERAGE(R275:R278)</f>
        <v>136.75</v>
      </c>
      <c r="S284">
        <f t="shared" ref="S284:U284" si="229">AVERAGE(S274:S278)</f>
        <v>202.6</v>
      </c>
      <c r="T284">
        <f t="shared" si="229"/>
        <v>18.600000000000001</v>
      </c>
      <c r="U284">
        <f t="shared" si="229"/>
        <v>2602.4</v>
      </c>
      <c r="V284">
        <f>AVERAGE(V274:V275,V277:V278)</f>
        <v>1216.5</v>
      </c>
      <c r="X284">
        <f t="shared" ref="X284:AC284" si="230">AVERAGE(X274:X278)</f>
        <v>132.19999999999999</v>
      </c>
      <c r="Y284">
        <f t="shared" si="230"/>
        <v>334.4</v>
      </c>
      <c r="Z284">
        <f t="shared" si="230"/>
        <v>3.2</v>
      </c>
      <c r="AA284">
        <f t="shared" si="230"/>
        <v>26</v>
      </c>
      <c r="AB284">
        <f t="shared" si="230"/>
        <v>87.2</v>
      </c>
      <c r="AC284">
        <f t="shared" si="230"/>
        <v>2</v>
      </c>
    </row>
    <row r="285" spans="1:29" x14ac:dyDescent="0.3">
      <c r="A285" t="s">
        <v>13</v>
      </c>
      <c r="C285">
        <f>AVEDEV(C274:C278)</f>
        <v>747.3599999999999</v>
      </c>
      <c r="D285">
        <f>AVEDEV(D274:D275,D277:D278)</f>
        <v>134.875</v>
      </c>
      <c r="E285">
        <f>AVEDEV(E274,E276,E278)</f>
        <v>48.666666666666664</v>
      </c>
      <c r="F285">
        <f t="shared" ref="F285:H285" si="231">AVEDEV(F274:F278)</f>
        <v>2.88</v>
      </c>
      <c r="G285">
        <f t="shared" si="231"/>
        <v>196.71999999999997</v>
      </c>
      <c r="H285">
        <f t="shared" si="231"/>
        <v>144.48000000000002</v>
      </c>
      <c r="J285">
        <f t="shared" ref="J285" si="232">AVEDEV(J274:J278)</f>
        <v>1939.52</v>
      </c>
      <c r="K285">
        <f>AVEDEV(K274:K276,K278)</f>
        <v>317.75</v>
      </c>
      <c r="L285">
        <f>AVEDEV(L274:L276,L278)</f>
        <v>287.75</v>
      </c>
      <c r="M285">
        <f t="shared" ref="M285:O285" si="233">AVEDEV(M274:M278)</f>
        <v>2.8</v>
      </c>
      <c r="N285">
        <f t="shared" si="233"/>
        <v>156.23999999999995</v>
      </c>
      <c r="O285">
        <f t="shared" si="233"/>
        <v>224.32000000000002</v>
      </c>
      <c r="Q285">
        <f>AVEDEV(Q274:Q278)</f>
        <v>2212</v>
      </c>
      <c r="R285">
        <f>AVEDEV(R275:R278)</f>
        <v>120.125</v>
      </c>
      <c r="S285">
        <f t="shared" ref="S285:U285" si="234">AVEDEV(S274:S278)</f>
        <v>212.32</v>
      </c>
      <c r="T285">
        <f t="shared" si="234"/>
        <v>2.3200000000000003</v>
      </c>
      <c r="U285">
        <f t="shared" si="234"/>
        <v>204.08</v>
      </c>
      <c r="V285">
        <f>AVEDEV(V274:V275,V277:V278)</f>
        <v>296</v>
      </c>
      <c r="X285">
        <f t="shared" ref="X285:AC285" si="235">AVEDEV(X274:X278)</f>
        <v>3.8399999999999976</v>
      </c>
      <c r="Y285">
        <f t="shared" si="235"/>
        <v>351.43999999999994</v>
      </c>
      <c r="Z285">
        <f t="shared" si="235"/>
        <v>0.32000000000000012</v>
      </c>
      <c r="AA285">
        <f t="shared" si="235"/>
        <v>1.2</v>
      </c>
      <c r="AB285">
        <f t="shared" si="235"/>
        <v>24.64</v>
      </c>
      <c r="AC285">
        <f t="shared" si="235"/>
        <v>0</v>
      </c>
    </row>
    <row r="286" spans="1:29" x14ac:dyDescent="0.3">
      <c r="A286" t="s">
        <v>14</v>
      </c>
      <c r="C286">
        <f>AVERAGE(C279:C283)</f>
        <v>11166.2</v>
      </c>
      <c r="D286">
        <f>AVERAGE(D279:D280,D282:D283)</f>
        <v>257.5</v>
      </c>
      <c r="E286">
        <f>AVERAGE(E279:E280,E282)</f>
        <v>561</v>
      </c>
      <c r="F286">
        <f t="shared" ref="F286:G286" si="236">AVERAGE(F279:F283)</f>
        <v>28.2</v>
      </c>
      <c r="G286">
        <f t="shared" si="236"/>
        <v>3990.6</v>
      </c>
      <c r="H286">
        <f>AVERAGE(H279:H280,H282)</f>
        <v>1416.3333333333333</v>
      </c>
      <c r="J286">
        <f t="shared" ref="J286" si="237">AVERAGE(J279:J283)</f>
        <v>7341.8</v>
      </c>
      <c r="K286">
        <f>AVERAGE(K279,K281:K283)</f>
        <v>126.75</v>
      </c>
      <c r="L286">
        <f>AVERAGE(L279:L280,L282:L283)</f>
        <v>506.25</v>
      </c>
      <c r="M286">
        <f t="shared" ref="M286:O286" si="238">AVERAGE(M279:M283)</f>
        <v>24.6</v>
      </c>
      <c r="N286">
        <f t="shared" si="238"/>
        <v>4243.6000000000004</v>
      </c>
      <c r="O286">
        <f t="shared" si="238"/>
        <v>1602.4</v>
      </c>
      <c r="Q286">
        <f>AVERAGE(Q279,Q281:Q283)</f>
        <v>114.25</v>
      </c>
      <c r="R286">
        <f t="shared" ref="R286:U286" si="239">AVERAGE(R279:R283)</f>
        <v>126.4</v>
      </c>
      <c r="S286">
        <f t="shared" si="239"/>
        <v>199</v>
      </c>
      <c r="T286">
        <f t="shared" si="239"/>
        <v>20.2</v>
      </c>
      <c r="U286">
        <f t="shared" si="239"/>
        <v>2571</v>
      </c>
      <c r="V286">
        <f>AVERAGE(V280:V282)</f>
        <v>870.66666666666663</v>
      </c>
    </row>
    <row r="287" spans="1:29" x14ac:dyDescent="0.3">
      <c r="A287" t="s">
        <v>15</v>
      </c>
      <c r="C287">
        <f>AVEDEV(C279:C283)</f>
        <v>634.24000000000012</v>
      </c>
      <c r="D287">
        <f>AVEDEV(D279:D280,D282:D283)</f>
        <v>211.5</v>
      </c>
      <c r="E287">
        <f>AVEDEV(E279:E280,E282)</f>
        <v>356</v>
      </c>
      <c r="F287">
        <f t="shared" ref="F287:G287" si="240">AVEDEV(F279:F283)</f>
        <v>2.2399999999999998</v>
      </c>
      <c r="G287">
        <f t="shared" si="240"/>
        <v>158.55999999999995</v>
      </c>
      <c r="H287">
        <f>AVEDEV(H279:H280,H282)</f>
        <v>163.55555555555557</v>
      </c>
      <c r="J287">
        <f t="shared" ref="J287" si="241">AVEDEV(J279:J283)</f>
        <v>1306.56</v>
      </c>
      <c r="K287">
        <f>AVEDEV(K279,K281:K283)</f>
        <v>80.625</v>
      </c>
      <c r="L287">
        <f>AVEDEV(L279:L280,L282:L283)</f>
        <v>416.75</v>
      </c>
      <c r="M287">
        <f t="shared" ref="M287:O287" si="242">AVEDEV(M279:M283)</f>
        <v>2.0799999999999996</v>
      </c>
      <c r="N287">
        <f t="shared" si="242"/>
        <v>215.12000000000006</v>
      </c>
      <c r="O287">
        <f t="shared" si="242"/>
        <v>235.28000000000003</v>
      </c>
      <c r="Q287">
        <f>AVEDEV(Q279,Q281:Q283)</f>
        <v>6.375</v>
      </c>
      <c r="R287">
        <f t="shared" ref="R287:U287" si="243">AVEDEV(R279:R283)</f>
        <v>128.88</v>
      </c>
      <c r="S287">
        <f t="shared" si="243"/>
        <v>155.6</v>
      </c>
      <c r="T287">
        <f t="shared" si="243"/>
        <v>1.44</v>
      </c>
      <c r="U287">
        <f t="shared" si="243"/>
        <v>159.6</v>
      </c>
      <c r="V287">
        <f>AVEDEV(V280:V282)</f>
        <v>193.7777777777778</v>
      </c>
    </row>
    <row r="290" spans="1:29" x14ac:dyDescent="0.3">
      <c r="A290" t="s">
        <v>29</v>
      </c>
      <c r="B290" s="10" t="s">
        <v>40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25</v>
      </c>
      <c r="H290" s="2" t="s">
        <v>24</v>
      </c>
      <c r="I290" s="10"/>
      <c r="J290" s="1" t="s">
        <v>1</v>
      </c>
      <c r="K290" s="1" t="s">
        <v>2</v>
      </c>
      <c r="L290" s="1" t="s">
        <v>3</v>
      </c>
      <c r="M290" s="1" t="s">
        <v>4</v>
      </c>
      <c r="N290" s="1" t="s">
        <v>25</v>
      </c>
      <c r="O290" s="2" t="s">
        <v>24</v>
      </c>
      <c r="P290" s="10"/>
      <c r="Q290" s="1" t="s">
        <v>1</v>
      </c>
      <c r="R290" s="1" t="s">
        <v>2</v>
      </c>
      <c r="S290" s="1" t="s">
        <v>3</v>
      </c>
      <c r="T290" s="1" t="s">
        <v>4</v>
      </c>
      <c r="U290" s="1" t="s">
        <v>25</v>
      </c>
      <c r="V290" s="2" t="s">
        <v>24</v>
      </c>
      <c r="W290" s="10"/>
      <c r="X290" s="1" t="s">
        <v>1</v>
      </c>
      <c r="Y290" s="1" t="s">
        <v>2</v>
      </c>
      <c r="Z290" s="1" t="s">
        <v>3</v>
      </c>
      <c r="AA290" s="1" t="s">
        <v>4</v>
      </c>
      <c r="AB290" s="1" t="s">
        <v>25</v>
      </c>
      <c r="AC290" s="2" t="s">
        <v>24</v>
      </c>
    </row>
    <row r="291" spans="1:29" x14ac:dyDescent="0.3">
      <c r="B291" s="91" t="s">
        <v>5</v>
      </c>
      <c r="C291" s="78">
        <v>13275</v>
      </c>
      <c r="D291" s="12">
        <v>515</v>
      </c>
      <c r="E291" s="12">
        <v>299</v>
      </c>
      <c r="F291" s="12">
        <v>24</v>
      </c>
      <c r="G291" s="12">
        <v>4059</v>
      </c>
      <c r="H291" s="12">
        <v>2045</v>
      </c>
      <c r="I291" s="91" t="s">
        <v>6</v>
      </c>
      <c r="J291" s="12">
        <v>12437</v>
      </c>
      <c r="K291" s="12">
        <v>44</v>
      </c>
      <c r="L291" s="12">
        <v>350</v>
      </c>
      <c r="M291" s="12">
        <v>29</v>
      </c>
      <c r="N291" s="12">
        <v>4332</v>
      </c>
      <c r="O291" s="12">
        <v>2497</v>
      </c>
      <c r="P291" s="91" t="s">
        <v>7</v>
      </c>
      <c r="Q291" s="12">
        <v>5708</v>
      </c>
      <c r="R291" s="12">
        <v>978</v>
      </c>
      <c r="S291" s="12">
        <v>125</v>
      </c>
      <c r="T291" s="12">
        <v>26</v>
      </c>
      <c r="U291" s="12">
        <v>3944</v>
      </c>
      <c r="V291" s="12">
        <v>1734</v>
      </c>
      <c r="W291" s="91" t="s">
        <v>8</v>
      </c>
      <c r="X291" s="12">
        <v>128</v>
      </c>
      <c r="Y291" s="12">
        <v>105</v>
      </c>
      <c r="Z291" s="12">
        <v>5</v>
      </c>
      <c r="AA291" s="12">
        <v>29</v>
      </c>
      <c r="AB291" s="12">
        <v>65</v>
      </c>
      <c r="AC291" s="13">
        <v>3</v>
      </c>
    </row>
    <row r="292" spans="1:29" x14ac:dyDescent="0.3">
      <c r="B292" s="89"/>
      <c r="C292" s="79">
        <v>13242</v>
      </c>
      <c r="D292">
        <v>414</v>
      </c>
      <c r="E292">
        <v>529</v>
      </c>
      <c r="F292">
        <v>31</v>
      </c>
      <c r="G292">
        <v>4784</v>
      </c>
      <c r="H292">
        <v>2505</v>
      </c>
      <c r="I292" s="92"/>
      <c r="J292">
        <v>3961</v>
      </c>
      <c r="K292">
        <v>240</v>
      </c>
      <c r="L292">
        <v>500</v>
      </c>
      <c r="M292">
        <v>26</v>
      </c>
      <c r="N292">
        <v>4054</v>
      </c>
      <c r="O292">
        <v>2054</v>
      </c>
      <c r="P292" s="92"/>
      <c r="Q292">
        <v>6206</v>
      </c>
      <c r="R292">
        <v>22</v>
      </c>
      <c r="S292">
        <v>3</v>
      </c>
      <c r="T292">
        <v>21</v>
      </c>
      <c r="U292">
        <v>3559</v>
      </c>
      <c r="V292">
        <v>1429</v>
      </c>
      <c r="W292" s="92"/>
      <c r="X292">
        <v>126</v>
      </c>
      <c r="Y292">
        <v>5</v>
      </c>
      <c r="Z292">
        <v>5</v>
      </c>
      <c r="AA292">
        <v>28</v>
      </c>
      <c r="AB292">
        <v>64</v>
      </c>
      <c r="AC292" s="14">
        <v>8</v>
      </c>
    </row>
    <row r="293" spans="1:29" x14ac:dyDescent="0.3">
      <c r="B293" s="89"/>
      <c r="C293" s="79">
        <v>12595</v>
      </c>
      <c r="D293">
        <v>911</v>
      </c>
      <c r="E293">
        <v>68</v>
      </c>
      <c r="F293">
        <v>27</v>
      </c>
      <c r="G293">
        <v>4330</v>
      </c>
      <c r="H293">
        <v>2126</v>
      </c>
      <c r="I293" s="92"/>
      <c r="J293">
        <v>9351</v>
      </c>
      <c r="K293">
        <v>880</v>
      </c>
      <c r="L293">
        <v>1236</v>
      </c>
      <c r="M293">
        <v>27</v>
      </c>
      <c r="N293">
        <v>4182</v>
      </c>
      <c r="O293">
        <v>2445</v>
      </c>
      <c r="P293" s="92"/>
      <c r="Q293">
        <v>7375</v>
      </c>
      <c r="R293">
        <v>89</v>
      </c>
      <c r="S293">
        <v>5</v>
      </c>
      <c r="T293">
        <v>25</v>
      </c>
      <c r="U293">
        <v>3826</v>
      </c>
      <c r="V293">
        <v>1793</v>
      </c>
      <c r="W293" s="92"/>
      <c r="X293">
        <v>130</v>
      </c>
      <c r="Y293">
        <v>420</v>
      </c>
      <c r="Z293">
        <v>5</v>
      </c>
      <c r="AA293">
        <v>27</v>
      </c>
      <c r="AB293">
        <v>137</v>
      </c>
      <c r="AC293" s="14">
        <v>3</v>
      </c>
    </row>
    <row r="294" spans="1:29" x14ac:dyDescent="0.3">
      <c r="B294" s="89"/>
      <c r="C294" s="79">
        <v>14623</v>
      </c>
      <c r="D294">
        <v>593</v>
      </c>
      <c r="E294">
        <v>446</v>
      </c>
      <c r="F294">
        <v>29</v>
      </c>
      <c r="G294">
        <v>4074</v>
      </c>
      <c r="H294">
        <v>2062</v>
      </c>
      <c r="I294" s="92"/>
      <c r="J294">
        <v>8952</v>
      </c>
      <c r="K294">
        <v>1372</v>
      </c>
      <c r="L294">
        <v>382</v>
      </c>
      <c r="M294">
        <v>19</v>
      </c>
      <c r="N294">
        <v>3987</v>
      </c>
      <c r="O294">
        <v>2319</v>
      </c>
      <c r="P294" s="92"/>
      <c r="Q294">
        <v>7996</v>
      </c>
      <c r="R294">
        <v>527</v>
      </c>
      <c r="S294">
        <v>807</v>
      </c>
      <c r="T294">
        <v>26</v>
      </c>
      <c r="U294">
        <v>3619</v>
      </c>
      <c r="V294">
        <v>1249</v>
      </c>
      <c r="W294" s="92"/>
      <c r="X294">
        <v>133</v>
      </c>
      <c r="Y294">
        <v>1068</v>
      </c>
      <c r="Z294">
        <v>4</v>
      </c>
      <c r="AA294">
        <v>26</v>
      </c>
      <c r="AB294">
        <v>67</v>
      </c>
      <c r="AC294" s="14">
        <v>3</v>
      </c>
    </row>
    <row r="295" spans="1:29" x14ac:dyDescent="0.3">
      <c r="B295" s="90"/>
      <c r="C295" s="80">
        <v>12306</v>
      </c>
      <c r="D295" s="11">
        <v>990</v>
      </c>
      <c r="E295" s="11">
        <v>83</v>
      </c>
      <c r="F295" s="11">
        <v>25</v>
      </c>
      <c r="G295" s="11">
        <v>4539</v>
      </c>
      <c r="H295" s="11">
        <v>1709</v>
      </c>
      <c r="I295" s="93"/>
      <c r="J295" s="11">
        <v>10211</v>
      </c>
      <c r="K295" s="11">
        <v>1034</v>
      </c>
      <c r="L295" s="11">
        <v>664</v>
      </c>
      <c r="M295" s="11">
        <v>27</v>
      </c>
      <c r="N295" s="11">
        <v>4697</v>
      </c>
      <c r="O295" s="11">
        <v>1968</v>
      </c>
      <c r="P295" s="93"/>
      <c r="Q295" s="11">
        <v>19271</v>
      </c>
      <c r="R295" s="11">
        <v>139</v>
      </c>
      <c r="S295" s="11">
        <v>371</v>
      </c>
      <c r="T295" s="11">
        <v>16</v>
      </c>
      <c r="U295" s="11">
        <v>4089</v>
      </c>
      <c r="V295" s="11">
        <v>1701</v>
      </c>
      <c r="W295" s="93"/>
      <c r="X295" s="11">
        <v>141</v>
      </c>
      <c r="Y295" s="11">
        <v>256</v>
      </c>
      <c r="Z295" s="11">
        <v>5</v>
      </c>
      <c r="AA295" s="11">
        <v>23</v>
      </c>
      <c r="AB295" s="11">
        <v>120</v>
      </c>
      <c r="AC295" s="15">
        <v>3</v>
      </c>
    </row>
    <row r="296" spans="1:29" x14ac:dyDescent="0.3">
      <c r="B296" s="88" t="s">
        <v>9</v>
      </c>
      <c r="C296" s="78">
        <v>13717</v>
      </c>
      <c r="D296" s="12">
        <v>674</v>
      </c>
      <c r="E296" s="12">
        <v>33</v>
      </c>
      <c r="F296" s="12">
        <v>27</v>
      </c>
      <c r="G296" s="12">
        <v>4465</v>
      </c>
      <c r="H296" s="12">
        <v>1469</v>
      </c>
      <c r="I296" s="91" t="s">
        <v>10</v>
      </c>
      <c r="J296" s="12">
        <v>7606</v>
      </c>
      <c r="K296" s="12">
        <v>144</v>
      </c>
      <c r="L296" s="12">
        <v>21</v>
      </c>
      <c r="M296" s="12">
        <v>22</v>
      </c>
      <c r="N296" s="12">
        <v>5000</v>
      </c>
      <c r="O296" s="12">
        <v>1607</v>
      </c>
      <c r="P296" s="91" t="s">
        <v>11</v>
      </c>
      <c r="Q296" s="12">
        <v>137</v>
      </c>
      <c r="R296" s="12">
        <v>340</v>
      </c>
      <c r="S296" s="12">
        <v>4</v>
      </c>
      <c r="T296" s="12">
        <v>20</v>
      </c>
      <c r="U296" s="12">
        <v>3699</v>
      </c>
      <c r="V296" s="13">
        <v>419</v>
      </c>
      <c r="W296" s="3"/>
      <c r="X296" s="3"/>
      <c r="Y296" s="3"/>
      <c r="Z296" s="3"/>
      <c r="AC296" s="3"/>
    </row>
    <row r="297" spans="1:29" x14ac:dyDescent="0.3">
      <c r="B297" s="89"/>
      <c r="C297" s="79">
        <v>13426</v>
      </c>
      <c r="D297">
        <v>122</v>
      </c>
      <c r="E297">
        <v>1368</v>
      </c>
      <c r="F297">
        <v>32</v>
      </c>
      <c r="G297">
        <v>3919</v>
      </c>
      <c r="H297">
        <v>1843</v>
      </c>
      <c r="I297" s="92"/>
      <c r="J297">
        <v>7179</v>
      </c>
      <c r="K297">
        <v>506</v>
      </c>
      <c r="L297">
        <v>235</v>
      </c>
      <c r="M297">
        <v>25</v>
      </c>
      <c r="N297">
        <v>4450</v>
      </c>
      <c r="O297">
        <v>1577</v>
      </c>
      <c r="P297" s="92"/>
      <c r="Q297">
        <v>3687</v>
      </c>
      <c r="R297">
        <v>21</v>
      </c>
      <c r="S297">
        <v>532</v>
      </c>
      <c r="T297">
        <v>23</v>
      </c>
      <c r="U297">
        <v>3708</v>
      </c>
      <c r="V297" s="14">
        <v>1400</v>
      </c>
      <c r="W297" s="3"/>
      <c r="X297" s="3"/>
      <c r="Y297" s="3"/>
      <c r="Z297" s="3"/>
      <c r="AA297" s="3"/>
      <c r="AB297" s="3"/>
      <c r="AC297" s="3"/>
    </row>
    <row r="298" spans="1:29" x14ac:dyDescent="0.3">
      <c r="B298" s="89"/>
      <c r="C298" s="79">
        <v>11765</v>
      </c>
      <c r="D298">
        <v>1921</v>
      </c>
      <c r="E298">
        <v>1469</v>
      </c>
      <c r="F298">
        <v>22</v>
      </c>
      <c r="G298">
        <v>4002</v>
      </c>
      <c r="H298">
        <v>1823</v>
      </c>
      <c r="I298" s="92"/>
      <c r="J298">
        <v>7758</v>
      </c>
      <c r="K298">
        <v>154</v>
      </c>
      <c r="L298">
        <v>1341</v>
      </c>
      <c r="M298">
        <v>27</v>
      </c>
      <c r="N298">
        <v>4189</v>
      </c>
      <c r="O298">
        <v>2050</v>
      </c>
      <c r="P298" s="92"/>
      <c r="Q298">
        <v>132</v>
      </c>
      <c r="R298">
        <v>62</v>
      </c>
      <c r="S298">
        <v>525</v>
      </c>
      <c r="T298">
        <v>22</v>
      </c>
      <c r="U298">
        <v>3668</v>
      </c>
      <c r="V298" s="14">
        <v>1684</v>
      </c>
      <c r="W298" s="3"/>
      <c r="X298" s="3"/>
      <c r="Y298" s="3"/>
      <c r="Z298" s="3"/>
      <c r="AA298" s="3"/>
      <c r="AB298" s="3"/>
      <c r="AC298" s="3"/>
    </row>
    <row r="299" spans="1:29" x14ac:dyDescent="0.3">
      <c r="B299" s="89"/>
      <c r="C299" s="79">
        <v>12156</v>
      </c>
      <c r="D299">
        <v>400</v>
      </c>
      <c r="E299">
        <v>1124</v>
      </c>
      <c r="F299">
        <v>28</v>
      </c>
      <c r="G299">
        <v>4005</v>
      </c>
      <c r="H299">
        <v>1804</v>
      </c>
      <c r="I299" s="92"/>
      <c r="J299">
        <v>11913</v>
      </c>
      <c r="K299">
        <v>157</v>
      </c>
      <c r="L299">
        <v>1093</v>
      </c>
      <c r="M299">
        <v>26</v>
      </c>
      <c r="N299">
        <v>4507</v>
      </c>
      <c r="O299">
        <v>1892</v>
      </c>
      <c r="P299" s="92"/>
      <c r="Q299">
        <v>130</v>
      </c>
      <c r="R299">
        <v>469</v>
      </c>
      <c r="S299">
        <v>5</v>
      </c>
      <c r="T299">
        <v>29</v>
      </c>
      <c r="U299">
        <v>3782</v>
      </c>
      <c r="V299" s="14">
        <v>888</v>
      </c>
      <c r="W299" s="3"/>
      <c r="X299" s="3"/>
      <c r="Y299" s="3"/>
      <c r="Z299" s="3"/>
      <c r="AA299" s="3"/>
      <c r="AB299" s="3"/>
      <c r="AC299" s="3"/>
    </row>
    <row r="300" spans="1:29" x14ac:dyDescent="0.3">
      <c r="B300" s="90"/>
      <c r="C300" s="80">
        <v>11753</v>
      </c>
      <c r="D300" s="11">
        <v>8</v>
      </c>
      <c r="E300" s="11">
        <v>1203</v>
      </c>
      <c r="F300" s="11">
        <v>28</v>
      </c>
      <c r="G300" s="11">
        <v>4145</v>
      </c>
      <c r="H300" s="11">
        <v>2227</v>
      </c>
      <c r="I300" s="93"/>
      <c r="J300" s="11">
        <v>7113</v>
      </c>
      <c r="K300" s="11">
        <v>5</v>
      </c>
      <c r="L300" s="11">
        <v>1328</v>
      </c>
      <c r="M300" s="11">
        <v>20</v>
      </c>
      <c r="N300" s="11">
        <v>4211</v>
      </c>
      <c r="O300" s="11">
        <v>2503</v>
      </c>
      <c r="P300" s="93"/>
      <c r="Q300" s="11">
        <v>128</v>
      </c>
      <c r="R300" s="11">
        <v>20</v>
      </c>
      <c r="S300" s="11">
        <v>766</v>
      </c>
      <c r="T300" s="11">
        <v>29</v>
      </c>
      <c r="U300" s="11">
        <v>3882</v>
      </c>
      <c r="V300" s="15">
        <v>1713</v>
      </c>
      <c r="W300" s="3"/>
      <c r="X300" s="3"/>
      <c r="Y300" s="3"/>
      <c r="Z300" s="3"/>
      <c r="AA300" s="3"/>
      <c r="AB300" s="3"/>
      <c r="AC300" s="3"/>
    </row>
    <row r="301" spans="1:29" x14ac:dyDescent="0.3">
      <c r="A301" t="s">
        <v>12</v>
      </c>
      <c r="C301">
        <f>AVERAGE(C291:C295)</f>
        <v>13208.2</v>
      </c>
      <c r="D301">
        <f>AVERAGE(D291:D292,D294:D295)</f>
        <v>628</v>
      </c>
      <c r="E301">
        <f>AVERAGE(E291,E293,E295)</f>
        <v>150</v>
      </c>
      <c r="F301">
        <f t="shared" ref="F301:H301" si="244">AVERAGE(F291:F295)</f>
        <v>27.2</v>
      </c>
      <c r="G301">
        <f t="shared" si="244"/>
        <v>4357.2</v>
      </c>
      <c r="H301">
        <f t="shared" si="244"/>
        <v>2089.4</v>
      </c>
      <c r="J301">
        <f t="shared" ref="J301" si="245">AVERAGE(J291:J295)</f>
        <v>8982.4</v>
      </c>
      <c r="K301">
        <f>AVERAGE(K291:K293,K295)</f>
        <v>549.5</v>
      </c>
      <c r="L301">
        <f>AVERAGE(L291:L293,L295)</f>
        <v>687.5</v>
      </c>
      <c r="M301">
        <f t="shared" ref="M301:O301" si="246">AVERAGE(M291:M295)</f>
        <v>25.6</v>
      </c>
      <c r="N301">
        <f t="shared" si="246"/>
        <v>4250.3999999999996</v>
      </c>
      <c r="O301">
        <f t="shared" si="246"/>
        <v>2256.6</v>
      </c>
      <c r="Q301">
        <f>AVERAGE(Q291:Q295)</f>
        <v>9311.2000000000007</v>
      </c>
      <c r="R301">
        <f>AVERAGE(R292:R295)</f>
        <v>194.25</v>
      </c>
      <c r="S301">
        <f t="shared" ref="S301:U301" si="247">AVERAGE(S291:S295)</f>
        <v>262.2</v>
      </c>
      <c r="T301">
        <f t="shared" si="247"/>
        <v>22.8</v>
      </c>
      <c r="U301">
        <f t="shared" si="247"/>
        <v>3807.4</v>
      </c>
      <c r="V301">
        <f>AVERAGE(V291:V292,V294:V295)</f>
        <v>1528.25</v>
      </c>
      <c r="X301">
        <f t="shared" ref="X301:AC301" si="248">AVERAGE(X291:X295)</f>
        <v>131.6</v>
      </c>
      <c r="Y301">
        <f t="shared" si="248"/>
        <v>370.8</v>
      </c>
      <c r="Z301">
        <f t="shared" si="248"/>
        <v>4.8</v>
      </c>
      <c r="AA301">
        <f t="shared" si="248"/>
        <v>26.6</v>
      </c>
      <c r="AB301">
        <f t="shared" si="248"/>
        <v>90.6</v>
      </c>
      <c r="AC301">
        <f t="shared" si="248"/>
        <v>4</v>
      </c>
    </row>
    <row r="302" spans="1:29" x14ac:dyDescent="0.3">
      <c r="A302" t="s">
        <v>13</v>
      </c>
      <c r="C302">
        <f>AVEDEV(C291:C295)</f>
        <v>606.15999999999985</v>
      </c>
      <c r="D302">
        <f>AVEDEV(D291:D292,D294:D295)</f>
        <v>181</v>
      </c>
      <c r="E302">
        <f>AVEDEV(E291,E293,E295)</f>
        <v>99.333333333333329</v>
      </c>
      <c r="F302">
        <f t="shared" ref="F302:H302" si="249">AVEDEV(F291:F295)</f>
        <v>2.2399999999999998</v>
      </c>
      <c r="G302">
        <f t="shared" si="249"/>
        <v>243.43999999999997</v>
      </c>
      <c r="H302">
        <f t="shared" si="249"/>
        <v>180.88000000000002</v>
      </c>
      <c r="J302">
        <f t="shared" ref="J302" si="250">AVEDEV(J291:J295)</f>
        <v>2020.72</v>
      </c>
      <c r="K302">
        <f>AVEDEV(K291:K293,K295)</f>
        <v>407.5</v>
      </c>
      <c r="L302">
        <f>AVEDEV(L291:L293,L295)</f>
        <v>274.25</v>
      </c>
      <c r="M302">
        <f t="shared" ref="M302:O302" si="251">AVEDEV(M291:M295)</f>
        <v>2.6399999999999992</v>
      </c>
      <c r="N302">
        <f t="shared" si="251"/>
        <v>211.27999999999992</v>
      </c>
      <c r="O302">
        <f t="shared" si="251"/>
        <v>196.48000000000002</v>
      </c>
      <c r="Q302">
        <f>AVEDEV(Q291:Q295)</f>
        <v>3983.9200000000005</v>
      </c>
      <c r="R302">
        <f>AVEDEV(R292:R295)</f>
        <v>166.375</v>
      </c>
      <c r="S302">
        <f t="shared" ref="S302:U302" si="252">AVEDEV(S291:S295)</f>
        <v>261.43999999999994</v>
      </c>
      <c r="T302">
        <f t="shared" si="252"/>
        <v>3.44</v>
      </c>
      <c r="U302">
        <f t="shared" si="252"/>
        <v>174.71999999999997</v>
      </c>
      <c r="V302">
        <f>AVEDEV(V291:V292,V294:V295)</f>
        <v>189.25</v>
      </c>
      <c r="X302">
        <f t="shared" ref="X302:AC302" si="253">AVEDEV(X291:X295)</f>
        <v>4.3199999999999985</v>
      </c>
      <c r="Y302">
        <f t="shared" si="253"/>
        <v>298.56</v>
      </c>
      <c r="Z302">
        <f t="shared" si="253"/>
        <v>0.32000000000000012</v>
      </c>
      <c r="AA302">
        <f t="shared" si="253"/>
        <v>1.6799999999999997</v>
      </c>
      <c r="AB302">
        <f t="shared" si="253"/>
        <v>30.32</v>
      </c>
      <c r="AC302">
        <f t="shared" si="253"/>
        <v>1.6</v>
      </c>
    </row>
    <row r="303" spans="1:29" x14ac:dyDescent="0.3">
      <c r="A303" t="s">
        <v>14</v>
      </c>
      <c r="C303">
        <f>AVERAGE(C296:C300)</f>
        <v>12563.4</v>
      </c>
      <c r="D303">
        <f>AVERAGE(D296:D297,D299:D300)</f>
        <v>301</v>
      </c>
      <c r="E303">
        <f>AVERAGE(E296:E297,E299)</f>
        <v>841.66666666666663</v>
      </c>
      <c r="F303">
        <f t="shared" ref="F303:G303" si="254">AVERAGE(F296:F300)</f>
        <v>27.4</v>
      </c>
      <c r="G303">
        <f t="shared" si="254"/>
        <v>4107.2</v>
      </c>
      <c r="H303">
        <f>AVERAGE(H296:H297,H299)</f>
        <v>1705.3333333333333</v>
      </c>
      <c r="J303">
        <f t="shared" ref="J303" si="255">AVERAGE(J296:J300)</f>
        <v>8313.7999999999993</v>
      </c>
      <c r="K303">
        <f>AVERAGE(K296,K298:K300)</f>
        <v>115</v>
      </c>
      <c r="L303">
        <f>AVERAGE(L296:L297,L299:L300)</f>
        <v>669.25</v>
      </c>
      <c r="M303">
        <f t="shared" ref="M303:O303" si="256">AVERAGE(M296:M300)</f>
        <v>24</v>
      </c>
      <c r="N303">
        <f t="shared" si="256"/>
        <v>4471.3999999999996</v>
      </c>
      <c r="O303">
        <f t="shared" si="256"/>
        <v>1925.8</v>
      </c>
      <c r="Q303">
        <f>AVERAGE(Q296,Q298:Q300)</f>
        <v>131.75</v>
      </c>
      <c r="R303">
        <f t="shared" ref="R303:U303" si="257">AVERAGE(R296:R300)</f>
        <v>182.4</v>
      </c>
      <c r="S303">
        <f t="shared" si="257"/>
        <v>366.4</v>
      </c>
      <c r="T303">
        <f t="shared" si="257"/>
        <v>24.6</v>
      </c>
      <c r="U303">
        <f t="shared" si="257"/>
        <v>3747.8</v>
      </c>
      <c r="V303">
        <f>AVERAGE(V297:V299)</f>
        <v>1324</v>
      </c>
    </row>
    <row r="304" spans="1:29" x14ac:dyDescent="0.3">
      <c r="A304" t="s">
        <v>15</v>
      </c>
      <c r="C304">
        <f>AVEDEV(C296:C300)</f>
        <v>806.4799999999999</v>
      </c>
      <c r="D304">
        <f>AVEDEV(D296:D297,D299:D300)</f>
        <v>236</v>
      </c>
      <c r="E304">
        <f>AVEDEV(E296:E297,E299)</f>
        <v>539.1111111111112</v>
      </c>
      <c r="F304">
        <f t="shared" ref="F304:G304" si="258">AVEDEV(F296:F300)</f>
        <v>2.3200000000000003</v>
      </c>
      <c r="G304">
        <f t="shared" si="258"/>
        <v>158.23999999999995</v>
      </c>
      <c r="H304">
        <f>AVEDEV(H296:H297,H299)</f>
        <v>157.55555555555557</v>
      </c>
      <c r="J304">
        <f t="shared" ref="J304" si="259">AVEDEV(J296:J300)</f>
        <v>1439.6799999999996</v>
      </c>
      <c r="K304">
        <f>AVEDEV(K296,K298:K300)</f>
        <v>55</v>
      </c>
      <c r="L304">
        <f>AVEDEV(L296:L297,L299:L300)</f>
        <v>541.25</v>
      </c>
      <c r="M304">
        <f t="shared" ref="M304:O304" si="260">AVEDEV(M296:M300)</f>
        <v>2.4</v>
      </c>
      <c r="N304">
        <f t="shared" si="260"/>
        <v>225.67999999999992</v>
      </c>
      <c r="O304">
        <f t="shared" si="260"/>
        <v>280.56</v>
      </c>
      <c r="Q304">
        <f>AVEDEV(Q296,Q298:Q300)</f>
        <v>2.75</v>
      </c>
      <c r="R304">
        <f t="shared" ref="R304:U304" si="261">AVEDEV(R296:R300)</f>
        <v>177.68</v>
      </c>
      <c r="S304">
        <f t="shared" si="261"/>
        <v>289.52</v>
      </c>
      <c r="T304">
        <f t="shared" si="261"/>
        <v>3.5200000000000005</v>
      </c>
      <c r="U304">
        <f t="shared" si="261"/>
        <v>67.360000000000042</v>
      </c>
      <c r="V304">
        <f>AVEDEV(V297:V299)</f>
        <v>290.66666666666669</v>
      </c>
    </row>
    <row r="307" spans="1:29" x14ac:dyDescent="0.3">
      <c r="A307" t="s">
        <v>29</v>
      </c>
      <c r="B307" s="10" t="s">
        <v>41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25</v>
      </c>
      <c r="H307" s="2" t="s">
        <v>24</v>
      </c>
      <c r="I307" s="10"/>
      <c r="J307" s="1" t="s">
        <v>1</v>
      </c>
      <c r="K307" s="1" t="s">
        <v>2</v>
      </c>
      <c r="L307" s="1" t="s">
        <v>3</v>
      </c>
      <c r="M307" s="1" t="s">
        <v>4</v>
      </c>
      <c r="N307" s="1" t="s">
        <v>25</v>
      </c>
      <c r="O307" s="2" t="s">
        <v>24</v>
      </c>
      <c r="P307" s="10"/>
      <c r="Q307" s="1" t="s">
        <v>1</v>
      </c>
      <c r="R307" s="1" t="s">
        <v>2</v>
      </c>
      <c r="S307" s="1" t="s">
        <v>3</v>
      </c>
      <c r="T307" s="1" t="s">
        <v>4</v>
      </c>
      <c r="U307" s="1" t="s">
        <v>25</v>
      </c>
      <c r="V307" s="2" t="s">
        <v>24</v>
      </c>
      <c r="W307" s="10"/>
      <c r="X307" s="1" t="s">
        <v>1</v>
      </c>
      <c r="Y307" s="1" t="s">
        <v>2</v>
      </c>
      <c r="Z307" s="1" t="s">
        <v>3</v>
      </c>
      <c r="AA307" s="1" t="s">
        <v>4</v>
      </c>
      <c r="AB307" s="1" t="s">
        <v>25</v>
      </c>
      <c r="AC307" s="2" t="s">
        <v>24</v>
      </c>
    </row>
    <row r="308" spans="1:29" x14ac:dyDescent="0.3">
      <c r="B308" s="91" t="s">
        <v>5</v>
      </c>
      <c r="C308" s="78">
        <v>15500</v>
      </c>
      <c r="D308" s="12">
        <v>382</v>
      </c>
      <c r="E308" s="12">
        <v>628</v>
      </c>
      <c r="F308" s="12">
        <v>27</v>
      </c>
      <c r="G308" s="12">
        <v>4547</v>
      </c>
      <c r="H308" s="12">
        <v>2591</v>
      </c>
      <c r="I308" s="91" t="s">
        <v>6</v>
      </c>
      <c r="J308" s="12">
        <v>13245</v>
      </c>
      <c r="K308" s="12">
        <v>85</v>
      </c>
      <c r="L308" s="12">
        <v>910</v>
      </c>
      <c r="M308" s="12">
        <v>33</v>
      </c>
      <c r="N308" s="12">
        <v>4884</v>
      </c>
      <c r="O308" s="12">
        <v>2442</v>
      </c>
      <c r="P308" s="91" t="s">
        <v>7</v>
      </c>
      <c r="Q308" s="12">
        <v>7025</v>
      </c>
      <c r="R308" s="12">
        <v>1135</v>
      </c>
      <c r="S308" s="12">
        <v>326</v>
      </c>
      <c r="T308" s="12">
        <v>27</v>
      </c>
      <c r="U308" s="12">
        <v>4610</v>
      </c>
      <c r="V308" s="13">
        <v>2017</v>
      </c>
      <c r="W308" s="94" t="s">
        <v>8</v>
      </c>
      <c r="X308" s="78">
        <v>137</v>
      </c>
      <c r="Y308" s="12">
        <v>173</v>
      </c>
      <c r="Z308" s="12">
        <v>5</v>
      </c>
      <c r="AA308" s="12">
        <v>32</v>
      </c>
      <c r="AB308" s="12">
        <v>72</v>
      </c>
      <c r="AC308" s="13">
        <v>4</v>
      </c>
    </row>
    <row r="309" spans="1:29" x14ac:dyDescent="0.3">
      <c r="B309" s="89"/>
      <c r="C309" s="79">
        <v>15024</v>
      </c>
      <c r="D309">
        <v>456</v>
      </c>
      <c r="E309">
        <v>585</v>
      </c>
      <c r="F309">
        <v>34</v>
      </c>
      <c r="G309">
        <v>5421</v>
      </c>
      <c r="H309">
        <v>2626</v>
      </c>
      <c r="I309" s="92"/>
      <c r="J309">
        <v>4322</v>
      </c>
      <c r="K309">
        <v>317</v>
      </c>
      <c r="L309">
        <v>713</v>
      </c>
      <c r="M309">
        <v>29</v>
      </c>
      <c r="N309">
        <v>4540</v>
      </c>
      <c r="O309">
        <v>2562</v>
      </c>
      <c r="P309" s="92"/>
      <c r="Q309">
        <v>6478</v>
      </c>
      <c r="R309">
        <v>60</v>
      </c>
      <c r="S309">
        <v>5</v>
      </c>
      <c r="T309">
        <v>23</v>
      </c>
      <c r="U309">
        <v>4090</v>
      </c>
      <c r="V309" s="14">
        <v>1822</v>
      </c>
      <c r="W309" s="95"/>
      <c r="X309" s="79">
        <v>137</v>
      </c>
      <c r="Y309">
        <v>4</v>
      </c>
      <c r="Z309">
        <v>5</v>
      </c>
      <c r="AA309">
        <v>29</v>
      </c>
      <c r="AB309">
        <v>69</v>
      </c>
      <c r="AC309" s="14">
        <v>22</v>
      </c>
    </row>
    <row r="310" spans="1:29" x14ac:dyDescent="0.3">
      <c r="B310" s="89"/>
      <c r="C310" s="79">
        <v>13575</v>
      </c>
      <c r="D310">
        <v>1211</v>
      </c>
      <c r="E310">
        <v>152</v>
      </c>
      <c r="F310">
        <v>31</v>
      </c>
      <c r="G310">
        <v>4899</v>
      </c>
      <c r="H310">
        <v>2425</v>
      </c>
      <c r="I310" s="92"/>
      <c r="J310">
        <v>9567</v>
      </c>
      <c r="K310">
        <v>1297</v>
      </c>
      <c r="L310">
        <v>999</v>
      </c>
      <c r="M310">
        <v>30</v>
      </c>
      <c r="N310">
        <v>4754</v>
      </c>
      <c r="O310">
        <v>2985</v>
      </c>
      <c r="P310" s="92"/>
      <c r="Q310">
        <v>10566</v>
      </c>
      <c r="R310">
        <v>245</v>
      </c>
      <c r="S310">
        <v>11</v>
      </c>
      <c r="T310">
        <v>28</v>
      </c>
      <c r="U310">
        <v>4462</v>
      </c>
      <c r="V310" s="14">
        <v>2158</v>
      </c>
      <c r="W310" s="95"/>
      <c r="X310" s="79">
        <v>139</v>
      </c>
      <c r="Y310">
        <v>562</v>
      </c>
      <c r="Z310">
        <v>5</v>
      </c>
      <c r="AA310">
        <v>28</v>
      </c>
      <c r="AB310">
        <v>239</v>
      </c>
      <c r="AC310" s="14">
        <v>3</v>
      </c>
    </row>
    <row r="311" spans="1:29" x14ac:dyDescent="0.3">
      <c r="B311" s="89"/>
      <c r="C311" s="79">
        <v>16800</v>
      </c>
      <c r="D311">
        <v>990</v>
      </c>
      <c r="E311">
        <v>385</v>
      </c>
      <c r="F311">
        <v>32</v>
      </c>
      <c r="G311">
        <v>4610</v>
      </c>
      <c r="H311">
        <v>2357</v>
      </c>
      <c r="I311" s="92"/>
      <c r="J311">
        <v>9536</v>
      </c>
      <c r="K311">
        <v>1538</v>
      </c>
      <c r="L311">
        <v>720</v>
      </c>
      <c r="M311">
        <v>23</v>
      </c>
      <c r="N311">
        <v>4414</v>
      </c>
      <c r="O311">
        <v>2741</v>
      </c>
      <c r="P311" s="92"/>
      <c r="Q311">
        <v>8480</v>
      </c>
      <c r="R311">
        <v>798</v>
      </c>
      <c r="S311">
        <v>622</v>
      </c>
      <c r="T311">
        <v>27</v>
      </c>
      <c r="U311">
        <v>4168</v>
      </c>
      <c r="V311" s="14">
        <v>1757</v>
      </c>
      <c r="W311" s="95"/>
      <c r="X311" s="79">
        <v>142</v>
      </c>
      <c r="Y311">
        <v>431</v>
      </c>
      <c r="Z311">
        <v>5</v>
      </c>
      <c r="AA311">
        <v>28</v>
      </c>
      <c r="AB311">
        <v>72</v>
      </c>
      <c r="AC311" s="14">
        <v>4</v>
      </c>
    </row>
    <row r="312" spans="1:29" x14ac:dyDescent="0.3">
      <c r="B312" s="90"/>
      <c r="C312" s="80">
        <v>18425</v>
      </c>
      <c r="D312" s="11">
        <v>1581</v>
      </c>
      <c r="E312" s="11">
        <v>278</v>
      </c>
      <c r="F312" s="11">
        <v>28</v>
      </c>
      <c r="G312" s="11">
        <v>5238</v>
      </c>
      <c r="H312" s="11">
        <v>1887</v>
      </c>
      <c r="I312" s="93"/>
      <c r="J312" s="11">
        <v>12193</v>
      </c>
      <c r="K312" s="11">
        <v>1593</v>
      </c>
      <c r="L312" s="11">
        <v>1047</v>
      </c>
      <c r="M312" s="11">
        <v>32</v>
      </c>
      <c r="N312" s="11">
        <v>5393</v>
      </c>
      <c r="O312" s="11">
        <v>2391</v>
      </c>
      <c r="P312" s="93"/>
      <c r="Q312" s="11">
        <v>5167</v>
      </c>
      <c r="R312" s="11">
        <v>76</v>
      </c>
      <c r="S312" s="11">
        <v>331</v>
      </c>
      <c r="T312" s="11">
        <v>18</v>
      </c>
      <c r="U312" s="11">
        <v>4809</v>
      </c>
      <c r="V312" s="15">
        <v>2052</v>
      </c>
      <c r="W312" s="96"/>
      <c r="X312" s="80">
        <v>160</v>
      </c>
      <c r="Y312" s="11">
        <v>165</v>
      </c>
      <c r="Z312" s="11">
        <v>5</v>
      </c>
      <c r="AA312" s="11">
        <v>26</v>
      </c>
      <c r="AB312" s="11">
        <v>193</v>
      </c>
      <c r="AC312" s="15">
        <v>3</v>
      </c>
    </row>
    <row r="313" spans="1:29" x14ac:dyDescent="0.3">
      <c r="B313" s="88" t="s">
        <v>9</v>
      </c>
      <c r="C313" s="79">
        <v>5667</v>
      </c>
      <c r="D313">
        <v>619</v>
      </c>
      <c r="E313">
        <v>85</v>
      </c>
      <c r="F313">
        <v>32</v>
      </c>
      <c r="G313">
        <v>5216</v>
      </c>
      <c r="H313">
        <v>1687</v>
      </c>
      <c r="I313" s="88" t="s">
        <v>10</v>
      </c>
      <c r="J313">
        <v>9168</v>
      </c>
      <c r="K313">
        <v>464</v>
      </c>
      <c r="L313">
        <v>40</v>
      </c>
      <c r="M313">
        <v>27</v>
      </c>
      <c r="N313">
        <v>5622</v>
      </c>
      <c r="O313">
        <v>1985</v>
      </c>
      <c r="P313" s="88" t="s">
        <v>11</v>
      </c>
      <c r="Q313">
        <v>147</v>
      </c>
      <c r="R313">
        <v>627</v>
      </c>
      <c r="S313">
        <v>6</v>
      </c>
      <c r="T313">
        <v>21</v>
      </c>
      <c r="U313">
        <v>4267</v>
      </c>
      <c r="V313" s="14">
        <v>844</v>
      </c>
      <c r="W313" s="3"/>
      <c r="X313" s="3"/>
      <c r="Y313" s="3"/>
      <c r="Z313" s="3"/>
      <c r="AC313" s="3"/>
    </row>
    <row r="314" spans="1:29" x14ac:dyDescent="0.3">
      <c r="B314" s="89"/>
      <c r="C314" s="79">
        <v>15727</v>
      </c>
      <c r="D314">
        <v>277</v>
      </c>
      <c r="E314">
        <v>1400</v>
      </c>
      <c r="F314">
        <v>36</v>
      </c>
      <c r="G314">
        <v>4487</v>
      </c>
      <c r="H314">
        <v>2186</v>
      </c>
      <c r="I314" s="92"/>
      <c r="J314">
        <v>7670</v>
      </c>
      <c r="K314">
        <v>816</v>
      </c>
      <c r="L314">
        <v>384</v>
      </c>
      <c r="M314">
        <v>29</v>
      </c>
      <c r="N314">
        <v>5058</v>
      </c>
      <c r="O314">
        <v>2010</v>
      </c>
      <c r="P314" s="92"/>
      <c r="Q314">
        <v>2606</v>
      </c>
      <c r="R314">
        <v>50</v>
      </c>
      <c r="S314">
        <v>514</v>
      </c>
      <c r="T314">
        <v>25</v>
      </c>
      <c r="U314">
        <v>4430</v>
      </c>
      <c r="V314" s="14">
        <v>1934</v>
      </c>
      <c r="W314" s="3"/>
      <c r="X314" s="3"/>
      <c r="Y314" s="3"/>
      <c r="Z314" s="3"/>
      <c r="AA314" s="3"/>
      <c r="AB314" s="3"/>
      <c r="AC314" s="3"/>
    </row>
    <row r="315" spans="1:29" x14ac:dyDescent="0.3">
      <c r="B315" s="89"/>
      <c r="C315" s="79">
        <v>13830</v>
      </c>
      <c r="D315">
        <v>2225</v>
      </c>
      <c r="E315">
        <v>1693</v>
      </c>
      <c r="F315">
        <v>25</v>
      </c>
      <c r="G315">
        <v>4450</v>
      </c>
      <c r="H315">
        <v>2293</v>
      </c>
      <c r="I315" s="92"/>
      <c r="J315">
        <v>8716</v>
      </c>
      <c r="K315">
        <v>298</v>
      </c>
      <c r="L315">
        <v>1796</v>
      </c>
      <c r="M315">
        <v>30</v>
      </c>
      <c r="N315">
        <v>4774</v>
      </c>
      <c r="O315">
        <v>2409</v>
      </c>
      <c r="P315" s="92"/>
      <c r="Q315">
        <v>140</v>
      </c>
      <c r="R315">
        <v>144</v>
      </c>
      <c r="S315">
        <v>891</v>
      </c>
      <c r="T315">
        <v>24</v>
      </c>
      <c r="U315">
        <v>4294</v>
      </c>
      <c r="V315" s="14">
        <v>2049</v>
      </c>
      <c r="W315" s="3"/>
      <c r="X315" s="3"/>
      <c r="Y315" s="3"/>
      <c r="Z315" s="3"/>
      <c r="AA315" s="3"/>
      <c r="AB315" s="3"/>
      <c r="AC315" s="3"/>
    </row>
    <row r="316" spans="1:29" x14ac:dyDescent="0.3">
      <c r="B316" s="89"/>
      <c r="C316" s="79">
        <v>14295</v>
      </c>
      <c r="D316">
        <v>477</v>
      </c>
      <c r="E316">
        <v>1431</v>
      </c>
      <c r="F316">
        <v>32</v>
      </c>
      <c r="G316">
        <v>4424</v>
      </c>
      <c r="H316">
        <v>2071</v>
      </c>
      <c r="I316" s="92"/>
      <c r="J316">
        <v>13269</v>
      </c>
      <c r="K316">
        <v>239</v>
      </c>
      <c r="L316">
        <v>1724</v>
      </c>
      <c r="M316">
        <v>30</v>
      </c>
      <c r="N316">
        <v>5092</v>
      </c>
      <c r="O316">
        <v>2511</v>
      </c>
      <c r="P316" s="92"/>
      <c r="Q316">
        <v>137</v>
      </c>
      <c r="R316">
        <v>791</v>
      </c>
      <c r="S316">
        <v>11</v>
      </c>
      <c r="T316">
        <v>31</v>
      </c>
      <c r="U316">
        <v>4411</v>
      </c>
      <c r="V316" s="14">
        <v>1475</v>
      </c>
      <c r="W316" s="3"/>
      <c r="X316" s="3"/>
      <c r="Y316" s="3"/>
      <c r="Z316" s="3"/>
      <c r="AA316" s="3"/>
      <c r="AB316" s="3"/>
      <c r="AC316" s="3"/>
    </row>
    <row r="317" spans="1:29" x14ac:dyDescent="0.3">
      <c r="B317" s="90"/>
      <c r="C317" s="80">
        <v>13147</v>
      </c>
      <c r="D317" s="11">
        <v>17</v>
      </c>
      <c r="E317" s="11">
        <v>1376</v>
      </c>
      <c r="F317" s="11">
        <v>32</v>
      </c>
      <c r="G317" s="11">
        <v>4607</v>
      </c>
      <c r="H317" s="11">
        <v>2540</v>
      </c>
      <c r="I317" s="93"/>
      <c r="J317" s="11">
        <v>7450</v>
      </c>
      <c r="K317" s="11">
        <v>9</v>
      </c>
      <c r="L317" s="11">
        <v>1537</v>
      </c>
      <c r="M317" s="11">
        <v>24</v>
      </c>
      <c r="N317" s="11">
        <v>4650</v>
      </c>
      <c r="O317" s="11">
        <v>2674</v>
      </c>
      <c r="P317" s="93"/>
      <c r="Q317" s="11">
        <v>135</v>
      </c>
      <c r="R317" s="11">
        <v>33</v>
      </c>
      <c r="S317" s="11">
        <v>1336</v>
      </c>
      <c r="T317" s="11">
        <v>31</v>
      </c>
      <c r="U317" s="11">
        <v>4595</v>
      </c>
      <c r="V317" s="15">
        <v>2221</v>
      </c>
      <c r="W317" s="3"/>
      <c r="X317" s="3"/>
      <c r="Y317" s="3"/>
      <c r="Z317" s="3"/>
      <c r="AA317" s="3"/>
      <c r="AB317" s="3"/>
      <c r="AC317" s="3"/>
    </row>
    <row r="318" spans="1:29" x14ac:dyDescent="0.3">
      <c r="A318" t="s">
        <v>12</v>
      </c>
      <c r="C318">
        <f>AVERAGE(C308:C312)</f>
        <v>15864.8</v>
      </c>
      <c r="D318">
        <f>AVERAGE(D308:D309,D311:D312)</f>
        <v>852.25</v>
      </c>
      <c r="E318">
        <f>AVERAGE(E308,E310,E312)</f>
        <v>352.66666666666669</v>
      </c>
      <c r="F318">
        <f t="shared" ref="F318:H318" si="262">AVERAGE(F308:F312)</f>
        <v>30.4</v>
      </c>
      <c r="G318">
        <f t="shared" si="262"/>
        <v>4943</v>
      </c>
      <c r="H318">
        <f t="shared" si="262"/>
        <v>2377.1999999999998</v>
      </c>
      <c r="J318">
        <f t="shared" ref="J318" si="263">AVERAGE(J308:J312)</f>
        <v>9772.6</v>
      </c>
      <c r="K318">
        <f>AVERAGE(K308:K310,K312)</f>
        <v>823</v>
      </c>
      <c r="L318">
        <f>AVERAGE(L308:L310,L312)</f>
        <v>917.25</v>
      </c>
      <c r="M318">
        <f t="shared" ref="M318:O318" si="264">AVERAGE(M308:M312)</f>
        <v>29.4</v>
      </c>
      <c r="N318">
        <f t="shared" si="264"/>
        <v>4797</v>
      </c>
      <c r="O318">
        <f t="shared" si="264"/>
        <v>2624.2</v>
      </c>
      <c r="Q318">
        <f>AVERAGE(Q308:Q312)</f>
        <v>7543.2</v>
      </c>
      <c r="R318">
        <f>AVERAGE(R309:R312)</f>
        <v>294.75</v>
      </c>
      <c r="S318">
        <f t="shared" ref="S318:U318" si="265">AVERAGE(S308:S312)</f>
        <v>259</v>
      </c>
      <c r="T318">
        <f t="shared" si="265"/>
        <v>24.6</v>
      </c>
      <c r="U318">
        <f t="shared" si="265"/>
        <v>4427.8</v>
      </c>
      <c r="V318">
        <f>AVERAGE(V308:V309,V311:V312)</f>
        <v>1912</v>
      </c>
      <c r="X318">
        <f t="shared" ref="X318:AC318" si="266">AVERAGE(X308:X312)</f>
        <v>143</v>
      </c>
      <c r="Y318">
        <f t="shared" si="266"/>
        <v>267</v>
      </c>
      <c r="Z318">
        <f t="shared" si="266"/>
        <v>5</v>
      </c>
      <c r="AA318">
        <f t="shared" si="266"/>
        <v>28.6</v>
      </c>
      <c r="AB318">
        <f t="shared" si="266"/>
        <v>129</v>
      </c>
      <c r="AC318">
        <f t="shared" si="266"/>
        <v>7.2</v>
      </c>
    </row>
    <row r="319" spans="1:29" x14ac:dyDescent="0.3">
      <c r="A319" t="s">
        <v>13</v>
      </c>
      <c r="C319">
        <f>AVEDEV(C308:C312)</f>
        <v>1398.1599999999999</v>
      </c>
      <c r="D319">
        <f>AVEDEV(D308:D309,D311:D312)</f>
        <v>433.25</v>
      </c>
      <c r="E319">
        <f>AVEDEV(E308,E310,E312)</f>
        <v>183.55555555555557</v>
      </c>
      <c r="F319">
        <f t="shared" ref="F319:H319" si="267">AVEDEV(F308:F312)</f>
        <v>2.3200000000000003</v>
      </c>
      <c r="G319">
        <f t="shared" si="267"/>
        <v>309.2</v>
      </c>
      <c r="H319">
        <f t="shared" si="267"/>
        <v>204.16000000000003</v>
      </c>
      <c r="J319">
        <f t="shared" ref="J319" si="268">AVEDEV(J308:J312)</f>
        <v>2357.12</v>
      </c>
      <c r="K319">
        <f>AVEDEV(K308:K310,K312)</f>
        <v>622</v>
      </c>
      <c r="L319">
        <f>AVEDEV(L308:L310,L312)</f>
        <v>105.75</v>
      </c>
      <c r="M319">
        <f t="shared" ref="M319:O319" si="269">AVEDEV(M308:M312)</f>
        <v>2.72</v>
      </c>
      <c r="N319">
        <f t="shared" si="269"/>
        <v>273.2</v>
      </c>
      <c r="O319">
        <f t="shared" si="269"/>
        <v>191.03999999999996</v>
      </c>
      <c r="Q319">
        <f>AVEDEV(Q308:Q312)</f>
        <v>1583.84</v>
      </c>
      <c r="R319">
        <f>AVEDEV(R309:R312)</f>
        <v>251.625</v>
      </c>
      <c r="S319">
        <f t="shared" ref="S319:U319" si="270">AVEDEV(S308:S312)</f>
        <v>200.8</v>
      </c>
      <c r="T319">
        <f t="shared" si="270"/>
        <v>3.28</v>
      </c>
      <c r="U319">
        <f t="shared" si="270"/>
        <v>239.03999999999996</v>
      </c>
      <c r="V319">
        <f>AVEDEV(V308:V309,V311:V312)</f>
        <v>122.5</v>
      </c>
      <c r="X319">
        <f t="shared" ref="X319:AC319" si="271">AVEDEV(X308:X312)</f>
        <v>6.8</v>
      </c>
      <c r="Y319">
        <f t="shared" si="271"/>
        <v>183.6</v>
      </c>
      <c r="Z319">
        <f t="shared" si="271"/>
        <v>0</v>
      </c>
      <c r="AA319">
        <f t="shared" si="271"/>
        <v>1.5200000000000002</v>
      </c>
      <c r="AB319">
        <f t="shared" si="271"/>
        <v>69.599999999999994</v>
      </c>
      <c r="AC319">
        <f t="shared" si="271"/>
        <v>5.92</v>
      </c>
    </row>
    <row r="320" spans="1:29" x14ac:dyDescent="0.3">
      <c r="A320" t="s">
        <v>14</v>
      </c>
      <c r="C320">
        <f>AVERAGE(C313:C317)</f>
        <v>12533.2</v>
      </c>
      <c r="D320">
        <f>AVERAGE(D313:D314,D316:D317)</f>
        <v>347.5</v>
      </c>
      <c r="E320">
        <f>AVERAGE(E313:E314,E316)</f>
        <v>972</v>
      </c>
      <c r="F320">
        <f t="shared" ref="F320:G320" si="272">AVERAGE(F313:F317)</f>
        <v>31.4</v>
      </c>
      <c r="G320">
        <f t="shared" si="272"/>
        <v>4636.8</v>
      </c>
      <c r="H320">
        <f>AVERAGE(H313:H314,H316)</f>
        <v>1981.3333333333333</v>
      </c>
      <c r="J320">
        <f t="shared" ref="J320" si="273">AVERAGE(J313:J317)</f>
        <v>9254.6</v>
      </c>
      <c r="K320">
        <f>AVERAGE(K313,K315:K317)</f>
        <v>252.5</v>
      </c>
      <c r="L320">
        <f>AVERAGE(L313:L314,L316:L317)</f>
        <v>921.25</v>
      </c>
      <c r="M320">
        <f t="shared" ref="M320:O320" si="274">AVERAGE(M313:M317)</f>
        <v>28</v>
      </c>
      <c r="N320">
        <f t="shared" si="274"/>
        <v>5039.2</v>
      </c>
      <c r="O320">
        <f t="shared" si="274"/>
        <v>2317.8000000000002</v>
      </c>
      <c r="Q320">
        <f>AVERAGE(Q313,Q315:Q317)</f>
        <v>139.75</v>
      </c>
      <c r="R320">
        <f t="shared" ref="R320:U320" si="275">AVERAGE(R313:R317)</f>
        <v>329</v>
      </c>
      <c r="S320">
        <f t="shared" si="275"/>
        <v>551.6</v>
      </c>
      <c r="T320">
        <f t="shared" si="275"/>
        <v>26.4</v>
      </c>
      <c r="U320">
        <f t="shared" si="275"/>
        <v>4399.3999999999996</v>
      </c>
      <c r="V320">
        <f>AVERAGE(V314:V316)</f>
        <v>1819.3333333333333</v>
      </c>
    </row>
    <row r="321" spans="1:29" x14ac:dyDescent="0.3">
      <c r="A321" t="s">
        <v>15</v>
      </c>
      <c r="C321">
        <f>AVEDEV(C313:C317)</f>
        <v>2746.4799999999996</v>
      </c>
      <c r="D321">
        <f>AVEDEV(D313:D314,D316:D317)</f>
        <v>200.5</v>
      </c>
      <c r="E321">
        <f>AVEDEV(E313:E314,E316)</f>
        <v>591.33333333333337</v>
      </c>
      <c r="F321">
        <f t="shared" ref="F321:G321" si="276">AVEDEV(F313:F317)</f>
        <v>2.5600000000000009</v>
      </c>
      <c r="G321">
        <f t="shared" si="276"/>
        <v>231.68000000000012</v>
      </c>
      <c r="H321">
        <f>AVEDEV(H313:H314,H316)</f>
        <v>196.22222222222226</v>
      </c>
      <c r="J321">
        <f t="shared" ref="J321" si="277">AVEDEV(J313:J317)</f>
        <v>1605.7600000000002</v>
      </c>
      <c r="K321">
        <f>AVEDEV(K313,K315:K317)</f>
        <v>128.5</v>
      </c>
      <c r="L321">
        <f>AVEDEV(L313:L314,L316:L317)</f>
        <v>709.25</v>
      </c>
      <c r="M321">
        <f t="shared" ref="M321:O321" si="278">AVEDEV(M313:M317)</f>
        <v>2</v>
      </c>
      <c r="N321">
        <f t="shared" si="278"/>
        <v>261.76000000000005</v>
      </c>
      <c r="O321">
        <f t="shared" si="278"/>
        <v>256.23999999999995</v>
      </c>
      <c r="Q321">
        <f>AVEDEV(Q313,Q315:Q317)</f>
        <v>3.75</v>
      </c>
      <c r="R321">
        <f t="shared" ref="R321:U321" si="279">AVEDEV(R313:R317)</f>
        <v>304</v>
      </c>
      <c r="S321">
        <f t="shared" si="279"/>
        <v>449.52</v>
      </c>
      <c r="T321">
        <f t="shared" si="279"/>
        <v>3.6799999999999997</v>
      </c>
      <c r="U321">
        <f t="shared" si="279"/>
        <v>95.120000000000076</v>
      </c>
      <c r="V321">
        <f>AVEDEV(V314:V316)</f>
        <v>229.55555555555557</v>
      </c>
    </row>
    <row r="324" spans="1:29" x14ac:dyDescent="0.3">
      <c r="A324" t="s">
        <v>29</v>
      </c>
      <c r="B324" s="10" t="s">
        <v>42</v>
      </c>
      <c r="C324" s="1" t="s">
        <v>1</v>
      </c>
      <c r="D324" s="1" t="s">
        <v>2</v>
      </c>
      <c r="E324" s="1" t="s">
        <v>3</v>
      </c>
      <c r="F324" s="1" t="s">
        <v>4</v>
      </c>
      <c r="G324" s="1" t="s">
        <v>25</v>
      </c>
      <c r="H324" s="2" t="s">
        <v>24</v>
      </c>
      <c r="I324" s="10"/>
      <c r="J324" s="1" t="s">
        <v>1</v>
      </c>
      <c r="K324" s="1" t="s">
        <v>2</v>
      </c>
      <c r="L324" s="1" t="s">
        <v>3</v>
      </c>
      <c r="M324" s="1" t="s">
        <v>4</v>
      </c>
      <c r="N324" s="1" t="s">
        <v>25</v>
      </c>
      <c r="O324" s="2" t="s">
        <v>24</v>
      </c>
      <c r="P324" s="10"/>
      <c r="Q324" s="1" t="s">
        <v>1</v>
      </c>
      <c r="R324" s="1" t="s">
        <v>2</v>
      </c>
      <c r="S324" s="1" t="s">
        <v>3</v>
      </c>
      <c r="T324" s="1" t="s">
        <v>4</v>
      </c>
      <c r="U324" s="1" t="s">
        <v>25</v>
      </c>
      <c r="V324" s="2" t="s">
        <v>24</v>
      </c>
      <c r="W324" s="10"/>
      <c r="X324" s="1" t="s">
        <v>1</v>
      </c>
      <c r="Y324" s="1" t="s">
        <v>2</v>
      </c>
      <c r="Z324" s="1" t="s">
        <v>3</v>
      </c>
      <c r="AA324" s="1" t="s">
        <v>4</v>
      </c>
      <c r="AB324" s="1" t="s">
        <v>25</v>
      </c>
      <c r="AC324" s="2" t="s">
        <v>24</v>
      </c>
    </row>
    <row r="325" spans="1:29" x14ac:dyDescent="0.3">
      <c r="B325" s="91" t="s">
        <v>5</v>
      </c>
      <c r="C325" s="78">
        <v>16453</v>
      </c>
      <c r="D325" s="12">
        <v>271</v>
      </c>
      <c r="E325" s="12">
        <v>887</v>
      </c>
      <c r="F325" s="12">
        <v>26</v>
      </c>
      <c r="G325" s="12">
        <v>4741</v>
      </c>
      <c r="H325" s="12">
        <v>2848</v>
      </c>
      <c r="I325" s="91" t="s">
        <v>6</v>
      </c>
      <c r="J325" s="12">
        <v>12233</v>
      </c>
      <c r="K325" s="12">
        <v>268</v>
      </c>
      <c r="L325" s="12">
        <v>1294</v>
      </c>
      <c r="M325" s="12">
        <v>27</v>
      </c>
      <c r="N325" s="12">
        <v>4654</v>
      </c>
      <c r="O325" s="12">
        <v>2476</v>
      </c>
      <c r="P325" s="91" t="s">
        <v>7</v>
      </c>
      <c r="Q325" s="12">
        <v>6882</v>
      </c>
      <c r="R325" s="12">
        <v>1308</v>
      </c>
      <c r="S325" s="12">
        <v>718</v>
      </c>
      <c r="T325" s="12">
        <v>28</v>
      </c>
      <c r="U325" s="12">
        <v>4622</v>
      </c>
      <c r="V325" s="12">
        <v>2170</v>
      </c>
      <c r="W325" s="94" t="s">
        <v>8</v>
      </c>
      <c r="X325" s="12">
        <v>140</v>
      </c>
      <c r="Y325" s="12">
        <v>321</v>
      </c>
      <c r="Z325" s="12">
        <v>4</v>
      </c>
      <c r="AA325" s="12">
        <v>29</v>
      </c>
      <c r="AB325" s="12">
        <v>69</v>
      </c>
      <c r="AC325" s="13">
        <v>8</v>
      </c>
    </row>
    <row r="326" spans="1:29" x14ac:dyDescent="0.3">
      <c r="B326" s="89"/>
      <c r="C326" s="79">
        <v>15488</v>
      </c>
      <c r="D326">
        <v>511</v>
      </c>
      <c r="E326">
        <v>585</v>
      </c>
      <c r="F326">
        <v>34</v>
      </c>
      <c r="G326">
        <v>5622</v>
      </c>
      <c r="H326">
        <v>2529</v>
      </c>
      <c r="I326" s="92"/>
      <c r="J326">
        <v>4687</v>
      </c>
      <c r="K326">
        <v>283</v>
      </c>
      <c r="L326">
        <v>717</v>
      </c>
      <c r="M326">
        <v>25</v>
      </c>
      <c r="N326">
        <v>4403</v>
      </c>
      <c r="O326">
        <v>2542</v>
      </c>
      <c r="P326" s="92"/>
      <c r="Q326">
        <v>6527</v>
      </c>
      <c r="R326">
        <v>100</v>
      </c>
      <c r="S326">
        <v>5</v>
      </c>
      <c r="T326">
        <v>23</v>
      </c>
      <c r="U326">
        <v>4113</v>
      </c>
      <c r="V326">
        <v>1914</v>
      </c>
      <c r="W326" s="95"/>
      <c r="X326">
        <v>139</v>
      </c>
      <c r="Y326">
        <v>4</v>
      </c>
      <c r="Z326">
        <v>4</v>
      </c>
      <c r="AA326">
        <v>28</v>
      </c>
      <c r="AB326">
        <v>68</v>
      </c>
      <c r="AC326" s="14">
        <v>8</v>
      </c>
    </row>
    <row r="327" spans="1:29" x14ac:dyDescent="0.3">
      <c r="B327" s="89"/>
      <c r="C327" s="79">
        <v>14373</v>
      </c>
      <c r="D327">
        <v>1252</v>
      </c>
      <c r="E327">
        <v>244</v>
      </c>
      <c r="F327">
        <v>30</v>
      </c>
      <c r="G327">
        <v>5042</v>
      </c>
      <c r="H327">
        <v>2584</v>
      </c>
      <c r="I327" s="92"/>
      <c r="J327">
        <v>8842</v>
      </c>
      <c r="K327">
        <v>1624</v>
      </c>
      <c r="L327">
        <v>1213</v>
      </c>
      <c r="M327">
        <v>26</v>
      </c>
      <c r="N327">
        <v>4801</v>
      </c>
      <c r="O327">
        <v>2981</v>
      </c>
      <c r="P327" s="92"/>
      <c r="Q327">
        <v>11481</v>
      </c>
      <c r="R327">
        <v>355</v>
      </c>
      <c r="S327">
        <v>50</v>
      </c>
      <c r="T327">
        <v>28</v>
      </c>
      <c r="U327">
        <v>4549</v>
      </c>
      <c r="V327">
        <v>2405</v>
      </c>
      <c r="W327" s="95"/>
      <c r="X327">
        <v>141</v>
      </c>
      <c r="Y327">
        <v>716</v>
      </c>
      <c r="Z327">
        <v>4</v>
      </c>
      <c r="AA327">
        <v>27</v>
      </c>
      <c r="AB327">
        <v>186</v>
      </c>
      <c r="AC327" s="14">
        <v>3</v>
      </c>
    </row>
    <row r="328" spans="1:29" x14ac:dyDescent="0.3">
      <c r="B328" s="89"/>
      <c r="C328" s="79">
        <v>17718</v>
      </c>
      <c r="D328">
        <v>1236</v>
      </c>
      <c r="E328">
        <v>327</v>
      </c>
      <c r="F328">
        <v>31</v>
      </c>
      <c r="G328">
        <v>4745</v>
      </c>
      <c r="H328">
        <v>2499</v>
      </c>
      <c r="I328" s="92"/>
      <c r="J328">
        <v>8771</v>
      </c>
      <c r="K328">
        <v>1614</v>
      </c>
      <c r="L328">
        <v>1314</v>
      </c>
      <c r="M328">
        <v>20</v>
      </c>
      <c r="N328">
        <v>4364</v>
      </c>
      <c r="O328">
        <v>2765</v>
      </c>
      <c r="P328" s="92"/>
      <c r="Q328">
        <v>8201</v>
      </c>
      <c r="R328">
        <v>927</v>
      </c>
      <c r="S328">
        <v>767</v>
      </c>
      <c r="T328">
        <v>27</v>
      </c>
      <c r="U328">
        <v>4274</v>
      </c>
      <c r="V328">
        <v>1856</v>
      </c>
      <c r="W328" s="95"/>
      <c r="X328">
        <v>142</v>
      </c>
      <c r="Y328">
        <v>781</v>
      </c>
      <c r="Z328">
        <v>4</v>
      </c>
      <c r="AA328">
        <v>27</v>
      </c>
      <c r="AB328">
        <v>70</v>
      </c>
      <c r="AC328" s="14">
        <v>3</v>
      </c>
    </row>
    <row r="329" spans="1:29" x14ac:dyDescent="0.3">
      <c r="B329" s="90"/>
      <c r="C329" s="80">
        <v>20359</v>
      </c>
      <c r="D329" s="11">
        <v>1921</v>
      </c>
      <c r="E329" s="11">
        <v>510</v>
      </c>
      <c r="F329" s="11">
        <v>29</v>
      </c>
      <c r="G329" s="11">
        <v>5440</v>
      </c>
      <c r="H329" s="11">
        <v>2277</v>
      </c>
      <c r="I329" s="93"/>
      <c r="J329" s="11">
        <v>11354</v>
      </c>
      <c r="K329" s="11">
        <v>1387</v>
      </c>
      <c r="L329" s="11">
        <v>1477</v>
      </c>
      <c r="M329" s="11">
        <v>28</v>
      </c>
      <c r="N329" s="11">
        <v>5241</v>
      </c>
      <c r="O329" s="11">
        <v>2394</v>
      </c>
      <c r="P329" s="93"/>
      <c r="Q329" s="11">
        <v>3207</v>
      </c>
      <c r="R329" s="11">
        <v>108</v>
      </c>
      <c r="S329" s="11">
        <v>287</v>
      </c>
      <c r="T329" s="11">
        <v>18</v>
      </c>
      <c r="U329" s="11">
        <v>4913</v>
      </c>
      <c r="V329" s="11">
        <v>2242</v>
      </c>
      <c r="W329" s="96"/>
      <c r="X329" s="11">
        <v>163</v>
      </c>
      <c r="Y329" s="11">
        <v>595</v>
      </c>
      <c r="Z329" s="11">
        <v>4</v>
      </c>
      <c r="AA329" s="11">
        <v>24</v>
      </c>
      <c r="AB329" s="11">
        <v>209</v>
      </c>
      <c r="AC329" s="15">
        <v>2</v>
      </c>
    </row>
    <row r="330" spans="1:29" x14ac:dyDescent="0.3">
      <c r="B330" s="88" t="s">
        <v>9</v>
      </c>
      <c r="C330" s="78">
        <v>4530</v>
      </c>
      <c r="D330" s="12">
        <v>1226</v>
      </c>
      <c r="E330" s="12">
        <v>116</v>
      </c>
      <c r="F330" s="12">
        <v>32</v>
      </c>
      <c r="G330" s="12">
        <v>5552</v>
      </c>
      <c r="H330" s="12">
        <v>1886</v>
      </c>
      <c r="I330" s="91" t="s">
        <v>10</v>
      </c>
      <c r="J330" s="12">
        <v>7748</v>
      </c>
      <c r="K330" s="12">
        <v>629</v>
      </c>
      <c r="L330" s="12">
        <v>10</v>
      </c>
      <c r="M330" s="12">
        <v>25</v>
      </c>
      <c r="N330" s="12">
        <v>5458</v>
      </c>
      <c r="O330" s="12">
        <v>1969</v>
      </c>
      <c r="P330" s="91" t="s">
        <v>11</v>
      </c>
      <c r="Q330" s="12">
        <v>147</v>
      </c>
      <c r="R330" s="12">
        <v>765</v>
      </c>
      <c r="S330" s="12">
        <v>5</v>
      </c>
      <c r="T330" s="12">
        <v>21</v>
      </c>
      <c r="U330" s="12">
        <v>4333</v>
      </c>
      <c r="V330" s="13">
        <v>1317</v>
      </c>
      <c r="W330" s="3"/>
      <c r="X330" s="3"/>
      <c r="Y330" s="3"/>
      <c r="Z330" s="3"/>
      <c r="AC330" s="3"/>
    </row>
    <row r="331" spans="1:29" x14ac:dyDescent="0.3">
      <c r="B331" s="89"/>
      <c r="C331" s="79">
        <v>16193</v>
      </c>
      <c r="D331">
        <v>398</v>
      </c>
      <c r="E331">
        <v>1779</v>
      </c>
      <c r="F331">
        <v>35</v>
      </c>
      <c r="G331">
        <v>4636</v>
      </c>
      <c r="H331">
        <v>2462</v>
      </c>
      <c r="I331" s="92"/>
      <c r="J331">
        <v>7897</v>
      </c>
      <c r="K331">
        <v>894</v>
      </c>
      <c r="L331">
        <v>312</v>
      </c>
      <c r="M331">
        <v>26</v>
      </c>
      <c r="N331">
        <v>4803</v>
      </c>
      <c r="O331">
        <v>1942</v>
      </c>
      <c r="P331" s="92"/>
      <c r="Q331">
        <v>2617</v>
      </c>
      <c r="R331">
        <v>76</v>
      </c>
      <c r="S331">
        <v>677</v>
      </c>
      <c r="T331">
        <v>25</v>
      </c>
      <c r="U331">
        <v>4486</v>
      </c>
      <c r="V331" s="14">
        <v>2133</v>
      </c>
      <c r="W331" s="3"/>
      <c r="X331" s="3"/>
      <c r="Y331" s="3"/>
      <c r="Z331" s="3"/>
      <c r="AA331" s="3"/>
      <c r="AB331" s="3"/>
      <c r="AC331" s="3"/>
    </row>
    <row r="332" spans="1:29" x14ac:dyDescent="0.3">
      <c r="B332" s="89"/>
      <c r="C332" s="79">
        <v>14260</v>
      </c>
      <c r="D332">
        <v>2379</v>
      </c>
      <c r="E332">
        <v>1679</v>
      </c>
      <c r="F332">
        <v>26</v>
      </c>
      <c r="G332">
        <v>4610</v>
      </c>
      <c r="H332">
        <v>2531</v>
      </c>
      <c r="I332" s="92"/>
      <c r="J332">
        <v>8026</v>
      </c>
      <c r="K332">
        <v>188</v>
      </c>
      <c r="L332">
        <v>1980</v>
      </c>
      <c r="M332">
        <v>27</v>
      </c>
      <c r="N332">
        <v>4665</v>
      </c>
      <c r="O332">
        <v>2044</v>
      </c>
      <c r="P332" s="92"/>
      <c r="Q332">
        <v>137</v>
      </c>
      <c r="R332">
        <v>201</v>
      </c>
      <c r="S332">
        <v>1144</v>
      </c>
      <c r="T332">
        <v>24</v>
      </c>
      <c r="U332">
        <v>4498</v>
      </c>
      <c r="V332" s="14">
        <v>2351</v>
      </c>
      <c r="W332" s="3"/>
      <c r="X332" s="3"/>
      <c r="Y332" s="3"/>
      <c r="Z332" s="3"/>
      <c r="AA332" s="3"/>
      <c r="AB332" s="3"/>
      <c r="AC332" s="3"/>
    </row>
    <row r="333" spans="1:29" x14ac:dyDescent="0.3">
      <c r="B333" s="89"/>
      <c r="C333" s="79">
        <v>15097</v>
      </c>
      <c r="D333">
        <v>541</v>
      </c>
      <c r="E333">
        <v>1793</v>
      </c>
      <c r="F333">
        <v>31</v>
      </c>
      <c r="G333">
        <v>4595</v>
      </c>
      <c r="H333">
        <v>2462</v>
      </c>
      <c r="I333" s="92"/>
      <c r="J333">
        <v>13222</v>
      </c>
      <c r="K333">
        <v>150</v>
      </c>
      <c r="L333">
        <v>1513</v>
      </c>
      <c r="M333">
        <v>25</v>
      </c>
      <c r="N333">
        <v>4913</v>
      </c>
      <c r="O333">
        <v>2145</v>
      </c>
      <c r="P333" s="92"/>
      <c r="Q333">
        <v>136</v>
      </c>
      <c r="R333">
        <v>807</v>
      </c>
      <c r="S333">
        <v>17</v>
      </c>
      <c r="T333">
        <v>30</v>
      </c>
      <c r="U333">
        <v>4468</v>
      </c>
      <c r="V333" s="14">
        <v>1633</v>
      </c>
      <c r="W333" s="3"/>
      <c r="X333" s="3"/>
      <c r="Y333" s="3"/>
      <c r="Z333" s="3"/>
      <c r="AA333" s="3"/>
      <c r="AB333" s="3"/>
      <c r="AC333" s="3"/>
    </row>
    <row r="334" spans="1:29" x14ac:dyDescent="0.3">
      <c r="B334" s="90"/>
      <c r="C334" s="80">
        <v>13516</v>
      </c>
      <c r="D334" s="11">
        <v>24</v>
      </c>
      <c r="E334" s="11">
        <v>1358</v>
      </c>
      <c r="F334" s="11">
        <v>31</v>
      </c>
      <c r="G334" s="11">
        <v>4856</v>
      </c>
      <c r="H334" s="11">
        <v>2554</v>
      </c>
      <c r="I334" s="93"/>
      <c r="J334" s="11">
        <v>7964</v>
      </c>
      <c r="K334" s="11">
        <v>8</v>
      </c>
      <c r="L334" s="11">
        <v>1184</v>
      </c>
      <c r="M334" s="11">
        <v>20</v>
      </c>
      <c r="N334" s="11">
        <v>4507</v>
      </c>
      <c r="O334" s="11">
        <v>2266</v>
      </c>
      <c r="P334" s="93"/>
      <c r="Q334" s="11">
        <v>135</v>
      </c>
      <c r="R334" s="11">
        <v>38</v>
      </c>
      <c r="S334" s="11">
        <v>1540</v>
      </c>
      <c r="T334" s="11">
        <v>31</v>
      </c>
      <c r="U334" s="11">
        <v>4556</v>
      </c>
      <c r="V334" s="15">
        <v>2173</v>
      </c>
      <c r="W334" s="3"/>
      <c r="X334" s="3"/>
      <c r="Y334" s="3"/>
      <c r="Z334" s="3"/>
      <c r="AA334" s="3"/>
      <c r="AB334" s="3"/>
      <c r="AC334" s="3"/>
    </row>
    <row r="335" spans="1:29" x14ac:dyDescent="0.3">
      <c r="A335" t="s">
        <v>12</v>
      </c>
      <c r="C335">
        <f>AVERAGE(C325:C329)</f>
        <v>16878.2</v>
      </c>
      <c r="D335">
        <f>AVERAGE(D325:D326,D328:D329)</f>
        <v>984.75</v>
      </c>
      <c r="E335">
        <f>AVERAGE(E325,E327,E329)</f>
        <v>547</v>
      </c>
      <c r="F335">
        <f t="shared" ref="F335:H335" si="280">AVERAGE(F325:F329)</f>
        <v>30</v>
      </c>
      <c r="G335">
        <f t="shared" si="280"/>
        <v>5118</v>
      </c>
      <c r="H335">
        <f t="shared" si="280"/>
        <v>2547.4</v>
      </c>
      <c r="J335">
        <f t="shared" ref="J335" si="281">AVERAGE(J325:J329)</f>
        <v>9177.4</v>
      </c>
      <c r="K335">
        <f>AVERAGE(K325:K327,K329)</f>
        <v>890.5</v>
      </c>
      <c r="L335">
        <f>AVERAGE(L325:L327,L329)</f>
        <v>1175.25</v>
      </c>
      <c r="M335">
        <f t="shared" ref="M335:O335" si="282">AVERAGE(M325:M329)</f>
        <v>25.2</v>
      </c>
      <c r="N335">
        <f t="shared" si="282"/>
        <v>4692.6000000000004</v>
      </c>
      <c r="O335">
        <f t="shared" si="282"/>
        <v>2631.6</v>
      </c>
      <c r="Q335">
        <f>AVERAGE(Q325:Q329)</f>
        <v>7259.6</v>
      </c>
      <c r="R335">
        <f>AVERAGE(R326:R329)</f>
        <v>372.5</v>
      </c>
      <c r="S335">
        <f t="shared" ref="S335:U335" si="283">AVERAGE(S325:S329)</f>
        <v>365.4</v>
      </c>
      <c r="T335">
        <f t="shared" si="283"/>
        <v>24.8</v>
      </c>
      <c r="U335">
        <f t="shared" si="283"/>
        <v>4494.2</v>
      </c>
      <c r="V335">
        <f>AVERAGE(V325:V326,V328:V329)</f>
        <v>2045.5</v>
      </c>
      <c r="X335">
        <f t="shared" ref="X335:AC335" si="284">AVERAGE(X325:X329)</f>
        <v>145</v>
      </c>
      <c r="Y335">
        <f t="shared" si="284"/>
        <v>483.4</v>
      </c>
      <c r="Z335">
        <f t="shared" si="284"/>
        <v>4</v>
      </c>
      <c r="AA335">
        <f t="shared" si="284"/>
        <v>27</v>
      </c>
      <c r="AB335">
        <f t="shared" si="284"/>
        <v>120.4</v>
      </c>
      <c r="AC335">
        <f t="shared" si="284"/>
        <v>4.8</v>
      </c>
    </row>
    <row r="336" spans="1:29" x14ac:dyDescent="0.3">
      <c r="A336" t="s">
        <v>13</v>
      </c>
      <c r="C336">
        <f>AVEDEV(C325:C329)</f>
        <v>1728.2400000000002</v>
      </c>
      <c r="D336">
        <f>AVEDEV(D325:D326,D328:D329)</f>
        <v>593.75</v>
      </c>
      <c r="E336">
        <f>AVEDEV(E325,E327,E329)</f>
        <v>226.66666666666666</v>
      </c>
      <c r="F336">
        <f t="shared" ref="F336:H336" si="285">AVEDEV(F325:F329)</f>
        <v>2</v>
      </c>
      <c r="G336">
        <f t="shared" si="285"/>
        <v>330.4</v>
      </c>
      <c r="H336">
        <f t="shared" si="285"/>
        <v>134.88000000000002</v>
      </c>
      <c r="J336">
        <f t="shared" ref="J336" si="286">AVEDEV(J325:J329)</f>
        <v>2092.88</v>
      </c>
      <c r="K336">
        <f>AVEDEV(K325:K327,K329)</f>
        <v>615</v>
      </c>
      <c r="L336">
        <f>AVEDEV(L325:L327,L329)</f>
        <v>229.125</v>
      </c>
      <c r="M336">
        <f t="shared" ref="M336:O336" si="287">AVEDEV(M325:M329)</f>
        <v>2.16</v>
      </c>
      <c r="N336">
        <f t="shared" si="287"/>
        <v>262.72000000000008</v>
      </c>
      <c r="O336">
        <f t="shared" si="287"/>
        <v>193.11999999999998</v>
      </c>
      <c r="Q336">
        <f>AVEDEV(Q325:Q329)</f>
        <v>2065.12</v>
      </c>
      <c r="R336">
        <f>AVEDEV(R326:R329)</f>
        <v>277.25</v>
      </c>
      <c r="S336">
        <f t="shared" ref="S336:U336" si="288">AVEDEV(S325:S329)</f>
        <v>301.68</v>
      </c>
      <c r="T336">
        <f t="shared" si="288"/>
        <v>3.44</v>
      </c>
      <c r="U336">
        <f t="shared" si="288"/>
        <v>240.56000000000003</v>
      </c>
      <c r="V336">
        <f>AVEDEV(V325:V326,V328:V329)</f>
        <v>160.5</v>
      </c>
      <c r="X336">
        <f t="shared" ref="X336:AC336" si="289">AVEDEV(X325:X329)</f>
        <v>7.2</v>
      </c>
      <c r="Y336">
        <f t="shared" si="289"/>
        <v>256.71999999999997</v>
      </c>
      <c r="Z336">
        <f t="shared" si="289"/>
        <v>0</v>
      </c>
      <c r="AA336">
        <f t="shared" si="289"/>
        <v>1.2</v>
      </c>
      <c r="AB336">
        <f t="shared" si="289"/>
        <v>61.679999999999993</v>
      </c>
      <c r="AC336">
        <f t="shared" si="289"/>
        <v>2.56</v>
      </c>
    </row>
    <row r="337" spans="1:22" x14ac:dyDescent="0.3">
      <c r="A337" t="s">
        <v>14</v>
      </c>
      <c r="C337">
        <f>AVERAGE(C330:C334)</f>
        <v>12719.2</v>
      </c>
      <c r="D337">
        <f>AVERAGE(D330:D331,D333:D334)</f>
        <v>547.25</v>
      </c>
      <c r="E337">
        <f>AVERAGE(E330:E331,E333)</f>
        <v>1229.3333333333333</v>
      </c>
      <c r="F337">
        <f t="shared" ref="F337:G337" si="290">AVERAGE(F330:F334)</f>
        <v>31</v>
      </c>
      <c r="G337">
        <f t="shared" si="290"/>
        <v>4849.8</v>
      </c>
      <c r="H337">
        <f>AVERAGE(H330:H331,H333)</f>
        <v>2270</v>
      </c>
      <c r="J337">
        <f t="shared" ref="J337" si="291">AVERAGE(J330:J334)</f>
        <v>8971.4</v>
      </c>
      <c r="K337">
        <f>AVERAGE(K330,K332:K334)</f>
        <v>243.75</v>
      </c>
      <c r="L337">
        <f>AVERAGE(L330:L331,L333:L334)</f>
        <v>754.75</v>
      </c>
      <c r="M337">
        <f t="shared" ref="M337:O337" si="292">AVERAGE(M330:M334)</f>
        <v>24.6</v>
      </c>
      <c r="N337">
        <f t="shared" si="292"/>
        <v>4869.2</v>
      </c>
      <c r="O337">
        <f t="shared" si="292"/>
        <v>2073.1999999999998</v>
      </c>
      <c r="Q337">
        <f>AVERAGE(Q330,Q332:Q334)</f>
        <v>138.75</v>
      </c>
      <c r="R337">
        <f t="shared" ref="R337:U337" si="293">AVERAGE(R330:R334)</f>
        <v>377.4</v>
      </c>
      <c r="S337">
        <f t="shared" si="293"/>
        <v>676.6</v>
      </c>
      <c r="T337">
        <f t="shared" si="293"/>
        <v>26.2</v>
      </c>
      <c r="U337">
        <f t="shared" si="293"/>
        <v>4468.2</v>
      </c>
      <c r="V337">
        <f>AVERAGE(V331:V333)</f>
        <v>2039</v>
      </c>
    </row>
    <row r="338" spans="1:22" x14ac:dyDescent="0.3">
      <c r="A338" t="s">
        <v>15</v>
      </c>
      <c r="C338">
        <f>AVEDEV(C330:C334)</f>
        <v>3275.6799999999994</v>
      </c>
      <c r="D338">
        <f>AVEDEV(D330:D331,D333:D334)</f>
        <v>339.375</v>
      </c>
      <c r="E338">
        <f>AVEDEV(E330:E331,E333)</f>
        <v>742.22222222222229</v>
      </c>
      <c r="F338">
        <f t="shared" ref="F338:G338" si="294">AVEDEV(F330:F334)</f>
        <v>2</v>
      </c>
      <c r="G338">
        <f t="shared" si="294"/>
        <v>283.36</v>
      </c>
      <c r="H338">
        <f>AVEDEV(H330:H331,H333)</f>
        <v>256</v>
      </c>
      <c r="J338">
        <f t="shared" ref="J338" si="295">AVEDEV(J330:J334)</f>
        <v>1700.2399999999998</v>
      </c>
      <c r="K338">
        <f>AVEDEV(K330,K332:K334)</f>
        <v>192.625</v>
      </c>
      <c r="L338">
        <f>AVEDEV(L330:L331,L333:L334)</f>
        <v>593.75</v>
      </c>
      <c r="M338">
        <f t="shared" ref="M338:O338" si="296">AVEDEV(M330:M334)</f>
        <v>1.8399999999999992</v>
      </c>
      <c r="N338">
        <f t="shared" si="296"/>
        <v>253.03999999999996</v>
      </c>
      <c r="O338">
        <f t="shared" si="296"/>
        <v>105.83999999999996</v>
      </c>
      <c r="Q338">
        <f>AVEDEV(Q330,Q332:Q334)</f>
        <v>4.125</v>
      </c>
      <c r="R338">
        <f t="shared" ref="R338:U338" si="297">AVEDEV(R330:R334)</f>
        <v>326.88</v>
      </c>
      <c r="S338">
        <f t="shared" si="297"/>
        <v>532.48</v>
      </c>
      <c r="T338">
        <f t="shared" si="297"/>
        <v>3.44</v>
      </c>
      <c r="U338">
        <f t="shared" si="297"/>
        <v>54.160000000000039</v>
      </c>
      <c r="V338">
        <f>AVEDEV(V331:V333)</f>
        <v>270.66666666666669</v>
      </c>
    </row>
  </sheetData>
  <mergeCells count="140">
    <mergeCell ref="B291:B295"/>
    <mergeCell ref="I291:I295"/>
    <mergeCell ref="P291:P295"/>
    <mergeCell ref="W291:W295"/>
    <mergeCell ref="B296:B300"/>
    <mergeCell ref="I296:I300"/>
    <mergeCell ref="P296:P300"/>
    <mergeCell ref="I104:I108"/>
    <mergeCell ref="P104:P108"/>
    <mergeCell ref="W104:W108"/>
    <mergeCell ref="B109:B113"/>
    <mergeCell ref="I109:I113"/>
    <mergeCell ref="P206:P210"/>
    <mergeCell ref="W206:W210"/>
    <mergeCell ref="B211:B215"/>
    <mergeCell ref="I211:I215"/>
    <mergeCell ref="P211:P215"/>
    <mergeCell ref="B143:B147"/>
    <mergeCell ref="I143:I147"/>
    <mergeCell ref="P143:P147"/>
    <mergeCell ref="B172:B176"/>
    <mergeCell ref="I172:I176"/>
    <mergeCell ref="P172:P176"/>
    <mergeCell ref="W172:W176"/>
    <mergeCell ref="P7:P11"/>
    <mergeCell ref="I2:I6"/>
    <mergeCell ref="B2:B6"/>
    <mergeCell ref="W2:W6"/>
    <mergeCell ref="B7:B11"/>
    <mergeCell ref="P2:P6"/>
    <mergeCell ref="I7:I11"/>
    <mergeCell ref="B87:B91"/>
    <mergeCell ref="I87:I91"/>
    <mergeCell ref="P87:P91"/>
    <mergeCell ref="W87:W91"/>
    <mergeCell ref="B58:B62"/>
    <mergeCell ref="I58:I62"/>
    <mergeCell ref="P58:P62"/>
    <mergeCell ref="B19:B23"/>
    <mergeCell ref="I19:I23"/>
    <mergeCell ref="P19:P23"/>
    <mergeCell ref="W19:W23"/>
    <mergeCell ref="B24:B28"/>
    <mergeCell ref="I24:I28"/>
    <mergeCell ref="P24:P28"/>
    <mergeCell ref="B36:B40"/>
    <mergeCell ref="I36:I40"/>
    <mergeCell ref="P36:P40"/>
    <mergeCell ref="W36:W40"/>
    <mergeCell ref="B41:B45"/>
    <mergeCell ref="I41:I45"/>
    <mergeCell ref="P41:P45"/>
    <mergeCell ref="B53:B57"/>
    <mergeCell ref="I53:I57"/>
    <mergeCell ref="P53:P57"/>
    <mergeCell ref="W53:W57"/>
    <mergeCell ref="B206:B210"/>
    <mergeCell ref="I206:I210"/>
    <mergeCell ref="B70:B74"/>
    <mergeCell ref="I70:I74"/>
    <mergeCell ref="P70:P74"/>
    <mergeCell ref="W70:W74"/>
    <mergeCell ref="B75:B79"/>
    <mergeCell ref="I75:I79"/>
    <mergeCell ref="P75:P79"/>
    <mergeCell ref="B92:B96"/>
    <mergeCell ref="I92:I96"/>
    <mergeCell ref="P92:P96"/>
    <mergeCell ref="B138:B142"/>
    <mergeCell ref="I138:I142"/>
    <mergeCell ref="P138:P142"/>
    <mergeCell ref="W138:W142"/>
    <mergeCell ref="B121:B125"/>
    <mergeCell ref="I121:I125"/>
    <mergeCell ref="P121:P125"/>
    <mergeCell ref="W121:W125"/>
    <mergeCell ref="B126:B130"/>
    <mergeCell ref="I126:I130"/>
    <mergeCell ref="P126:P130"/>
    <mergeCell ref="B104:B108"/>
    <mergeCell ref="P109:P113"/>
    <mergeCell ref="B189:B193"/>
    <mergeCell ref="I189:I193"/>
    <mergeCell ref="P189:P193"/>
    <mergeCell ref="W189:W193"/>
    <mergeCell ref="B194:B198"/>
    <mergeCell ref="I194:I198"/>
    <mergeCell ref="P194:P198"/>
    <mergeCell ref="B155:B159"/>
    <mergeCell ref="I155:I159"/>
    <mergeCell ref="P155:P159"/>
    <mergeCell ref="W155:W159"/>
    <mergeCell ref="B160:B164"/>
    <mergeCell ref="I160:I164"/>
    <mergeCell ref="P160:P164"/>
    <mergeCell ref="B177:B181"/>
    <mergeCell ref="I177:I181"/>
    <mergeCell ref="P177:P181"/>
    <mergeCell ref="B240:B244"/>
    <mergeCell ref="I240:I244"/>
    <mergeCell ref="P240:P244"/>
    <mergeCell ref="W240:W244"/>
    <mergeCell ref="B245:B249"/>
    <mergeCell ref="I245:I249"/>
    <mergeCell ref="P245:P249"/>
    <mergeCell ref="B223:B227"/>
    <mergeCell ref="I223:I227"/>
    <mergeCell ref="P223:P227"/>
    <mergeCell ref="W223:W227"/>
    <mergeCell ref="B228:B232"/>
    <mergeCell ref="I228:I232"/>
    <mergeCell ref="P228:P232"/>
    <mergeCell ref="B274:B278"/>
    <mergeCell ref="I274:I278"/>
    <mergeCell ref="P274:P278"/>
    <mergeCell ref="W274:W278"/>
    <mergeCell ref="B279:B283"/>
    <mergeCell ref="I279:I283"/>
    <mergeCell ref="P279:P283"/>
    <mergeCell ref="B257:B261"/>
    <mergeCell ref="I257:I261"/>
    <mergeCell ref="P257:P261"/>
    <mergeCell ref="W257:W261"/>
    <mergeCell ref="B262:B266"/>
    <mergeCell ref="I262:I266"/>
    <mergeCell ref="P262:P266"/>
    <mergeCell ref="B330:B334"/>
    <mergeCell ref="I330:I334"/>
    <mergeCell ref="P330:P334"/>
    <mergeCell ref="B308:B312"/>
    <mergeCell ref="I308:I312"/>
    <mergeCell ref="P308:P312"/>
    <mergeCell ref="W308:W312"/>
    <mergeCell ref="B313:B317"/>
    <mergeCell ref="I313:I317"/>
    <mergeCell ref="P313:P317"/>
    <mergeCell ref="B325:B329"/>
    <mergeCell ref="I325:I329"/>
    <mergeCell ref="P325:P329"/>
    <mergeCell ref="W325:W3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53:K60"/>
  <sheetViews>
    <sheetView topLeftCell="C49" zoomScale="80" zoomScaleNormal="80" workbookViewId="0">
      <selection activeCell="S71" sqref="S71"/>
    </sheetView>
  </sheetViews>
  <sheetFormatPr defaultColWidth="11.5546875" defaultRowHeight="14.4" x14ac:dyDescent="0.3"/>
  <sheetData>
    <row r="53" spans="11:11" x14ac:dyDescent="0.3">
      <c r="K53" s="19"/>
    </row>
    <row r="54" spans="11:11" x14ac:dyDescent="0.3">
      <c r="K54" s="22"/>
    </row>
    <row r="55" spans="11:11" x14ac:dyDescent="0.3">
      <c r="K55" s="22"/>
    </row>
    <row r="56" spans="11:11" x14ac:dyDescent="0.3">
      <c r="K56" s="22"/>
    </row>
    <row r="57" spans="11:11" x14ac:dyDescent="0.3">
      <c r="K57" s="25"/>
    </row>
    <row r="58" spans="11:11" x14ac:dyDescent="0.3">
      <c r="K58" s="3"/>
    </row>
    <row r="59" spans="11:11" x14ac:dyDescent="0.3">
      <c r="K59" s="3"/>
    </row>
    <row r="60" spans="11:11" x14ac:dyDescent="0.3">
      <c r="K6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8"/>
  <sheetViews>
    <sheetView tabSelected="1" zoomScale="80" zoomScaleNormal="80" workbookViewId="0">
      <selection activeCell="G21" sqref="G21"/>
    </sheetView>
  </sheetViews>
  <sheetFormatPr defaultColWidth="8.6640625" defaultRowHeight="14.4" x14ac:dyDescent="0.3"/>
  <cols>
    <col min="1" max="1" width="11.109375" bestFit="1" customWidth="1"/>
  </cols>
  <sheetData>
    <row r="1" spans="1:29" x14ac:dyDescent="0.3">
      <c r="B1" s="47" t="s">
        <v>0</v>
      </c>
      <c r="C1" s="53" t="s">
        <v>1</v>
      </c>
      <c r="D1" s="53" t="s">
        <v>2</v>
      </c>
      <c r="E1" s="53" t="s">
        <v>3</v>
      </c>
      <c r="F1" s="53" t="s">
        <v>4</v>
      </c>
      <c r="G1" s="53" t="s">
        <v>25</v>
      </c>
      <c r="H1" s="54" t="s">
        <v>24</v>
      </c>
      <c r="I1" s="47"/>
      <c r="J1" s="53" t="s">
        <v>1</v>
      </c>
      <c r="K1" s="53" t="s">
        <v>2</v>
      </c>
      <c r="L1" s="53" t="s">
        <v>3</v>
      </c>
      <c r="M1" s="53" t="s">
        <v>4</v>
      </c>
      <c r="N1" s="53" t="s">
        <v>25</v>
      </c>
      <c r="O1" s="54" t="s">
        <v>24</v>
      </c>
      <c r="P1" s="47"/>
      <c r="Q1" s="53" t="s">
        <v>1</v>
      </c>
      <c r="R1" s="53" t="s">
        <v>2</v>
      </c>
      <c r="S1" s="53" t="s">
        <v>3</v>
      </c>
      <c r="T1" s="53" t="s">
        <v>4</v>
      </c>
      <c r="U1" s="53" t="s">
        <v>25</v>
      </c>
      <c r="V1" s="54" t="s">
        <v>24</v>
      </c>
      <c r="W1" s="47"/>
      <c r="X1" s="53" t="s">
        <v>1</v>
      </c>
      <c r="Y1" s="53" t="s">
        <v>2</v>
      </c>
      <c r="Z1" s="53" t="s">
        <v>3</v>
      </c>
      <c r="AA1" s="53" t="s">
        <v>4</v>
      </c>
      <c r="AB1" s="53" t="s">
        <v>25</v>
      </c>
      <c r="AC1" s="54" t="s">
        <v>24</v>
      </c>
    </row>
    <row r="2" spans="1:29" x14ac:dyDescent="0.3">
      <c r="B2" s="97" t="s">
        <v>5</v>
      </c>
      <c r="C2" s="33">
        <v>821</v>
      </c>
      <c r="D2" s="33">
        <v>135</v>
      </c>
      <c r="E2" s="33">
        <v>47</v>
      </c>
      <c r="F2" s="33">
        <v>93</v>
      </c>
      <c r="G2" s="33">
        <v>535</v>
      </c>
      <c r="H2" s="57">
        <v>42</v>
      </c>
      <c r="I2" s="97" t="s">
        <v>6</v>
      </c>
      <c r="J2" s="33">
        <v>2041</v>
      </c>
      <c r="K2" s="33">
        <v>172</v>
      </c>
      <c r="L2" s="33">
        <v>90</v>
      </c>
      <c r="M2" s="33">
        <v>121</v>
      </c>
      <c r="N2" s="33">
        <v>751</v>
      </c>
      <c r="O2" s="57">
        <v>56</v>
      </c>
      <c r="P2" s="97" t="s">
        <v>7</v>
      </c>
      <c r="Q2" s="33">
        <v>1308</v>
      </c>
      <c r="R2" s="33">
        <v>149</v>
      </c>
      <c r="S2" s="33">
        <v>50</v>
      </c>
      <c r="T2" s="33">
        <v>123</v>
      </c>
      <c r="U2" s="33">
        <v>643</v>
      </c>
      <c r="V2" s="57">
        <v>44</v>
      </c>
      <c r="W2" s="97" t="s">
        <v>8</v>
      </c>
      <c r="X2" s="59">
        <v>742</v>
      </c>
      <c r="Y2" s="60">
        <v>55</v>
      </c>
      <c r="Z2" s="60">
        <v>18</v>
      </c>
      <c r="AA2" s="60">
        <v>81</v>
      </c>
      <c r="AB2" s="60">
        <v>617</v>
      </c>
      <c r="AC2" s="61">
        <v>33</v>
      </c>
    </row>
    <row r="3" spans="1:29" x14ac:dyDescent="0.3">
      <c r="B3" s="100"/>
      <c r="C3" s="33">
        <v>650</v>
      </c>
      <c r="D3" s="33">
        <v>140</v>
      </c>
      <c r="E3" s="33">
        <v>70</v>
      </c>
      <c r="F3" s="33">
        <v>130</v>
      </c>
      <c r="G3" s="33">
        <v>891</v>
      </c>
      <c r="H3" s="57">
        <v>28</v>
      </c>
      <c r="I3" s="100"/>
      <c r="J3" s="33">
        <v>1031</v>
      </c>
      <c r="K3" s="33">
        <v>146</v>
      </c>
      <c r="L3" s="33">
        <v>62</v>
      </c>
      <c r="M3" s="33">
        <v>121</v>
      </c>
      <c r="N3" s="33">
        <v>807</v>
      </c>
      <c r="O3" s="57">
        <v>88</v>
      </c>
      <c r="P3" s="100"/>
      <c r="Q3" s="33">
        <v>731</v>
      </c>
      <c r="R3" s="33">
        <v>165</v>
      </c>
      <c r="S3" s="33">
        <v>42</v>
      </c>
      <c r="T3" s="33">
        <v>122</v>
      </c>
      <c r="U3" s="33">
        <v>744</v>
      </c>
      <c r="V3" s="57">
        <v>54</v>
      </c>
      <c r="W3" s="100"/>
      <c r="X3" s="62">
        <v>759</v>
      </c>
      <c r="Y3" s="63">
        <v>46</v>
      </c>
      <c r="Z3" s="63">
        <v>15</v>
      </c>
      <c r="AA3" s="63">
        <v>76</v>
      </c>
      <c r="AB3" s="63">
        <v>1322</v>
      </c>
      <c r="AC3" s="64">
        <v>41</v>
      </c>
    </row>
    <row r="4" spans="1:29" x14ac:dyDescent="0.3">
      <c r="B4" s="100"/>
      <c r="C4" s="33">
        <v>1007</v>
      </c>
      <c r="D4" s="33">
        <v>150</v>
      </c>
      <c r="E4" s="33">
        <v>88</v>
      </c>
      <c r="F4" s="33">
        <v>137</v>
      </c>
      <c r="G4" s="33">
        <v>1417</v>
      </c>
      <c r="H4" s="57">
        <v>39</v>
      </c>
      <c r="I4" s="100"/>
      <c r="J4" s="33">
        <v>1784</v>
      </c>
      <c r="K4" s="33">
        <v>142</v>
      </c>
      <c r="L4" s="33">
        <v>109</v>
      </c>
      <c r="M4" s="33">
        <v>87</v>
      </c>
      <c r="N4" s="33">
        <v>1150</v>
      </c>
      <c r="O4" s="57">
        <v>77</v>
      </c>
      <c r="P4" s="100"/>
      <c r="Q4" s="33">
        <v>972</v>
      </c>
      <c r="R4" s="33">
        <v>165</v>
      </c>
      <c r="S4" s="33">
        <v>99</v>
      </c>
      <c r="T4" s="33">
        <v>94</v>
      </c>
      <c r="U4" s="33">
        <v>540</v>
      </c>
      <c r="V4" s="57">
        <v>69</v>
      </c>
      <c r="W4" s="100"/>
      <c r="X4" s="62">
        <v>785</v>
      </c>
      <c r="Y4" s="63">
        <v>50</v>
      </c>
      <c r="Z4" s="63">
        <v>12</v>
      </c>
      <c r="AA4" s="63">
        <v>46</v>
      </c>
      <c r="AB4" s="63">
        <v>608</v>
      </c>
      <c r="AC4" s="64">
        <v>47</v>
      </c>
    </row>
    <row r="5" spans="1:29" x14ac:dyDescent="0.3">
      <c r="B5" s="100"/>
      <c r="C5" s="33">
        <v>980</v>
      </c>
      <c r="D5" s="33">
        <v>221</v>
      </c>
      <c r="E5" s="33">
        <v>81</v>
      </c>
      <c r="F5" s="33">
        <v>116</v>
      </c>
      <c r="G5" s="33">
        <v>1249</v>
      </c>
      <c r="H5" s="57">
        <v>47</v>
      </c>
      <c r="I5" s="100"/>
      <c r="J5" s="33">
        <v>1926</v>
      </c>
      <c r="K5" s="33">
        <v>150</v>
      </c>
      <c r="L5" s="33">
        <v>85</v>
      </c>
      <c r="M5" s="33">
        <v>140</v>
      </c>
      <c r="N5" s="33">
        <v>1195</v>
      </c>
      <c r="O5" s="57">
        <v>53</v>
      </c>
      <c r="P5" s="100"/>
      <c r="Q5" s="33">
        <v>1607</v>
      </c>
      <c r="R5" s="33">
        <v>142</v>
      </c>
      <c r="S5" s="33">
        <v>88</v>
      </c>
      <c r="T5" s="33">
        <v>170</v>
      </c>
      <c r="U5" s="33">
        <v>1198</v>
      </c>
      <c r="V5" s="57">
        <v>65</v>
      </c>
      <c r="W5" s="100"/>
      <c r="X5" s="62">
        <v>1468</v>
      </c>
      <c r="Y5" s="63">
        <v>44</v>
      </c>
      <c r="Z5" s="63">
        <v>20</v>
      </c>
      <c r="AA5" s="63">
        <v>67</v>
      </c>
      <c r="AB5" s="63">
        <v>534</v>
      </c>
      <c r="AC5" s="64">
        <v>66</v>
      </c>
    </row>
    <row r="6" spans="1:29" x14ac:dyDescent="0.3">
      <c r="B6" s="101"/>
      <c r="C6" s="65">
        <v>666</v>
      </c>
      <c r="D6" s="34">
        <v>185</v>
      </c>
      <c r="E6" s="34">
        <v>85</v>
      </c>
      <c r="F6" s="34">
        <v>115</v>
      </c>
      <c r="G6" s="34">
        <v>1297</v>
      </c>
      <c r="H6" s="58">
        <v>59</v>
      </c>
      <c r="I6" s="101"/>
      <c r="J6" s="65">
        <v>809</v>
      </c>
      <c r="K6" s="34">
        <v>130</v>
      </c>
      <c r="L6" s="34">
        <v>64</v>
      </c>
      <c r="M6" s="34">
        <v>115</v>
      </c>
      <c r="N6" s="34">
        <v>806</v>
      </c>
      <c r="O6" s="58">
        <v>50</v>
      </c>
      <c r="P6" s="101"/>
      <c r="Q6" s="34">
        <v>938</v>
      </c>
      <c r="R6" s="34">
        <v>115</v>
      </c>
      <c r="S6" s="34">
        <v>81</v>
      </c>
      <c r="T6" s="34">
        <v>115</v>
      </c>
      <c r="U6" s="34">
        <v>796</v>
      </c>
      <c r="V6" s="58">
        <v>47</v>
      </c>
      <c r="W6" s="101"/>
      <c r="X6" s="66">
        <v>706</v>
      </c>
      <c r="Y6" s="67">
        <v>51</v>
      </c>
      <c r="Z6" s="67">
        <v>19</v>
      </c>
      <c r="AA6" s="67">
        <v>76</v>
      </c>
      <c r="AB6" s="67">
        <v>510</v>
      </c>
      <c r="AC6" s="68">
        <v>44</v>
      </c>
    </row>
    <row r="7" spans="1:29" x14ac:dyDescent="0.3">
      <c r="B7" s="97" t="s">
        <v>9</v>
      </c>
      <c r="C7" s="33">
        <v>919</v>
      </c>
      <c r="D7" s="33">
        <v>182</v>
      </c>
      <c r="E7" s="33">
        <v>75</v>
      </c>
      <c r="F7" s="33">
        <v>131</v>
      </c>
      <c r="G7" s="33">
        <v>1346</v>
      </c>
      <c r="H7" s="57">
        <v>56</v>
      </c>
      <c r="I7" s="97" t="s">
        <v>10</v>
      </c>
      <c r="J7" s="33">
        <v>1243</v>
      </c>
      <c r="K7" s="33">
        <v>111</v>
      </c>
      <c r="L7" s="33">
        <v>106</v>
      </c>
      <c r="M7" s="33">
        <v>116</v>
      </c>
      <c r="N7" s="33">
        <v>651</v>
      </c>
      <c r="O7" s="57">
        <v>64</v>
      </c>
      <c r="P7" s="97" t="s">
        <v>11</v>
      </c>
      <c r="Q7" s="33">
        <v>609</v>
      </c>
      <c r="R7" s="33">
        <v>135</v>
      </c>
      <c r="S7" s="33">
        <v>39</v>
      </c>
      <c r="T7" s="33">
        <v>145</v>
      </c>
      <c r="U7" s="33">
        <v>685</v>
      </c>
      <c r="V7" s="57">
        <v>50</v>
      </c>
      <c r="W7" s="33"/>
      <c r="X7" s="33"/>
      <c r="Y7" s="33"/>
      <c r="Z7" s="33"/>
      <c r="AA7" s="33"/>
      <c r="AB7" s="33"/>
      <c r="AC7" s="33"/>
    </row>
    <row r="8" spans="1:29" x14ac:dyDescent="0.3">
      <c r="B8" s="100"/>
      <c r="C8" s="33">
        <v>1065</v>
      </c>
      <c r="D8" s="33">
        <v>111</v>
      </c>
      <c r="E8" s="33">
        <v>73</v>
      </c>
      <c r="F8" s="33">
        <v>140</v>
      </c>
      <c r="G8" s="33">
        <v>1270</v>
      </c>
      <c r="H8" s="57">
        <v>59</v>
      </c>
      <c r="I8" s="100"/>
      <c r="J8" s="33">
        <v>1651</v>
      </c>
      <c r="K8" s="33">
        <v>154</v>
      </c>
      <c r="L8" s="33">
        <v>68</v>
      </c>
      <c r="M8" s="33">
        <v>227</v>
      </c>
      <c r="N8" s="33">
        <v>534</v>
      </c>
      <c r="O8" s="57">
        <v>63</v>
      </c>
      <c r="P8" s="100"/>
      <c r="Q8" s="33">
        <v>619</v>
      </c>
      <c r="R8" s="33">
        <v>154</v>
      </c>
      <c r="S8" s="33">
        <v>45</v>
      </c>
      <c r="T8" s="33">
        <v>104</v>
      </c>
      <c r="U8" s="33">
        <v>843</v>
      </c>
      <c r="V8" s="57">
        <v>53</v>
      </c>
      <c r="W8" s="33"/>
      <c r="X8" s="33"/>
      <c r="Y8" s="33"/>
      <c r="Z8" s="33"/>
      <c r="AA8" s="33"/>
      <c r="AB8" s="33"/>
      <c r="AC8" s="33"/>
    </row>
    <row r="9" spans="1:29" x14ac:dyDescent="0.3">
      <c r="B9" s="100"/>
      <c r="C9" s="33">
        <v>1450</v>
      </c>
      <c r="D9" s="33">
        <v>194</v>
      </c>
      <c r="E9" s="33">
        <v>96</v>
      </c>
      <c r="F9" s="33">
        <v>131</v>
      </c>
      <c r="G9" s="33">
        <v>1540</v>
      </c>
      <c r="H9" s="57">
        <v>52</v>
      </c>
      <c r="I9" s="100"/>
      <c r="J9" s="33">
        <v>2086</v>
      </c>
      <c r="K9" s="33">
        <v>131</v>
      </c>
      <c r="L9" s="33">
        <v>53</v>
      </c>
      <c r="M9" s="33">
        <v>137</v>
      </c>
      <c r="N9" s="33">
        <v>947</v>
      </c>
      <c r="O9" s="57">
        <v>153</v>
      </c>
      <c r="P9" s="100"/>
      <c r="Q9" s="33">
        <v>964</v>
      </c>
      <c r="R9" s="33">
        <v>128</v>
      </c>
      <c r="S9" s="33">
        <v>51</v>
      </c>
      <c r="T9" s="33">
        <v>99</v>
      </c>
      <c r="U9" s="33">
        <v>711</v>
      </c>
      <c r="V9" s="57">
        <v>40</v>
      </c>
      <c r="W9" s="33"/>
      <c r="X9" s="33"/>
      <c r="Y9" s="33"/>
      <c r="Z9" s="33"/>
      <c r="AA9" s="33"/>
      <c r="AB9" s="33"/>
      <c r="AC9" s="33"/>
    </row>
    <row r="10" spans="1:29" x14ac:dyDescent="0.3">
      <c r="B10" s="100"/>
      <c r="C10" s="33">
        <v>979</v>
      </c>
      <c r="D10" s="33">
        <v>159</v>
      </c>
      <c r="E10" s="33">
        <v>85</v>
      </c>
      <c r="F10" s="33">
        <v>156</v>
      </c>
      <c r="G10" s="33">
        <v>1249</v>
      </c>
      <c r="H10" s="57">
        <v>66</v>
      </c>
      <c r="I10" s="100"/>
      <c r="J10" s="33">
        <v>1033</v>
      </c>
      <c r="K10" s="33">
        <v>124</v>
      </c>
      <c r="L10" s="33">
        <v>59</v>
      </c>
      <c r="M10" s="33">
        <v>198</v>
      </c>
      <c r="N10" s="33">
        <v>151</v>
      </c>
      <c r="O10" s="57">
        <v>46</v>
      </c>
      <c r="P10" s="100"/>
      <c r="Q10" s="33">
        <v>1271</v>
      </c>
      <c r="R10" s="33">
        <v>128</v>
      </c>
      <c r="S10" s="33">
        <v>68</v>
      </c>
      <c r="T10" s="33">
        <v>92</v>
      </c>
      <c r="U10" s="33">
        <v>609</v>
      </c>
      <c r="V10" s="57">
        <v>51</v>
      </c>
      <c r="W10" s="33"/>
      <c r="X10" s="33"/>
      <c r="Y10" s="33"/>
      <c r="Z10" s="33"/>
      <c r="AA10" s="33"/>
      <c r="AB10" s="33"/>
      <c r="AC10" s="33"/>
    </row>
    <row r="11" spans="1:29" x14ac:dyDescent="0.3">
      <c r="B11" s="101"/>
      <c r="C11" s="34">
        <v>993</v>
      </c>
      <c r="D11" s="34">
        <v>194</v>
      </c>
      <c r="E11" s="34">
        <v>64</v>
      </c>
      <c r="F11" s="34">
        <v>119</v>
      </c>
      <c r="G11" s="34">
        <v>1070</v>
      </c>
      <c r="H11" s="58">
        <v>107</v>
      </c>
      <c r="I11" s="101"/>
      <c r="J11" s="34">
        <v>1393</v>
      </c>
      <c r="K11" s="34">
        <v>123</v>
      </c>
      <c r="L11" s="34">
        <v>56</v>
      </c>
      <c r="M11" s="34">
        <v>90</v>
      </c>
      <c r="N11" s="34">
        <v>247</v>
      </c>
      <c r="O11" s="58">
        <v>46</v>
      </c>
      <c r="P11" s="101"/>
      <c r="Q11" s="65">
        <v>961</v>
      </c>
      <c r="R11" s="34">
        <v>129</v>
      </c>
      <c r="S11" s="34">
        <v>53</v>
      </c>
      <c r="T11" s="34">
        <v>104</v>
      </c>
      <c r="U11" s="34">
        <v>281</v>
      </c>
      <c r="V11" s="58">
        <v>47</v>
      </c>
      <c r="W11" s="33"/>
      <c r="X11" s="33"/>
      <c r="Y11" s="33"/>
      <c r="Z11" s="33"/>
      <c r="AA11" s="33"/>
      <c r="AB11" s="33"/>
      <c r="AC11" s="33"/>
    </row>
    <row r="12" spans="1:29" x14ac:dyDescent="0.3">
      <c r="A12" t="s">
        <v>12</v>
      </c>
      <c r="C12">
        <f>AVERAGE(C2:C6)</f>
        <v>824.8</v>
      </c>
      <c r="D12">
        <f t="shared" ref="D12:H12" si="0">AVERAGE(D2:D6)</f>
        <v>166.2</v>
      </c>
      <c r="E12">
        <f t="shared" si="0"/>
        <v>74.2</v>
      </c>
      <c r="F12">
        <f t="shared" si="0"/>
        <v>118.2</v>
      </c>
      <c r="G12">
        <f t="shared" si="0"/>
        <v>1077.8</v>
      </c>
      <c r="H12">
        <f t="shared" si="0"/>
        <v>43</v>
      </c>
      <c r="I12" t="s">
        <v>12</v>
      </c>
      <c r="J12">
        <f t="shared" ref="J12:O12" si="1">AVERAGE(J2:J6)</f>
        <v>1518.2</v>
      </c>
      <c r="K12">
        <f t="shared" si="1"/>
        <v>148</v>
      </c>
      <c r="L12">
        <f t="shared" si="1"/>
        <v>82</v>
      </c>
      <c r="M12">
        <f t="shared" si="1"/>
        <v>116.8</v>
      </c>
      <c r="N12">
        <f t="shared" si="1"/>
        <v>941.8</v>
      </c>
      <c r="O12">
        <f t="shared" si="1"/>
        <v>64.8</v>
      </c>
      <c r="P12" t="s">
        <v>12</v>
      </c>
      <c r="Q12">
        <f t="shared" ref="Q12:V12" si="2">AVERAGE(Q2:Q6)</f>
        <v>1111.2</v>
      </c>
      <c r="R12">
        <f t="shared" si="2"/>
        <v>147.19999999999999</v>
      </c>
      <c r="S12">
        <f t="shared" si="2"/>
        <v>72</v>
      </c>
      <c r="T12">
        <f t="shared" si="2"/>
        <v>124.8</v>
      </c>
      <c r="U12">
        <f t="shared" si="2"/>
        <v>784.2</v>
      </c>
      <c r="V12">
        <f t="shared" si="2"/>
        <v>55.8</v>
      </c>
      <c r="W12" t="s">
        <v>12</v>
      </c>
      <c r="X12">
        <f t="shared" ref="X12:AC12" si="3">AVERAGE(X2:X6)</f>
        <v>892</v>
      </c>
      <c r="Y12">
        <f t="shared" si="3"/>
        <v>49.2</v>
      </c>
      <c r="Z12">
        <f t="shared" si="3"/>
        <v>16.8</v>
      </c>
      <c r="AA12">
        <f>AVERAGE(AA2:AA6)</f>
        <v>69.2</v>
      </c>
      <c r="AB12">
        <f t="shared" si="3"/>
        <v>718.2</v>
      </c>
      <c r="AC12">
        <f t="shared" si="3"/>
        <v>46.2</v>
      </c>
    </row>
    <row r="13" spans="1:29" x14ac:dyDescent="0.3">
      <c r="A13" t="s">
        <v>13</v>
      </c>
      <c r="C13">
        <f>AVEDEV(C2:C6)</f>
        <v>134.95999999999998</v>
      </c>
      <c r="D13">
        <f t="shared" ref="D13:H13" si="4">AVEDEV(D2:D6)</f>
        <v>29.439999999999998</v>
      </c>
      <c r="E13">
        <f t="shared" si="4"/>
        <v>12.559999999999999</v>
      </c>
      <c r="F13">
        <f t="shared" si="4"/>
        <v>12.24</v>
      </c>
      <c r="G13">
        <f t="shared" si="4"/>
        <v>291.84000000000003</v>
      </c>
      <c r="H13">
        <f t="shared" si="4"/>
        <v>8</v>
      </c>
      <c r="I13" t="s">
        <v>13</v>
      </c>
      <c r="J13">
        <f t="shared" ref="J13:O13" si="5">AVEDEV(J2:J6)</f>
        <v>478.56000000000006</v>
      </c>
      <c r="K13">
        <f t="shared" si="5"/>
        <v>10.4</v>
      </c>
      <c r="L13">
        <f t="shared" si="5"/>
        <v>15.2</v>
      </c>
      <c r="M13">
        <f t="shared" si="5"/>
        <v>12.64</v>
      </c>
      <c r="N13">
        <f t="shared" si="5"/>
        <v>184.56</v>
      </c>
      <c r="O13">
        <f t="shared" si="5"/>
        <v>14.16</v>
      </c>
      <c r="P13" t="s">
        <v>13</v>
      </c>
      <c r="Q13">
        <f t="shared" ref="Q13:V13" si="6">AVEDEV(Q2:Q6)</f>
        <v>277.04000000000002</v>
      </c>
      <c r="R13">
        <f t="shared" si="6"/>
        <v>14.960000000000003</v>
      </c>
      <c r="S13">
        <f t="shared" si="6"/>
        <v>20.8</v>
      </c>
      <c r="T13">
        <f t="shared" si="6"/>
        <v>18.079999999999998</v>
      </c>
      <c r="U13">
        <f t="shared" si="6"/>
        <v>170.24</v>
      </c>
      <c r="V13">
        <f t="shared" si="6"/>
        <v>8.9599999999999991</v>
      </c>
      <c r="W13" t="s">
        <v>13</v>
      </c>
      <c r="X13">
        <f t="shared" ref="X13:AC13" si="7">AVEDEV(X2:X6)</f>
        <v>230.4</v>
      </c>
      <c r="Y13">
        <f t="shared" si="7"/>
        <v>3.3599999999999994</v>
      </c>
      <c r="Z13">
        <f t="shared" si="7"/>
        <v>2.6399999999999997</v>
      </c>
      <c r="AA13">
        <f>AVEDEV(AA2:AA6)</f>
        <v>10.16</v>
      </c>
      <c r="AB13">
        <f t="shared" si="7"/>
        <v>241.52000000000004</v>
      </c>
      <c r="AC13">
        <f t="shared" si="7"/>
        <v>8.24</v>
      </c>
    </row>
    <row r="14" spans="1:29" x14ac:dyDescent="0.3">
      <c r="A14" t="s">
        <v>14</v>
      </c>
      <c r="C14">
        <f t="shared" ref="C14:H14" si="8">AVERAGE(C7:C11)</f>
        <v>1081.2</v>
      </c>
      <c r="D14">
        <f t="shared" si="8"/>
        <v>168</v>
      </c>
      <c r="E14">
        <f t="shared" si="8"/>
        <v>78.599999999999994</v>
      </c>
      <c r="F14">
        <f t="shared" si="8"/>
        <v>135.4</v>
      </c>
      <c r="G14">
        <f t="shared" si="8"/>
        <v>1295</v>
      </c>
      <c r="H14">
        <f t="shared" si="8"/>
        <v>68</v>
      </c>
      <c r="I14" t="s">
        <v>14</v>
      </c>
      <c r="J14">
        <f t="shared" ref="J14:O14" si="9">AVERAGE(J7:J11)</f>
        <v>1481.2</v>
      </c>
      <c r="K14">
        <f t="shared" si="9"/>
        <v>128.6</v>
      </c>
      <c r="L14">
        <f t="shared" si="9"/>
        <v>68.400000000000006</v>
      </c>
      <c r="M14">
        <f t="shared" si="9"/>
        <v>153.6</v>
      </c>
      <c r="N14">
        <f t="shared" si="9"/>
        <v>506</v>
      </c>
      <c r="O14">
        <f t="shared" si="9"/>
        <v>74.400000000000006</v>
      </c>
      <c r="P14" t="s">
        <v>14</v>
      </c>
      <c r="Q14">
        <f t="shared" ref="Q14:V14" si="10">AVERAGE(Q7:Q11)</f>
        <v>884.8</v>
      </c>
      <c r="R14">
        <f t="shared" si="10"/>
        <v>134.80000000000001</v>
      </c>
      <c r="S14">
        <f t="shared" si="10"/>
        <v>51.2</v>
      </c>
      <c r="T14">
        <f t="shared" si="10"/>
        <v>108.8</v>
      </c>
      <c r="U14">
        <f t="shared" si="10"/>
        <v>625.79999999999995</v>
      </c>
      <c r="V14">
        <f t="shared" si="10"/>
        <v>48.2</v>
      </c>
      <c r="W14" t="s">
        <v>14</v>
      </c>
    </row>
    <row r="15" spans="1:29" x14ac:dyDescent="0.3">
      <c r="A15" t="s">
        <v>15</v>
      </c>
      <c r="C15">
        <f t="shared" ref="C15:H15" si="11">AVEDEV(C7:C11)</f>
        <v>147.52000000000004</v>
      </c>
      <c r="D15">
        <f t="shared" si="11"/>
        <v>26.4</v>
      </c>
      <c r="E15">
        <f t="shared" si="11"/>
        <v>9.52</v>
      </c>
      <c r="F15">
        <f t="shared" si="11"/>
        <v>10.080000000000002</v>
      </c>
      <c r="G15">
        <f t="shared" si="11"/>
        <v>118.4</v>
      </c>
      <c r="H15">
        <f t="shared" si="11"/>
        <v>15.6</v>
      </c>
      <c r="I15" t="s">
        <v>15</v>
      </c>
      <c r="J15">
        <f t="shared" ref="J15:O15" si="12">AVEDEV(J7:J11)</f>
        <v>309.84000000000003</v>
      </c>
      <c r="K15">
        <f t="shared" si="12"/>
        <v>11.12</v>
      </c>
      <c r="L15">
        <f t="shared" si="12"/>
        <v>15.040000000000003</v>
      </c>
      <c r="M15">
        <f t="shared" si="12"/>
        <v>47.12</v>
      </c>
      <c r="N15">
        <f t="shared" si="12"/>
        <v>245.6</v>
      </c>
      <c r="O15">
        <f t="shared" si="12"/>
        <v>31.440000000000005</v>
      </c>
      <c r="P15" t="s">
        <v>15</v>
      </c>
      <c r="Q15">
        <f t="shared" ref="Q15:V15" si="13">AVEDEV(Q7:Q11)</f>
        <v>216.64000000000001</v>
      </c>
      <c r="R15">
        <f t="shared" si="13"/>
        <v>7.7600000000000025</v>
      </c>
      <c r="S15">
        <f t="shared" si="13"/>
        <v>7.44</v>
      </c>
      <c r="T15">
        <f t="shared" si="13"/>
        <v>14.479999999999999</v>
      </c>
      <c r="U15">
        <f t="shared" si="13"/>
        <v>144.64000000000001</v>
      </c>
      <c r="V15">
        <f t="shared" si="13"/>
        <v>3.7599999999999993</v>
      </c>
      <c r="W15" t="s">
        <v>15</v>
      </c>
    </row>
    <row r="18" spans="1:29" x14ac:dyDescent="0.3">
      <c r="B18" s="10" t="s">
        <v>16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25</v>
      </c>
      <c r="H18" s="2" t="s">
        <v>24</v>
      </c>
      <c r="I18" s="10"/>
      <c r="J18" s="1" t="s">
        <v>1</v>
      </c>
      <c r="K18" s="1" t="s">
        <v>2</v>
      </c>
      <c r="L18" s="1" t="s">
        <v>3</v>
      </c>
      <c r="M18" s="1" t="s">
        <v>4</v>
      </c>
      <c r="N18" s="1" t="s">
        <v>25</v>
      </c>
      <c r="O18" s="2" t="s">
        <v>24</v>
      </c>
      <c r="P18" s="10"/>
      <c r="Q18" s="1" t="s">
        <v>1</v>
      </c>
      <c r="R18" s="1" t="s">
        <v>2</v>
      </c>
      <c r="S18" s="1" t="s">
        <v>3</v>
      </c>
      <c r="T18" s="1" t="s">
        <v>4</v>
      </c>
      <c r="U18" s="1" t="s">
        <v>25</v>
      </c>
      <c r="V18" s="2" t="s">
        <v>24</v>
      </c>
      <c r="W18" s="10"/>
      <c r="X18" s="1" t="s">
        <v>1</v>
      </c>
      <c r="Y18" s="1" t="s">
        <v>2</v>
      </c>
      <c r="Z18" s="1" t="s">
        <v>3</v>
      </c>
      <c r="AA18" s="1" t="s">
        <v>4</v>
      </c>
      <c r="AB18" s="1" t="s">
        <v>25</v>
      </c>
      <c r="AC18" s="2" t="s">
        <v>24</v>
      </c>
    </row>
    <row r="19" spans="1:29" x14ac:dyDescent="0.3">
      <c r="B19" s="91" t="s">
        <v>5</v>
      </c>
      <c r="C19" s="3">
        <v>20635</v>
      </c>
      <c r="D19" s="3">
        <v>113</v>
      </c>
      <c r="E19" s="3">
        <v>22</v>
      </c>
      <c r="F19" s="3">
        <v>374</v>
      </c>
      <c r="G19" s="3">
        <v>1970</v>
      </c>
      <c r="H19" s="4">
        <v>160</v>
      </c>
      <c r="I19" s="91" t="s">
        <v>6</v>
      </c>
      <c r="J19" s="3">
        <v>17239</v>
      </c>
      <c r="K19" s="3">
        <v>132</v>
      </c>
      <c r="L19" s="3">
        <v>44</v>
      </c>
      <c r="M19" s="3">
        <v>307</v>
      </c>
      <c r="N19" s="3">
        <v>1653</v>
      </c>
      <c r="O19" s="4">
        <v>66</v>
      </c>
      <c r="P19" s="91" t="s">
        <v>7</v>
      </c>
      <c r="Q19" s="3">
        <v>7749</v>
      </c>
      <c r="R19" s="3">
        <v>267</v>
      </c>
      <c r="S19" s="3">
        <v>47</v>
      </c>
      <c r="T19" s="3">
        <v>380</v>
      </c>
      <c r="U19" s="3">
        <v>2173</v>
      </c>
      <c r="V19" s="4">
        <v>90</v>
      </c>
      <c r="W19" s="91" t="s">
        <v>8</v>
      </c>
      <c r="X19" s="16">
        <v>536</v>
      </c>
      <c r="Y19" s="5">
        <v>151</v>
      </c>
      <c r="Z19" s="12">
        <v>16</v>
      </c>
      <c r="AA19" s="12">
        <v>163</v>
      </c>
      <c r="AB19" s="12">
        <v>795</v>
      </c>
      <c r="AC19" s="13">
        <v>21</v>
      </c>
    </row>
    <row r="20" spans="1:29" x14ac:dyDescent="0.3">
      <c r="B20" s="89"/>
      <c r="C20" s="3">
        <v>19415</v>
      </c>
      <c r="D20" s="3">
        <v>137</v>
      </c>
      <c r="E20" s="3">
        <v>15</v>
      </c>
      <c r="F20" s="3">
        <v>198</v>
      </c>
      <c r="G20" s="3">
        <v>1827</v>
      </c>
      <c r="H20" s="4">
        <v>30</v>
      </c>
      <c r="I20" s="89"/>
      <c r="J20" s="3">
        <v>17791</v>
      </c>
      <c r="K20" s="3">
        <v>96</v>
      </c>
      <c r="L20" s="3">
        <v>108</v>
      </c>
      <c r="M20" s="3">
        <v>529</v>
      </c>
      <c r="N20" s="3">
        <v>1783</v>
      </c>
      <c r="O20" s="4">
        <v>43</v>
      </c>
      <c r="P20" s="89"/>
      <c r="Q20" s="3">
        <v>6069</v>
      </c>
      <c r="R20" s="3">
        <v>304</v>
      </c>
      <c r="S20" s="3">
        <v>38</v>
      </c>
      <c r="T20" s="3">
        <v>466</v>
      </c>
      <c r="U20" s="3">
        <v>2037</v>
      </c>
      <c r="V20" s="4">
        <v>89</v>
      </c>
      <c r="W20" s="89"/>
      <c r="X20" s="17">
        <v>521</v>
      </c>
      <c r="Y20" s="3">
        <v>81</v>
      </c>
      <c r="Z20">
        <v>16</v>
      </c>
      <c r="AA20">
        <v>192</v>
      </c>
      <c r="AB20">
        <v>1159</v>
      </c>
      <c r="AC20" s="14">
        <v>20</v>
      </c>
    </row>
    <row r="21" spans="1:29" x14ac:dyDescent="0.3">
      <c r="B21" s="89"/>
      <c r="C21" s="3">
        <v>20032</v>
      </c>
      <c r="D21" s="3">
        <v>96</v>
      </c>
      <c r="E21" s="75">
        <v>164</v>
      </c>
      <c r="F21" s="3">
        <v>172</v>
      </c>
      <c r="G21" s="3">
        <v>2014</v>
      </c>
      <c r="H21" s="4">
        <v>29</v>
      </c>
      <c r="I21" s="89"/>
      <c r="J21" s="3">
        <v>15484</v>
      </c>
      <c r="K21" s="3">
        <v>70</v>
      </c>
      <c r="L21" s="3">
        <v>55</v>
      </c>
      <c r="M21" s="3">
        <v>151</v>
      </c>
      <c r="N21" s="3">
        <v>1838</v>
      </c>
      <c r="O21" s="4">
        <v>28</v>
      </c>
      <c r="P21" s="89"/>
      <c r="Q21" s="3">
        <v>6462</v>
      </c>
      <c r="R21" s="3">
        <v>300</v>
      </c>
      <c r="S21" s="3">
        <v>44</v>
      </c>
      <c r="T21" s="3">
        <v>241</v>
      </c>
      <c r="U21" s="3">
        <v>2902</v>
      </c>
      <c r="V21" s="4">
        <v>66</v>
      </c>
      <c r="W21" s="89"/>
      <c r="X21" s="17">
        <v>469</v>
      </c>
      <c r="Y21" s="3">
        <v>127</v>
      </c>
      <c r="Z21">
        <v>15</v>
      </c>
      <c r="AA21">
        <v>169</v>
      </c>
      <c r="AB21">
        <v>850</v>
      </c>
      <c r="AC21" s="14">
        <v>26</v>
      </c>
    </row>
    <row r="22" spans="1:29" x14ac:dyDescent="0.3">
      <c r="B22" s="89"/>
      <c r="C22" s="3">
        <v>23199</v>
      </c>
      <c r="D22" s="3">
        <v>111</v>
      </c>
      <c r="E22" s="3">
        <v>24</v>
      </c>
      <c r="F22" s="3">
        <v>262</v>
      </c>
      <c r="G22" s="3">
        <v>2094</v>
      </c>
      <c r="H22" s="4">
        <v>28</v>
      </c>
      <c r="I22" s="89"/>
      <c r="J22" s="3">
        <v>15846</v>
      </c>
      <c r="K22" s="3">
        <v>83</v>
      </c>
      <c r="L22" s="3">
        <v>133</v>
      </c>
      <c r="M22" s="3">
        <v>362</v>
      </c>
      <c r="N22" s="3">
        <v>1884</v>
      </c>
      <c r="O22" s="4">
        <v>21</v>
      </c>
      <c r="P22" s="89"/>
      <c r="Q22" s="3">
        <v>7258</v>
      </c>
      <c r="R22" s="3">
        <v>201</v>
      </c>
      <c r="S22" s="3">
        <v>72</v>
      </c>
      <c r="T22" s="3">
        <v>467</v>
      </c>
      <c r="U22" s="3">
        <v>1965</v>
      </c>
      <c r="V22" s="4">
        <v>97</v>
      </c>
      <c r="W22" s="89"/>
      <c r="X22" s="17">
        <v>756</v>
      </c>
      <c r="Y22" s="3">
        <v>108</v>
      </c>
      <c r="Z22">
        <v>17</v>
      </c>
      <c r="AA22">
        <v>152</v>
      </c>
      <c r="AB22">
        <v>721</v>
      </c>
      <c r="AC22" s="14">
        <v>33</v>
      </c>
    </row>
    <row r="23" spans="1:29" x14ac:dyDescent="0.3">
      <c r="B23" s="90"/>
      <c r="C23" s="7">
        <v>21129</v>
      </c>
      <c r="D23" s="7">
        <v>88</v>
      </c>
      <c r="E23" s="7">
        <v>27</v>
      </c>
      <c r="F23" s="7">
        <v>242</v>
      </c>
      <c r="G23" s="7">
        <v>1936</v>
      </c>
      <c r="H23" s="8">
        <v>55</v>
      </c>
      <c r="I23" s="90"/>
      <c r="J23" s="7">
        <v>17536</v>
      </c>
      <c r="K23" s="7">
        <v>97</v>
      </c>
      <c r="L23" s="7">
        <v>24</v>
      </c>
      <c r="M23" s="7">
        <v>315</v>
      </c>
      <c r="N23" s="7">
        <v>2042</v>
      </c>
      <c r="O23" s="8">
        <v>24</v>
      </c>
      <c r="P23" s="90"/>
      <c r="Q23" s="7">
        <v>6243</v>
      </c>
      <c r="R23" s="7">
        <v>200</v>
      </c>
      <c r="S23" s="7">
        <v>43</v>
      </c>
      <c r="T23" s="7">
        <v>321</v>
      </c>
      <c r="U23" s="7">
        <v>2491</v>
      </c>
      <c r="V23" s="8">
        <v>60</v>
      </c>
      <c r="W23" s="90"/>
      <c r="X23" s="9">
        <v>665</v>
      </c>
      <c r="Y23" s="7">
        <v>98</v>
      </c>
      <c r="Z23" s="11">
        <v>17</v>
      </c>
      <c r="AA23" s="11">
        <v>143</v>
      </c>
      <c r="AB23" s="11">
        <v>1013</v>
      </c>
      <c r="AC23" s="15">
        <v>25</v>
      </c>
    </row>
    <row r="24" spans="1:29" x14ac:dyDescent="0.3">
      <c r="B24" s="91" t="s">
        <v>9</v>
      </c>
      <c r="C24" s="3">
        <v>23119</v>
      </c>
      <c r="D24" s="3">
        <v>155</v>
      </c>
      <c r="E24" s="3">
        <v>105</v>
      </c>
      <c r="F24" s="3">
        <v>189</v>
      </c>
      <c r="G24" s="3">
        <v>1703</v>
      </c>
      <c r="H24" s="4">
        <v>27</v>
      </c>
      <c r="I24" s="91" t="s">
        <v>10</v>
      </c>
      <c r="J24" s="3">
        <v>12786</v>
      </c>
      <c r="K24" s="3">
        <v>60</v>
      </c>
      <c r="L24" s="3">
        <v>17</v>
      </c>
      <c r="M24" s="3">
        <v>538</v>
      </c>
      <c r="N24" s="3">
        <v>1506</v>
      </c>
      <c r="O24" s="4">
        <v>33</v>
      </c>
      <c r="P24" s="91" t="s">
        <v>11</v>
      </c>
      <c r="Q24" s="3">
        <v>5080</v>
      </c>
      <c r="R24" s="3">
        <v>260</v>
      </c>
      <c r="S24" s="3">
        <v>40</v>
      </c>
      <c r="T24" s="33">
        <v>515</v>
      </c>
      <c r="U24" s="3">
        <v>2339</v>
      </c>
      <c r="V24" s="4">
        <v>45</v>
      </c>
      <c r="W24" s="3"/>
      <c r="X24" s="3"/>
      <c r="Y24" s="3"/>
      <c r="Z24" s="3"/>
      <c r="AA24" s="3"/>
      <c r="AB24" s="3"/>
      <c r="AC24" s="3"/>
    </row>
    <row r="25" spans="1:29" x14ac:dyDescent="0.3">
      <c r="B25" s="89"/>
      <c r="C25" s="3">
        <v>23728</v>
      </c>
      <c r="D25" s="3">
        <v>189</v>
      </c>
      <c r="E25" s="3">
        <v>22</v>
      </c>
      <c r="F25" s="3">
        <v>291</v>
      </c>
      <c r="G25" s="3">
        <v>1785</v>
      </c>
      <c r="H25" s="4">
        <v>22</v>
      </c>
      <c r="I25" s="89"/>
      <c r="J25" s="3">
        <v>14208</v>
      </c>
      <c r="K25" s="3">
        <v>121</v>
      </c>
      <c r="L25" s="3">
        <v>29</v>
      </c>
      <c r="M25" s="3">
        <v>731</v>
      </c>
      <c r="N25" s="3">
        <v>1556</v>
      </c>
      <c r="O25" s="4">
        <v>35</v>
      </c>
      <c r="P25" s="89"/>
      <c r="Q25" s="3">
        <v>4820</v>
      </c>
      <c r="R25" s="3">
        <v>161</v>
      </c>
      <c r="S25" s="3">
        <v>47</v>
      </c>
      <c r="T25" s="3">
        <v>309</v>
      </c>
      <c r="U25" s="3">
        <v>1821</v>
      </c>
      <c r="V25" s="4">
        <v>54</v>
      </c>
      <c r="W25" s="3"/>
      <c r="X25" s="3"/>
      <c r="Y25" s="3"/>
      <c r="Z25" s="3"/>
      <c r="AA25" s="3"/>
      <c r="AB25" s="3"/>
      <c r="AC25" s="3"/>
    </row>
    <row r="26" spans="1:29" x14ac:dyDescent="0.3">
      <c r="B26" s="89"/>
      <c r="C26" s="3">
        <v>23696</v>
      </c>
      <c r="D26" s="3">
        <v>115</v>
      </c>
      <c r="E26" s="3">
        <v>39</v>
      </c>
      <c r="F26" s="3">
        <v>227</v>
      </c>
      <c r="G26" s="3">
        <v>1942</v>
      </c>
      <c r="H26" s="4">
        <v>34</v>
      </c>
      <c r="I26" s="89"/>
      <c r="J26" s="3">
        <v>13694</v>
      </c>
      <c r="K26" s="3">
        <v>147</v>
      </c>
      <c r="L26" s="3">
        <v>36</v>
      </c>
      <c r="M26" s="3">
        <v>688</v>
      </c>
      <c r="N26" s="3">
        <v>1327</v>
      </c>
      <c r="O26" s="4">
        <v>74</v>
      </c>
      <c r="P26" s="89"/>
      <c r="Q26" s="3">
        <v>5621</v>
      </c>
      <c r="R26" s="3">
        <v>196</v>
      </c>
      <c r="S26" s="3">
        <v>45</v>
      </c>
      <c r="T26" s="3">
        <v>301</v>
      </c>
      <c r="U26" s="3">
        <v>2401</v>
      </c>
      <c r="V26" s="4">
        <v>74</v>
      </c>
      <c r="W26" s="3"/>
      <c r="X26" s="3"/>
      <c r="Y26" s="3"/>
      <c r="Z26" s="3"/>
      <c r="AA26" s="3"/>
      <c r="AB26" s="3"/>
      <c r="AC26" s="3"/>
    </row>
    <row r="27" spans="1:29" x14ac:dyDescent="0.3">
      <c r="B27" s="89"/>
      <c r="C27" s="3">
        <v>21857</v>
      </c>
      <c r="D27" s="3">
        <v>93</v>
      </c>
      <c r="E27" s="3">
        <v>32</v>
      </c>
      <c r="F27" s="3">
        <v>211</v>
      </c>
      <c r="G27" s="3">
        <v>1667</v>
      </c>
      <c r="H27" s="4">
        <v>27</v>
      </c>
      <c r="I27" s="89"/>
      <c r="J27" s="3">
        <v>14111</v>
      </c>
      <c r="K27" s="3">
        <v>94</v>
      </c>
      <c r="L27" s="3">
        <v>30</v>
      </c>
      <c r="M27" s="3">
        <v>643</v>
      </c>
      <c r="N27" s="33">
        <v>485</v>
      </c>
      <c r="O27" s="4">
        <v>16</v>
      </c>
      <c r="P27" s="89"/>
      <c r="Q27" s="3">
        <v>6122</v>
      </c>
      <c r="R27" s="3">
        <v>220</v>
      </c>
      <c r="S27" s="3">
        <v>50</v>
      </c>
      <c r="T27" s="3">
        <v>273</v>
      </c>
      <c r="U27" s="3">
        <v>1693</v>
      </c>
      <c r="V27" s="4">
        <v>48</v>
      </c>
      <c r="W27" s="3"/>
      <c r="X27" s="3"/>
      <c r="Y27" s="3"/>
      <c r="Z27" s="3"/>
      <c r="AA27" s="3"/>
      <c r="AB27" s="3"/>
      <c r="AC27" s="3"/>
    </row>
    <row r="28" spans="1:29" x14ac:dyDescent="0.3">
      <c r="B28" s="90"/>
      <c r="C28" s="9">
        <v>19456</v>
      </c>
      <c r="D28" s="7">
        <v>100</v>
      </c>
      <c r="E28" s="7">
        <v>20</v>
      </c>
      <c r="F28" s="7">
        <v>195</v>
      </c>
      <c r="G28" s="7">
        <v>1893</v>
      </c>
      <c r="H28" s="8">
        <v>154</v>
      </c>
      <c r="I28" s="90"/>
      <c r="J28" s="9">
        <v>13893</v>
      </c>
      <c r="K28" s="7">
        <v>103</v>
      </c>
      <c r="L28" s="34">
        <v>126</v>
      </c>
      <c r="M28" s="7">
        <v>420</v>
      </c>
      <c r="N28" s="7">
        <v>942</v>
      </c>
      <c r="O28" s="8">
        <v>41</v>
      </c>
      <c r="P28" s="90"/>
      <c r="Q28" s="9">
        <v>4853</v>
      </c>
      <c r="R28" s="7">
        <v>188</v>
      </c>
      <c r="S28" s="7">
        <v>115</v>
      </c>
      <c r="T28" s="7">
        <v>332</v>
      </c>
      <c r="U28" s="7">
        <v>1702</v>
      </c>
      <c r="V28" s="8">
        <v>55</v>
      </c>
      <c r="W28" s="3"/>
      <c r="X28" s="3"/>
      <c r="Y28" s="3"/>
      <c r="Z28" s="3"/>
      <c r="AA28" s="3"/>
      <c r="AB28" s="3"/>
      <c r="AC28" s="3"/>
    </row>
    <row r="29" spans="1:29" x14ac:dyDescent="0.3">
      <c r="A29" t="s">
        <v>12</v>
      </c>
      <c r="C29">
        <f t="shared" ref="C29:G29" si="14">AVERAGE(C19:C23)</f>
        <v>20882</v>
      </c>
      <c r="D29">
        <f t="shared" si="14"/>
        <v>109</v>
      </c>
      <c r="E29" s="12">
        <f>AVERAGE(E19:E20,E22:E23)</f>
        <v>22</v>
      </c>
      <c r="F29">
        <f t="shared" si="14"/>
        <v>249.6</v>
      </c>
      <c r="G29">
        <f t="shared" si="14"/>
        <v>1968.2</v>
      </c>
      <c r="H29">
        <v>55</v>
      </c>
      <c r="I29" t="s">
        <v>12</v>
      </c>
      <c r="J29">
        <f t="shared" ref="J29:O29" si="15">AVERAGE(J19:J23)</f>
        <v>16779.2</v>
      </c>
      <c r="K29">
        <f t="shared" si="15"/>
        <v>95.6</v>
      </c>
      <c r="L29" s="32">
        <f t="shared" si="15"/>
        <v>72.8</v>
      </c>
      <c r="M29">
        <f t="shared" si="15"/>
        <v>332.8</v>
      </c>
      <c r="N29">
        <f>AVERAGE(N19:N23)</f>
        <v>1840</v>
      </c>
      <c r="O29">
        <f t="shared" si="15"/>
        <v>36.4</v>
      </c>
      <c r="P29" t="s">
        <v>12</v>
      </c>
      <c r="Q29">
        <f t="shared" ref="Q29:V29" si="16">AVERAGE(Q19:Q23)</f>
        <v>6756.2</v>
      </c>
      <c r="R29">
        <f t="shared" si="16"/>
        <v>254.4</v>
      </c>
      <c r="S29">
        <f t="shared" si="16"/>
        <v>48.8</v>
      </c>
      <c r="T29">
        <f t="shared" si="16"/>
        <v>375</v>
      </c>
      <c r="U29">
        <f t="shared" si="16"/>
        <v>2313.6</v>
      </c>
      <c r="V29">
        <f t="shared" si="16"/>
        <v>80.400000000000006</v>
      </c>
      <c r="W29" t="s">
        <v>12</v>
      </c>
      <c r="X29">
        <f t="shared" ref="X29:AC29" si="17">AVERAGE(X19:X23)</f>
        <v>589.4</v>
      </c>
      <c r="Y29">
        <f t="shared" si="17"/>
        <v>113</v>
      </c>
      <c r="Z29">
        <f t="shared" si="17"/>
        <v>16.2</v>
      </c>
      <c r="AA29">
        <f>AVERAGE(AA19:AA23)</f>
        <v>163.80000000000001</v>
      </c>
      <c r="AB29">
        <f t="shared" si="17"/>
        <v>907.6</v>
      </c>
      <c r="AC29">
        <f t="shared" si="17"/>
        <v>25</v>
      </c>
    </row>
    <row r="30" spans="1:29" x14ac:dyDescent="0.3">
      <c r="A30" t="s">
        <v>13</v>
      </c>
      <c r="C30">
        <f t="shared" ref="C30:D30" si="18">AVEDEV(C19:C23)</f>
        <v>1025.5999999999999</v>
      </c>
      <c r="D30">
        <f t="shared" si="18"/>
        <v>13.6</v>
      </c>
      <c r="E30">
        <f>AVEDEV(E19:E20,E22:E23)</f>
        <v>3.5</v>
      </c>
      <c r="F30">
        <f>AVEDEV(F19:F23)</f>
        <v>54.720000000000006</v>
      </c>
      <c r="G30">
        <f>AVEDEV(G19:G23)</f>
        <v>69.359999999999985</v>
      </c>
      <c r="H30">
        <f>AVEDEV(H19:H23)</f>
        <v>39.840000000000003</v>
      </c>
      <c r="I30" t="s">
        <v>13</v>
      </c>
      <c r="J30">
        <f t="shared" ref="J30:O30" si="19">AVEDEV(J19:J23)</f>
        <v>891.3599999999999</v>
      </c>
      <c r="K30">
        <f t="shared" si="19"/>
        <v>15.280000000000001</v>
      </c>
      <c r="L30" s="32">
        <f t="shared" si="19"/>
        <v>38.160000000000004</v>
      </c>
      <c r="M30">
        <f t="shared" si="19"/>
        <v>90.16</v>
      </c>
      <c r="N30">
        <f>AVEDEV(N19:N23)</f>
        <v>98.4</v>
      </c>
      <c r="O30">
        <f t="shared" si="19"/>
        <v>14.48</v>
      </c>
      <c r="P30" t="s">
        <v>13</v>
      </c>
      <c r="Q30">
        <f t="shared" ref="Q30:V30" si="20">AVEDEV(Q19:Q23)</f>
        <v>597.83999999999992</v>
      </c>
      <c r="R30">
        <f t="shared" si="20"/>
        <v>43.12</v>
      </c>
      <c r="S30">
        <f t="shared" si="20"/>
        <v>9.2799999999999976</v>
      </c>
      <c r="T30">
        <f t="shared" si="20"/>
        <v>75.2</v>
      </c>
      <c r="U30">
        <f t="shared" si="20"/>
        <v>306.32</v>
      </c>
      <c r="V30">
        <f t="shared" si="20"/>
        <v>13.919999999999998</v>
      </c>
      <c r="W30" t="s">
        <v>13</v>
      </c>
      <c r="X30">
        <f t="shared" ref="X30:AC30" si="21">AVEDEV(X19:X23)</f>
        <v>96.88</v>
      </c>
      <c r="Y30">
        <f t="shared" si="21"/>
        <v>20.8</v>
      </c>
      <c r="Z30">
        <f t="shared" si="21"/>
        <v>0.6399999999999999</v>
      </c>
      <c r="AA30">
        <f>AVEDEV(AA19:AA23)</f>
        <v>13.360000000000003</v>
      </c>
      <c r="AB30">
        <f t="shared" si="21"/>
        <v>142.72</v>
      </c>
      <c r="AC30">
        <f t="shared" si="21"/>
        <v>3.6</v>
      </c>
    </row>
    <row r="31" spans="1:29" x14ac:dyDescent="0.3">
      <c r="A31" t="s">
        <v>14</v>
      </c>
      <c r="C31">
        <f t="shared" ref="C31:H31" si="22">AVERAGE(C24:C28)</f>
        <v>22371.200000000001</v>
      </c>
      <c r="D31">
        <f t="shared" si="22"/>
        <v>130.4</v>
      </c>
      <c r="E31">
        <f t="shared" si="22"/>
        <v>43.6</v>
      </c>
      <c r="F31">
        <f t="shared" si="22"/>
        <v>222.6</v>
      </c>
      <c r="G31">
        <f t="shared" si="22"/>
        <v>1798</v>
      </c>
      <c r="H31">
        <f t="shared" si="22"/>
        <v>52.8</v>
      </c>
      <c r="I31" t="s">
        <v>14</v>
      </c>
      <c r="J31">
        <f t="shared" ref="J31:O31" si="23">AVERAGE(J24:J28)</f>
        <v>13738.4</v>
      </c>
      <c r="K31">
        <f t="shared" si="23"/>
        <v>105</v>
      </c>
      <c r="L31" s="32">
        <f t="shared" si="23"/>
        <v>47.6</v>
      </c>
      <c r="M31">
        <f t="shared" si="23"/>
        <v>604</v>
      </c>
      <c r="N31">
        <f>AVERAGE(N24:N26,N28)</f>
        <v>1332.75</v>
      </c>
      <c r="O31">
        <f t="shared" si="23"/>
        <v>39.799999999999997</v>
      </c>
      <c r="P31" t="s">
        <v>14</v>
      </c>
      <c r="Q31">
        <f t="shared" ref="Q31:V31" si="24">AVERAGE(Q24:Q28)</f>
        <v>5299.2</v>
      </c>
      <c r="R31">
        <f t="shared" si="24"/>
        <v>205</v>
      </c>
      <c r="S31">
        <f t="shared" si="24"/>
        <v>59.4</v>
      </c>
      <c r="T31">
        <f>AVERAGE(T25:T28)</f>
        <v>303.75</v>
      </c>
      <c r="U31">
        <f t="shared" si="24"/>
        <v>1991.2</v>
      </c>
      <c r="V31">
        <f t="shared" si="24"/>
        <v>55.2</v>
      </c>
      <c r="W31" t="s">
        <v>14</v>
      </c>
    </row>
    <row r="32" spans="1:29" x14ac:dyDescent="0.3">
      <c r="A32" t="s">
        <v>15</v>
      </c>
      <c r="C32">
        <f t="shared" ref="C32:H32" si="25">AVEDEV(C24:C28)</f>
        <v>1371.7599999999998</v>
      </c>
      <c r="D32">
        <f t="shared" si="25"/>
        <v>33.28</v>
      </c>
      <c r="E32" s="11">
        <f>AVEDEV(E24:E28)</f>
        <v>24.559999999999995</v>
      </c>
      <c r="F32">
        <f t="shared" si="25"/>
        <v>29.119999999999997</v>
      </c>
      <c r="G32">
        <f t="shared" si="25"/>
        <v>95.6</v>
      </c>
      <c r="H32">
        <f t="shared" si="25"/>
        <v>40.479999999999997</v>
      </c>
      <c r="I32" t="s">
        <v>15</v>
      </c>
      <c r="J32">
        <f t="shared" ref="J32:O32" si="26">AVEDEV(J24:J28)</f>
        <v>398.72000000000008</v>
      </c>
      <c r="K32">
        <f t="shared" si="26"/>
        <v>23.2</v>
      </c>
      <c r="L32" s="32">
        <f t="shared" si="26"/>
        <v>31.360000000000003</v>
      </c>
      <c r="M32">
        <f t="shared" si="26"/>
        <v>100</v>
      </c>
      <c r="N32">
        <f>AVEDEV(N24:N26,N28)</f>
        <v>198.25</v>
      </c>
      <c r="O32">
        <f t="shared" si="26"/>
        <v>14.16</v>
      </c>
      <c r="P32" t="s">
        <v>15</v>
      </c>
      <c r="Q32">
        <f t="shared" ref="Q32:V32" si="27">AVEDEV(Q24:Q28)</f>
        <v>457.84</v>
      </c>
      <c r="R32">
        <f t="shared" si="27"/>
        <v>28</v>
      </c>
      <c r="S32">
        <f t="shared" si="27"/>
        <v>22.24</v>
      </c>
      <c r="T32">
        <f>AVEDEV(T25:T28)</f>
        <v>16.75</v>
      </c>
      <c r="U32">
        <f t="shared" si="27"/>
        <v>303.04000000000002</v>
      </c>
      <c r="V32">
        <f t="shared" si="27"/>
        <v>7.5200000000000014</v>
      </c>
      <c r="W32" t="s">
        <v>15</v>
      </c>
    </row>
    <row r="35" spans="1:29" x14ac:dyDescent="0.3">
      <c r="B35" s="10" t="s">
        <v>17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25</v>
      </c>
      <c r="H35" s="2" t="s">
        <v>24</v>
      </c>
      <c r="I35" s="10"/>
      <c r="J35" s="1" t="s">
        <v>1</v>
      </c>
      <c r="K35" s="1" t="s">
        <v>2</v>
      </c>
      <c r="L35" s="1" t="s">
        <v>3</v>
      </c>
      <c r="M35" s="1" t="s">
        <v>4</v>
      </c>
      <c r="N35" s="1" t="s">
        <v>25</v>
      </c>
      <c r="O35" s="2" t="s">
        <v>24</v>
      </c>
      <c r="P35" s="10"/>
      <c r="Q35" s="1" t="s">
        <v>1</v>
      </c>
      <c r="R35" s="1" t="s">
        <v>2</v>
      </c>
      <c r="S35" s="1" t="s">
        <v>3</v>
      </c>
      <c r="T35" s="1" t="s">
        <v>4</v>
      </c>
      <c r="U35" s="1" t="s">
        <v>25</v>
      </c>
      <c r="V35" s="2" t="s">
        <v>24</v>
      </c>
      <c r="W35" s="10"/>
      <c r="X35" s="1" t="s">
        <v>1</v>
      </c>
      <c r="Y35" s="1" t="s">
        <v>2</v>
      </c>
      <c r="Z35" s="1" t="s">
        <v>3</v>
      </c>
      <c r="AA35" s="1" t="s">
        <v>4</v>
      </c>
      <c r="AB35" s="1" t="s">
        <v>25</v>
      </c>
      <c r="AC35" s="2" t="s">
        <v>24</v>
      </c>
    </row>
    <row r="36" spans="1:29" x14ac:dyDescent="0.3">
      <c r="B36" s="91" t="s">
        <v>5</v>
      </c>
      <c r="C36" s="18">
        <v>4869</v>
      </c>
      <c r="D36" s="19">
        <v>11</v>
      </c>
      <c r="E36" s="19">
        <v>6</v>
      </c>
      <c r="F36" s="19">
        <v>200</v>
      </c>
      <c r="G36" s="19">
        <v>475</v>
      </c>
      <c r="H36" s="19">
        <v>7</v>
      </c>
      <c r="I36" s="91" t="s">
        <v>6</v>
      </c>
      <c r="J36" s="19">
        <v>2160</v>
      </c>
      <c r="K36" s="19">
        <v>12</v>
      </c>
      <c r="L36" s="19">
        <v>6</v>
      </c>
      <c r="M36" s="19">
        <v>179</v>
      </c>
      <c r="N36" s="19">
        <v>325</v>
      </c>
      <c r="O36" s="19">
        <v>4</v>
      </c>
      <c r="P36" s="91" t="s">
        <v>7</v>
      </c>
      <c r="Q36" s="19">
        <v>3717</v>
      </c>
      <c r="R36" s="19">
        <v>9</v>
      </c>
      <c r="S36" s="19">
        <v>5</v>
      </c>
      <c r="T36" s="19">
        <v>71</v>
      </c>
      <c r="U36" s="19">
        <v>286</v>
      </c>
      <c r="V36" s="20">
        <v>4</v>
      </c>
      <c r="W36" s="94" t="s">
        <v>8</v>
      </c>
      <c r="X36" s="18">
        <v>270</v>
      </c>
      <c r="Y36" s="19">
        <v>16</v>
      </c>
      <c r="Z36" s="19">
        <v>9</v>
      </c>
      <c r="AA36" s="19">
        <v>213</v>
      </c>
      <c r="AB36" s="19">
        <v>257</v>
      </c>
      <c r="AC36" s="20">
        <v>5</v>
      </c>
    </row>
    <row r="37" spans="1:29" x14ac:dyDescent="0.3">
      <c r="B37" s="89"/>
      <c r="C37" s="21">
        <v>4508</v>
      </c>
      <c r="D37" s="22">
        <v>10</v>
      </c>
      <c r="E37" s="22">
        <v>4</v>
      </c>
      <c r="F37" s="22">
        <v>168</v>
      </c>
      <c r="G37" s="22">
        <v>483</v>
      </c>
      <c r="H37" s="22">
        <v>7</v>
      </c>
      <c r="I37" s="92"/>
      <c r="J37" s="22">
        <v>5130</v>
      </c>
      <c r="K37" s="22">
        <v>11</v>
      </c>
      <c r="L37" s="22">
        <v>6</v>
      </c>
      <c r="M37" s="22">
        <v>162</v>
      </c>
      <c r="N37" s="22">
        <v>350</v>
      </c>
      <c r="O37" s="22">
        <v>5</v>
      </c>
      <c r="P37" s="92"/>
      <c r="Q37" s="22">
        <v>3450</v>
      </c>
      <c r="R37" s="22">
        <v>9</v>
      </c>
      <c r="S37" s="22">
        <v>5</v>
      </c>
      <c r="T37" s="22">
        <v>67</v>
      </c>
      <c r="U37" s="22">
        <v>279</v>
      </c>
      <c r="V37" s="23">
        <v>4</v>
      </c>
      <c r="W37" s="95"/>
      <c r="X37" s="21">
        <v>232</v>
      </c>
      <c r="Y37" s="22">
        <v>15</v>
      </c>
      <c r="Z37" s="22">
        <v>8</v>
      </c>
      <c r="AA37" s="22">
        <v>250</v>
      </c>
      <c r="AB37" s="22">
        <v>329</v>
      </c>
      <c r="AC37" s="23">
        <v>6</v>
      </c>
    </row>
    <row r="38" spans="1:29" x14ac:dyDescent="0.3">
      <c r="B38" s="89"/>
      <c r="C38" s="21">
        <v>5113</v>
      </c>
      <c r="D38" s="22">
        <v>12</v>
      </c>
      <c r="E38" s="69">
        <v>9</v>
      </c>
      <c r="F38" s="22">
        <v>169</v>
      </c>
      <c r="G38" s="22">
        <v>461</v>
      </c>
      <c r="H38" s="22">
        <v>7</v>
      </c>
      <c r="I38" s="92"/>
      <c r="J38" s="22">
        <v>3647</v>
      </c>
      <c r="K38" s="22">
        <v>9</v>
      </c>
      <c r="L38" s="22">
        <v>7</v>
      </c>
      <c r="M38" s="22">
        <v>148</v>
      </c>
      <c r="N38" s="22">
        <v>345</v>
      </c>
      <c r="O38" s="22">
        <v>4</v>
      </c>
      <c r="P38" s="92"/>
      <c r="Q38" s="22">
        <v>2947</v>
      </c>
      <c r="R38" s="22">
        <v>11</v>
      </c>
      <c r="S38" s="22">
        <v>5</v>
      </c>
      <c r="T38" s="22">
        <v>69</v>
      </c>
      <c r="U38" s="22">
        <v>394</v>
      </c>
      <c r="V38" s="23">
        <v>4</v>
      </c>
      <c r="W38" s="95"/>
      <c r="X38" s="21">
        <v>224</v>
      </c>
      <c r="Y38" s="22">
        <v>20</v>
      </c>
      <c r="Z38" s="22">
        <v>8</v>
      </c>
      <c r="AA38" s="22">
        <v>203</v>
      </c>
      <c r="AB38" s="22">
        <v>264</v>
      </c>
      <c r="AC38" s="23">
        <v>7</v>
      </c>
    </row>
    <row r="39" spans="1:29" x14ac:dyDescent="0.3">
      <c r="B39" s="89"/>
      <c r="C39" s="21">
        <v>6572</v>
      </c>
      <c r="D39" s="22">
        <v>13</v>
      </c>
      <c r="E39" s="22">
        <v>6</v>
      </c>
      <c r="F39" s="22">
        <v>241</v>
      </c>
      <c r="G39" s="22">
        <v>553</v>
      </c>
      <c r="H39" s="22">
        <v>6</v>
      </c>
      <c r="I39" s="92"/>
      <c r="J39" s="22">
        <v>3987</v>
      </c>
      <c r="K39" s="22">
        <v>10</v>
      </c>
      <c r="L39" s="22">
        <v>7</v>
      </c>
      <c r="M39" s="22">
        <v>188</v>
      </c>
      <c r="N39" s="22">
        <v>390</v>
      </c>
      <c r="O39" s="22">
        <v>3</v>
      </c>
      <c r="P39" s="92"/>
      <c r="Q39" s="35">
        <v>696</v>
      </c>
      <c r="R39" s="22">
        <v>7</v>
      </c>
      <c r="S39" s="22">
        <v>6</v>
      </c>
      <c r="T39" s="22">
        <v>85</v>
      </c>
      <c r="U39" s="22">
        <v>342</v>
      </c>
      <c r="V39" s="23">
        <v>3</v>
      </c>
      <c r="W39" s="95"/>
      <c r="X39" s="21">
        <v>347</v>
      </c>
      <c r="Y39" s="22">
        <v>20</v>
      </c>
      <c r="Z39" s="22">
        <v>8</v>
      </c>
      <c r="AA39" s="22">
        <v>176</v>
      </c>
      <c r="AB39" s="22">
        <v>222</v>
      </c>
      <c r="AC39" s="23">
        <v>7</v>
      </c>
    </row>
    <row r="40" spans="1:29" x14ac:dyDescent="0.3">
      <c r="B40" s="90"/>
      <c r="C40" s="24">
        <v>6197</v>
      </c>
      <c r="D40" s="25">
        <v>11</v>
      </c>
      <c r="E40" s="25">
        <v>5</v>
      </c>
      <c r="F40" s="25">
        <v>233</v>
      </c>
      <c r="G40" s="25">
        <v>606</v>
      </c>
      <c r="H40" s="25">
        <v>10</v>
      </c>
      <c r="I40" s="93"/>
      <c r="J40" s="25">
        <v>6139</v>
      </c>
      <c r="K40" s="25">
        <v>10</v>
      </c>
      <c r="L40" s="25">
        <v>6</v>
      </c>
      <c r="M40" s="25">
        <v>168</v>
      </c>
      <c r="N40" s="25">
        <v>426</v>
      </c>
      <c r="O40" s="74">
        <v>4</v>
      </c>
      <c r="P40" s="93"/>
      <c r="Q40" s="25">
        <v>2706</v>
      </c>
      <c r="R40" s="25">
        <v>8</v>
      </c>
      <c r="S40" s="25">
        <v>5</v>
      </c>
      <c r="T40" s="25">
        <v>105</v>
      </c>
      <c r="U40" s="25">
        <v>419</v>
      </c>
      <c r="V40" s="26">
        <v>4</v>
      </c>
      <c r="W40" s="96"/>
      <c r="X40" s="24">
        <v>318</v>
      </c>
      <c r="Y40" s="25">
        <v>19</v>
      </c>
      <c r="Z40" s="25">
        <v>8</v>
      </c>
      <c r="AA40" s="25">
        <v>202</v>
      </c>
      <c r="AB40" s="25">
        <v>293</v>
      </c>
      <c r="AC40" s="26">
        <v>6</v>
      </c>
    </row>
    <row r="41" spans="1:29" x14ac:dyDescent="0.3">
      <c r="B41" s="91" t="s">
        <v>9</v>
      </c>
      <c r="C41" s="21">
        <v>6761</v>
      </c>
      <c r="D41" s="22">
        <v>10</v>
      </c>
      <c r="E41" s="22">
        <v>6</v>
      </c>
      <c r="F41" s="22">
        <v>187</v>
      </c>
      <c r="G41" s="22">
        <v>451</v>
      </c>
      <c r="H41" s="22">
        <v>5</v>
      </c>
      <c r="I41" s="88" t="s">
        <v>10</v>
      </c>
      <c r="J41" s="35">
        <v>1813</v>
      </c>
      <c r="K41" s="22">
        <v>8</v>
      </c>
      <c r="L41" s="22">
        <v>5</v>
      </c>
      <c r="M41" s="22">
        <v>172</v>
      </c>
      <c r="N41" s="22">
        <v>338</v>
      </c>
      <c r="O41" s="22">
        <v>4</v>
      </c>
      <c r="P41" s="88" t="s">
        <v>11</v>
      </c>
      <c r="Q41" s="22">
        <v>2791</v>
      </c>
      <c r="R41" s="22">
        <v>11</v>
      </c>
      <c r="S41" s="22">
        <v>5</v>
      </c>
      <c r="T41" s="35">
        <v>105</v>
      </c>
      <c r="U41" s="22">
        <v>441</v>
      </c>
      <c r="V41" s="23">
        <v>3</v>
      </c>
      <c r="W41" s="3"/>
      <c r="X41" s="3"/>
      <c r="Y41" s="3"/>
      <c r="Z41" s="3"/>
      <c r="AA41" s="3"/>
      <c r="AB41" s="3"/>
      <c r="AC41" s="3"/>
    </row>
    <row r="42" spans="1:29" x14ac:dyDescent="0.3">
      <c r="B42" s="89"/>
      <c r="C42" s="21">
        <v>7035</v>
      </c>
      <c r="D42" s="22">
        <v>13</v>
      </c>
      <c r="E42" s="22">
        <v>6</v>
      </c>
      <c r="F42" s="22">
        <v>282</v>
      </c>
      <c r="G42" s="22">
        <v>356</v>
      </c>
      <c r="H42" s="22">
        <v>4</v>
      </c>
      <c r="I42" s="92"/>
      <c r="J42" s="22">
        <v>3747</v>
      </c>
      <c r="K42" s="22">
        <v>12</v>
      </c>
      <c r="L42" s="22">
        <v>6</v>
      </c>
      <c r="M42" s="22">
        <v>141</v>
      </c>
      <c r="N42" s="22">
        <v>356</v>
      </c>
      <c r="O42" s="22">
        <v>4</v>
      </c>
      <c r="P42" s="92"/>
      <c r="Q42" s="22">
        <v>3488</v>
      </c>
      <c r="R42" s="22">
        <v>7</v>
      </c>
      <c r="S42" s="22">
        <v>5</v>
      </c>
      <c r="T42" s="22">
        <v>80</v>
      </c>
      <c r="U42" s="22">
        <v>275</v>
      </c>
      <c r="V42" s="23">
        <v>4</v>
      </c>
      <c r="W42" s="3"/>
      <c r="X42" s="3"/>
      <c r="Y42" s="3"/>
      <c r="Z42" s="3"/>
      <c r="AA42" s="3"/>
      <c r="AB42" s="3"/>
      <c r="AC42" s="3"/>
    </row>
    <row r="43" spans="1:29" x14ac:dyDescent="0.3">
      <c r="B43" s="89"/>
      <c r="C43" s="21">
        <v>6512</v>
      </c>
      <c r="D43" s="22">
        <v>13</v>
      </c>
      <c r="E43" s="22">
        <v>6</v>
      </c>
      <c r="F43" s="22">
        <v>221</v>
      </c>
      <c r="G43" s="22">
        <v>423</v>
      </c>
      <c r="H43" s="22">
        <v>7</v>
      </c>
      <c r="I43" s="92"/>
      <c r="J43" s="22">
        <v>4259</v>
      </c>
      <c r="K43" s="22">
        <v>12</v>
      </c>
      <c r="L43" s="22">
        <v>6</v>
      </c>
      <c r="M43" s="22">
        <v>149</v>
      </c>
      <c r="N43" s="22">
        <v>256</v>
      </c>
      <c r="O43" s="22">
        <v>5</v>
      </c>
      <c r="P43" s="92"/>
      <c r="Q43" s="22">
        <v>3059</v>
      </c>
      <c r="R43" s="22">
        <v>8</v>
      </c>
      <c r="S43" s="22">
        <v>5</v>
      </c>
      <c r="T43" s="22">
        <v>74</v>
      </c>
      <c r="U43" s="22">
        <v>331</v>
      </c>
      <c r="V43" s="23">
        <v>4</v>
      </c>
      <c r="W43" s="3"/>
      <c r="X43" s="3"/>
      <c r="Y43" s="3"/>
      <c r="Z43" s="3"/>
      <c r="AA43" s="3"/>
      <c r="AB43" s="3"/>
      <c r="AC43" s="3"/>
    </row>
    <row r="44" spans="1:29" x14ac:dyDescent="0.3">
      <c r="B44" s="89"/>
      <c r="C44" s="21">
        <v>4969</v>
      </c>
      <c r="D44" s="22">
        <v>13</v>
      </c>
      <c r="E44" s="22">
        <v>6</v>
      </c>
      <c r="F44" s="22">
        <v>155</v>
      </c>
      <c r="G44" s="22">
        <v>452</v>
      </c>
      <c r="H44" s="22">
        <v>5</v>
      </c>
      <c r="I44" s="92"/>
      <c r="J44" s="22">
        <v>4581</v>
      </c>
      <c r="K44" s="22">
        <v>10</v>
      </c>
      <c r="L44" s="22">
        <v>5</v>
      </c>
      <c r="M44" s="22">
        <v>140</v>
      </c>
      <c r="N44" s="35">
        <v>99</v>
      </c>
      <c r="O44" s="22">
        <v>3</v>
      </c>
      <c r="P44" s="92"/>
      <c r="Q44" s="35">
        <v>848</v>
      </c>
      <c r="R44" s="22">
        <v>10</v>
      </c>
      <c r="S44" s="22">
        <v>5</v>
      </c>
      <c r="T44" s="22">
        <v>70</v>
      </c>
      <c r="U44" s="22">
        <v>245</v>
      </c>
      <c r="V44" s="23">
        <v>3</v>
      </c>
      <c r="W44" s="3"/>
      <c r="X44" s="3"/>
      <c r="Y44" s="3"/>
      <c r="Z44" s="3"/>
      <c r="AA44" s="3"/>
      <c r="AB44" s="3"/>
      <c r="AC44" s="3"/>
    </row>
    <row r="45" spans="1:29" x14ac:dyDescent="0.3">
      <c r="B45" s="90"/>
      <c r="C45" s="24">
        <v>4500</v>
      </c>
      <c r="D45" s="25">
        <v>11</v>
      </c>
      <c r="E45" s="25">
        <v>6</v>
      </c>
      <c r="F45" s="25">
        <v>139</v>
      </c>
      <c r="G45" s="25">
        <v>540</v>
      </c>
      <c r="H45" s="25">
        <v>8</v>
      </c>
      <c r="I45" s="93"/>
      <c r="J45" s="25">
        <v>4226</v>
      </c>
      <c r="K45" s="25">
        <v>10</v>
      </c>
      <c r="L45" s="25">
        <v>6</v>
      </c>
      <c r="M45" s="25">
        <v>121</v>
      </c>
      <c r="N45" s="25">
        <v>221</v>
      </c>
      <c r="O45" s="25">
        <v>4</v>
      </c>
      <c r="P45" s="93"/>
      <c r="Q45" s="25">
        <v>2424</v>
      </c>
      <c r="R45" s="25">
        <v>7</v>
      </c>
      <c r="S45" s="25">
        <v>6</v>
      </c>
      <c r="T45" s="25">
        <v>75</v>
      </c>
      <c r="U45" s="25">
        <v>261</v>
      </c>
      <c r="V45" s="26">
        <v>3</v>
      </c>
      <c r="W45" s="3"/>
      <c r="X45" s="3"/>
      <c r="Y45" s="3"/>
      <c r="Z45" s="3"/>
      <c r="AA45" s="3"/>
      <c r="AB45" s="3"/>
      <c r="AC45" s="3"/>
    </row>
    <row r="46" spans="1:29" x14ac:dyDescent="0.3">
      <c r="A46" t="s">
        <v>12</v>
      </c>
      <c r="C46">
        <f t="shared" ref="C46:D46" si="28">AVERAGE(C36:C40)</f>
        <v>5451.8</v>
      </c>
      <c r="D46">
        <f t="shared" si="28"/>
        <v>11.4</v>
      </c>
      <c r="E46">
        <f>AVERAGE(E37,E39,E40,E36)</f>
        <v>5.25</v>
      </c>
      <c r="F46">
        <f t="shared" ref="F46:G46" si="29">AVERAGE(F36:F40)</f>
        <v>202.2</v>
      </c>
      <c r="G46">
        <f t="shared" si="29"/>
        <v>515.6</v>
      </c>
      <c r="H46">
        <f>AVERAGE(H36:H40)</f>
        <v>7.4</v>
      </c>
      <c r="I46" t="s">
        <v>12</v>
      </c>
      <c r="J46">
        <f t="shared" ref="J46:M46" si="30">AVERAGE(J36:J40)</f>
        <v>4212.6000000000004</v>
      </c>
      <c r="K46">
        <f t="shared" si="30"/>
        <v>10.4</v>
      </c>
      <c r="L46">
        <f t="shared" si="30"/>
        <v>6.4</v>
      </c>
      <c r="M46">
        <f t="shared" si="30"/>
        <v>169</v>
      </c>
      <c r="N46">
        <f>AVERAGE(N36:N40)</f>
        <v>367.2</v>
      </c>
      <c r="O46">
        <f>AVERAGE(O36:O39)</f>
        <v>4</v>
      </c>
      <c r="P46" t="s">
        <v>12</v>
      </c>
      <c r="Q46">
        <f t="shared" ref="Q46:V46" si="31">AVERAGE(Q36:Q40)</f>
        <v>2703.2</v>
      </c>
      <c r="R46">
        <f t="shared" si="31"/>
        <v>8.8000000000000007</v>
      </c>
      <c r="S46">
        <f t="shared" si="31"/>
        <v>5.2</v>
      </c>
      <c r="T46">
        <f t="shared" si="31"/>
        <v>79.400000000000006</v>
      </c>
      <c r="U46">
        <f t="shared" si="31"/>
        <v>344</v>
      </c>
      <c r="V46">
        <f t="shared" si="31"/>
        <v>3.8</v>
      </c>
      <c r="W46" t="s">
        <v>12</v>
      </c>
      <c r="X46">
        <f t="shared" ref="X46:AC46" si="32">AVERAGE(X36:X40)</f>
        <v>278.2</v>
      </c>
      <c r="Y46">
        <f t="shared" si="32"/>
        <v>18</v>
      </c>
      <c r="Z46">
        <f t="shared" si="32"/>
        <v>8.1999999999999993</v>
      </c>
      <c r="AA46">
        <f t="shared" si="32"/>
        <v>208.8</v>
      </c>
      <c r="AB46">
        <f t="shared" si="32"/>
        <v>273</v>
      </c>
      <c r="AC46">
        <f t="shared" si="32"/>
        <v>6.2</v>
      </c>
    </row>
    <row r="47" spans="1:29" x14ac:dyDescent="0.3">
      <c r="A47" t="s">
        <v>13</v>
      </c>
      <c r="C47">
        <f t="shared" ref="C47:D47" si="33">AVEDEV(C36:C40)</f>
        <v>746.16000000000008</v>
      </c>
      <c r="D47">
        <f t="shared" si="33"/>
        <v>0.88000000000000012</v>
      </c>
      <c r="E47">
        <f>AVEDEV(E36,E37,E39:E40)</f>
        <v>0.75</v>
      </c>
      <c r="F47">
        <f>AVEDEV(F36:F40)</f>
        <v>27.839999999999996</v>
      </c>
      <c r="G47">
        <f>AVEDEV(G36:G40)</f>
        <v>51.120000000000005</v>
      </c>
      <c r="H47">
        <f>AVEDEV(H36:H40)</f>
        <v>1.0400000000000003</v>
      </c>
      <c r="I47" t="s">
        <v>13</v>
      </c>
      <c r="J47">
        <f t="shared" ref="J47:M47" si="34">AVEDEV(J36:J40)</f>
        <v>1137.52</v>
      </c>
      <c r="K47">
        <f t="shared" si="34"/>
        <v>0.88000000000000012</v>
      </c>
      <c r="L47">
        <f t="shared" si="34"/>
        <v>0.48000000000000009</v>
      </c>
      <c r="M47">
        <f t="shared" si="34"/>
        <v>11.6</v>
      </c>
      <c r="N47">
        <f>AVEDEV(N36:N40)</f>
        <v>32.64</v>
      </c>
      <c r="O47">
        <f>AVEDEV(O36:O39)</f>
        <v>0.5</v>
      </c>
      <c r="P47" t="s">
        <v>13</v>
      </c>
      <c r="Q47">
        <f t="shared" ref="Q47:V47" si="35">AVEDEV(Q36:Q40)</f>
        <v>802.88000000000011</v>
      </c>
      <c r="R47">
        <f t="shared" si="35"/>
        <v>1.0399999999999998</v>
      </c>
      <c r="S47">
        <f t="shared" si="35"/>
        <v>0.32000000000000012</v>
      </c>
      <c r="T47">
        <f t="shared" si="35"/>
        <v>12.48</v>
      </c>
      <c r="U47">
        <f t="shared" si="35"/>
        <v>50</v>
      </c>
      <c r="V47">
        <f t="shared" si="35"/>
        <v>0.32000000000000012</v>
      </c>
      <c r="W47" t="s">
        <v>13</v>
      </c>
      <c r="X47">
        <f t="shared" ref="X47:AC47" si="36">AVEDEV(X36:X40)</f>
        <v>43.44</v>
      </c>
      <c r="Y47">
        <f t="shared" si="36"/>
        <v>2</v>
      </c>
      <c r="Z47">
        <f t="shared" si="36"/>
        <v>0.31999999999999956</v>
      </c>
      <c r="AA47">
        <f t="shared" si="36"/>
        <v>18.160000000000004</v>
      </c>
      <c r="AB47">
        <f t="shared" si="36"/>
        <v>30.4</v>
      </c>
      <c r="AC47">
        <f t="shared" si="36"/>
        <v>0.64</v>
      </c>
    </row>
    <row r="48" spans="1:29" x14ac:dyDescent="0.3">
      <c r="A48" t="s">
        <v>14</v>
      </c>
      <c r="C48">
        <f t="shared" ref="C48:H48" si="37">AVERAGE(C41:C45)</f>
        <v>5955.4</v>
      </c>
      <c r="D48">
        <f t="shared" si="37"/>
        <v>12</v>
      </c>
      <c r="E48">
        <f t="shared" si="37"/>
        <v>6</v>
      </c>
      <c r="F48">
        <f t="shared" si="37"/>
        <v>196.8</v>
      </c>
      <c r="G48">
        <f t="shared" si="37"/>
        <v>444.4</v>
      </c>
      <c r="H48">
        <f t="shared" si="37"/>
        <v>5.8</v>
      </c>
      <c r="I48" t="s">
        <v>14</v>
      </c>
      <c r="J48">
        <f t="shared" ref="J48:O48" si="38">AVERAGE(J41:J45)</f>
        <v>3725.2</v>
      </c>
      <c r="K48">
        <f t="shared" si="38"/>
        <v>10.4</v>
      </c>
      <c r="L48">
        <f t="shared" si="38"/>
        <v>5.6</v>
      </c>
      <c r="M48">
        <f t="shared" si="38"/>
        <v>144.6</v>
      </c>
      <c r="N48">
        <f>AVERAGE(N41:N43,N45)</f>
        <v>292.75</v>
      </c>
      <c r="O48">
        <f t="shared" si="38"/>
        <v>4</v>
      </c>
      <c r="P48" t="s">
        <v>14</v>
      </c>
      <c r="Q48">
        <f t="shared" ref="Q48:V48" si="39">AVERAGE(Q41:Q45)</f>
        <v>2522</v>
      </c>
      <c r="R48">
        <f t="shared" si="39"/>
        <v>8.6</v>
      </c>
      <c r="S48">
        <f t="shared" si="39"/>
        <v>5.2</v>
      </c>
      <c r="T48">
        <f>AVERAGE(T42:T45)</f>
        <v>74.75</v>
      </c>
      <c r="U48">
        <f t="shared" si="39"/>
        <v>310.60000000000002</v>
      </c>
      <c r="V48">
        <f t="shared" si="39"/>
        <v>3.4</v>
      </c>
      <c r="W48" t="s">
        <v>14</v>
      </c>
    </row>
    <row r="49" spans="1:29" x14ac:dyDescent="0.3">
      <c r="A49" t="s">
        <v>15</v>
      </c>
      <c r="C49">
        <f t="shared" ref="C49:D49" si="40">AVEDEV(C41:C45)</f>
        <v>976.72</v>
      </c>
      <c r="D49">
        <f t="shared" si="40"/>
        <v>1.2</v>
      </c>
      <c r="E49">
        <f>AVEDEV(E41:E45)</f>
        <v>0</v>
      </c>
      <c r="F49">
        <f t="shared" ref="F49:H49" si="41">AVEDEV(F41:F45)</f>
        <v>43.760000000000005</v>
      </c>
      <c r="G49">
        <f t="shared" si="41"/>
        <v>43.92</v>
      </c>
      <c r="H49">
        <f t="shared" si="41"/>
        <v>1.3599999999999999</v>
      </c>
      <c r="I49" t="s">
        <v>15</v>
      </c>
      <c r="J49">
        <f t="shared" ref="J49:O49" si="42">AVEDEV(J41:J45)</f>
        <v>764.88000000000011</v>
      </c>
      <c r="K49">
        <f t="shared" si="42"/>
        <v>1.28</v>
      </c>
      <c r="L49">
        <f t="shared" si="42"/>
        <v>0.48000000000000009</v>
      </c>
      <c r="M49">
        <f t="shared" si="42"/>
        <v>12.719999999999999</v>
      </c>
      <c r="N49">
        <f>AVEDEV(N41:N43,N45)</f>
        <v>54.25</v>
      </c>
      <c r="O49">
        <f t="shared" si="42"/>
        <v>0.4</v>
      </c>
      <c r="P49" t="s">
        <v>15</v>
      </c>
      <c r="Q49">
        <f t="shared" ref="Q49:V49" si="43">AVEDEV(Q41:Q45)</f>
        <v>708.8</v>
      </c>
      <c r="R49">
        <f t="shared" si="43"/>
        <v>1.52</v>
      </c>
      <c r="S49">
        <f t="shared" si="43"/>
        <v>0.32000000000000012</v>
      </c>
      <c r="T49">
        <f>AVEDEV(T42:T45)</f>
        <v>2.75</v>
      </c>
      <c r="U49">
        <f t="shared" si="43"/>
        <v>60.320000000000007</v>
      </c>
      <c r="V49">
        <f t="shared" si="43"/>
        <v>0.48</v>
      </c>
      <c r="W49" t="s">
        <v>15</v>
      </c>
    </row>
    <row r="52" spans="1:29" x14ac:dyDescent="0.3">
      <c r="B52" s="10" t="s">
        <v>22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25</v>
      </c>
      <c r="H52" s="2" t="s">
        <v>24</v>
      </c>
      <c r="I52" s="10"/>
      <c r="J52" s="1" t="s">
        <v>1</v>
      </c>
      <c r="K52" s="1" t="s">
        <v>2</v>
      </c>
      <c r="L52" s="1" t="s">
        <v>3</v>
      </c>
      <c r="M52" s="1" t="s">
        <v>4</v>
      </c>
      <c r="N52" s="1" t="s">
        <v>25</v>
      </c>
      <c r="O52" s="2" t="s">
        <v>24</v>
      </c>
      <c r="P52" s="10"/>
      <c r="Q52" s="1" t="s">
        <v>1</v>
      </c>
      <c r="R52" s="1" t="s">
        <v>2</v>
      </c>
      <c r="S52" s="1" t="s">
        <v>3</v>
      </c>
      <c r="T52" s="1" t="s">
        <v>4</v>
      </c>
      <c r="U52" s="1" t="s">
        <v>25</v>
      </c>
      <c r="V52" s="2" t="s">
        <v>24</v>
      </c>
      <c r="W52" s="10"/>
      <c r="X52" s="1" t="s">
        <v>1</v>
      </c>
      <c r="Y52" s="1" t="s">
        <v>2</v>
      </c>
      <c r="Z52" s="1" t="s">
        <v>3</v>
      </c>
      <c r="AA52" s="1" t="s">
        <v>4</v>
      </c>
      <c r="AB52" s="1" t="s">
        <v>25</v>
      </c>
      <c r="AC52" s="2" t="s">
        <v>24</v>
      </c>
    </row>
    <row r="53" spans="1:29" x14ac:dyDescent="0.3">
      <c r="B53" s="91" t="s">
        <v>5</v>
      </c>
      <c r="C53" s="18">
        <v>1166</v>
      </c>
      <c r="D53" s="19">
        <v>8</v>
      </c>
      <c r="E53" s="19">
        <v>5</v>
      </c>
      <c r="F53" s="19">
        <v>97</v>
      </c>
      <c r="G53" s="19">
        <v>1487</v>
      </c>
      <c r="H53" s="20">
        <v>16</v>
      </c>
      <c r="I53" s="91" t="s">
        <v>6</v>
      </c>
      <c r="J53" s="18">
        <v>255</v>
      </c>
      <c r="K53" s="19">
        <v>8</v>
      </c>
      <c r="L53" s="19">
        <v>5</v>
      </c>
      <c r="M53" s="19">
        <v>77</v>
      </c>
      <c r="N53" s="19">
        <v>1049</v>
      </c>
      <c r="O53" s="20">
        <v>6</v>
      </c>
      <c r="P53" s="91" t="s">
        <v>7</v>
      </c>
      <c r="Q53" s="18">
        <v>469</v>
      </c>
      <c r="R53" s="19">
        <v>8</v>
      </c>
      <c r="S53" s="19">
        <v>5</v>
      </c>
      <c r="T53" s="19">
        <v>59</v>
      </c>
      <c r="U53" s="19">
        <v>697</v>
      </c>
      <c r="V53" s="20">
        <v>8</v>
      </c>
      <c r="W53" s="94" t="s">
        <v>8</v>
      </c>
      <c r="X53" s="18">
        <v>156</v>
      </c>
      <c r="Y53" s="19">
        <v>7</v>
      </c>
      <c r="Z53" s="19">
        <v>5</v>
      </c>
      <c r="AA53" s="19">
        <v>91</v>
      </c>
      <c r="AB53" s="19">
        <v>150</v>
      </c>
      <c r="AC53" s="20">
        <v>2</v>
      </c>
    </row>
    <row r="54" spans="1:29" x14ac:dyDescent="0.3">
      <c r="B54" s="89"/>
      <c r="C54" s="21">
        <v>1583</v>
      </c>
      <c r="D54" s="22">
        <v>10</v>
      </c>
      <c r="E54" s="22">
        <v>5</v>
      </c>
      <c r="F54" s="22">
        <v>82</v>
      </c>
      <c r="G54" s="22">
        <v>1340</v>
      </c>
      <c r="H54" s="23">
        <v>13</v>
      </c>
      <c r="I54" s="92"/>
      <c r="J54" s="21">
        <v>511</v>
      </c>
      <c r="K54" s="22">
        <v>9</v>
      </c>
      <c r="L54" s="22">
        <v>5</v>
      </c>
      <c r="M54" s="22">
        <v>90</v>
      </c>
      <c r="N54" s="22">
        <v>1343</v>
      </c>
      <c r="O54" s="23">
        <v>8</v>
      </c>
      <c r="P54" s="92"/>
      <c r="Q54" s="21">
        <v>427</v>
      </c>
      <c r="R54" s="22">
        <v>8</v>
      </c>
      <c r="S54" s="22">
        <v>5</v>
      </c>
      <c r="T54" s="22">
        <v>53</v>
      </c>
      <c r="U54" s="22">
        <v>692</v>
      </c>
      <c r="V54" s="23">
        <v>6</v>
      </c>
      <c r="W54" s="95"/>
      <c r="X54" s="21">
        <v>150</v>
      </c>
      <c r="Y54" s="22">
        <v>8</v>
      </c>
      <c r="Z54" s="22">
        <v>5</v>
      </c>
      <c r="AA54" s="22">
        <v>113</v>
      </c>
      <c r="AB54" s="22">
        <v>187</v>
      </c>
      <c r="AC54" s="23">
        <v>2</v>
      </c>
    </row>
    <row r="55" spans="1:29" x14ac:dyDescent="0.3">
      <c r="B55" s="89"/>
      <c r="C55" s="21">
        <v>1397</v>
      </c>
      <c r="D55" s="22">
        <v>9</v>
      </c>
      <c r="E55" s="69">
        <v>12</v>
      </c>
      <c r="F55" s="22">
        <v>72</v>
      </c>
      <c r="G55" s="22">
        <v>1284</v>
      </c>
      <c r="H55" s="23">
        <v>14</v>
      </c>
      <c r="I55" s="92"/>
      <c r="J55" s="21">
        <v>375</v>
      </c>
      <c r="K55" s="22">
        <v>6</v>
      </c>
      <c r="L55" s="22">
        <v>7</v>
      </c>
      <c r="M55" s="22">
        <v>45</v>
      </c>
      <c r="N55" s="22">
        <v>1054</v>
      </c>
      <c r="O55" s="23">
        <v>6</v>
      </c>
      <c r="P55" s="92"/>
      <c r="Q55" s="21">
        <v>372</v>
      </c>
      <c r="R55" s="22">
        <v>8</v>
      </c>
      <c r="S55" s="22">
        <v>6</v>
      </c>
      <c r="T55" s="22">
        <v>51</v>
      </c>
      <c r="U55" s="22">
        <v>1147</v>
      </c>
      <c r="V55" s="23">
        <v>7</v>
      </c>
      <c r="W55" s="95"/>
      <c r="X55" s="21">
        <v>147</v>
      </c>
      <c r="Y55" s="22">
        <v>10</v>
      </c>
      <c r="Z55" s="22">
        <v>5</v>
      </c>
      <c r="AA55" s="22">
        <v>89</v>
      </c>
      <c r="AB55" s="22">
        <v>153</v>
      </c>
      <c r="AC55" s="23">
        <v>2</v>
      </c>
    </row>
    <row r="56" spans="1:29" x14ac:dyDescent="0.3">
      <c r="B56" s="89"/>
      <c r="C56" s="21">
        <v>1621</v>
      </c>
      <c r="D56" s="22">
        <v>11</v>
      </c>
      <c r="E56" s="22">
        <v>5</v>
      </c>
      <c r="F56" s="22">
        <v>77</v>
      </c>
      <c r="G56" s="22">
        <v>1905</v>
      </c>
      <c r="H56" s="23">
        <v>12</v>
      </c>
      <c r="I56" s="92"/>
      <c r="J56" s="21">
        <v>467</v>
      </c>
      <c r="K56" s="22">
        <v>6</v>
      </c>
      <c r="L56" s="22">
        <v>6</v>
      </c>
      <c r="M56" s="22">
        <v>83</v>
      </c>
      <c r="N56" s="22">
        <v>623</v>
      </c>
      <c r="O56" s="23">
        <v>5</v>
      </c>
      <c r="P56" s="92"/>
      <c r="Q56" s="21">
        <v>195</v>
      </c>
      <c r="R56" s="22">
        <v>7</v>
      </c>
      <c r="S56" s="22">
        <v>6</v>
      </c>
      <c r="T56" s="22">
        <v>61</v>
      </c>
      <c r="U56" s="22">
        <v>849</v>
      </c>
      <c r="V56" s="23">
        <v>5</v>
      </c>
      <c r="W56" s="95"/>
      <c r="X56" s="21">
        <v>156</v>
      </c>
      <c r="Y56" s="22">
        <v>10</v>
      </c>
      <c r="Z56" s="22">
        <v>5</v>
      </c>
      <c r="AA56" s="22">
        <v>85</v>
      </c>
      <c r="AB56" s="22">
        <v>128</v>
      </c>
      <c r="AC56" s="23">
        <v>2</v>
      </c>
    </row>
    <row r="57" spans="1:29" x14ac:dyDescent="0.3">
      <c r="B57" s="90"/>
      <c r="C57" s="24">
        <v>1072</v>
      </c>
      <c r="D57" s="25">
        <v>9</v>
      </c>
      <c r="E57" s="25">
        <v>5</v>
      </c>
      <c r="F57" s="25">
        <v>83</v>
      </c>
      <c r="G57" s="25">
        <v>2100</v>
      </c>
      <c r="H57" s="26">
        <v>22</v>
      </c>
      <c r="I57" s="93"/>
      <c r="J57" s="24">
        <v>693</v>
      </c>
      <c r="K57" s="25">
        <v>7</v>
      </c>
      <c r="L57" s="25">
        <v>5</v>
      </c>
      <c r="M57" s="25">
        <v>70</v>
      </c>
      <c r="N57" s="25">
        <v>1550</v>
      </c>
      <c r="O57" s="76">
        <v>11</v>
      </c>
      <c r="P57" s="93"/>
      <c r="Q57" s="24">
        <v>377</v>
      </c>
      <c r="R57" s="25">
        <v>8</v>
      </c>
      <c r="S57" s="25">
        <v>6</v>
      </c>
      <c r="T57" s="25">
        <v>72</v>
      </c>
      <c r="U57" s="25">
        <v>707</v>
      </c>
      <c r="V57" s="26">
        <v>7</v>
      </c>
      <c r="W57" s="96"/>
      <c r="X57" s="24">
        <v>159</v>
      </c>
      <c r="Y57" s="25">
        <v>9</v>
      </c>
      <c r="Z57" s="25">
        <v>5</v>
      </c>
      <c r="AA57" s="25">
        <v>76</v>
      </c>
      <c r="AB57" s="25">
        <v>169</v>
      </c>
      <c r="AC57" s="26">
        <v>2</v>
      </c>
    </row>
    <row r="58" spans="1:29" x14ac:dyDescent="0.3">
      <c r="B58" s="91" t="s">
        <v>9</v>
      </c>
      <c r="C58" s="21">
        <v>1614</v>
      </c>
      <c r="D58" s="22">
        <v>9</v>
      </c>
      <c r="E58" s="22">
        <v>6</v>
      </c>
      <c r="F58" s="22">
        <v>60</v>
      </c>
      <c r="G58" s="22">
        <v>1205</v>
      </c>
      <c r="H58" s="23">
        <v>7</v>
      </c>
      <c r="I58" s="91" t="s">
        <v>10</v>
      </c>
      <c r="J58" s="18">
        <v>235</v>
      </c>
      <c r="K58" s="19">
        <v>6</v>
      </c>
      <c r="L58" s="19">
        <v>5</v>
      </c>
      <c r="M58" s="19">
        <v>91</v>
      </c>
      <c r="N58" s="19">
        <v>1002</v>
      </c>
      <c r="O58" s="20">
        <v>5</v>
      </c>
      <c r="P58" s="91" t="s">
        <v>11</v>
      </c>
      <c r="Q58" s="41">
        <v>1772</v>
      </c>
      <c r="R58" s="22">
        <v>9</v>
      </c>
      <c r="S58" s="22">
        <v>6</v>
      </c>
      <c r="T58" s="35">
        <v>107</v>
      </c>
      <c r="U58" s="22">
        <v>909</v>
      </c>
      <c r="V58" s="23">
        <v>4</v>
      </c>
      <c r="W58" s="3"/>
      <c r="X58" s="3"/>
      <c r="Y58" s="3"/>
      <c r="Z58" s="3"/>
      <c r="AB58" s="3"/>
      <c r="AC58" s="3"/>
    </row>
    <row r="59" spans="1:29" x14ac:dyDescent="0.3">
      <c r="B59" s="89"/>
      <c r="C59" s="21">
        <v>1380</v>
      </c>
      <c r="D59" s="22">
        <v>10</v>
      </c>
      <c r="E59" s="22">
        <v>6</v>
      </c>
      <c r="F59" s="22">
        <v>90</v>
      </c>
      <c r="G59" s="22">
        <v>1010</v>
      </c>
      <c r="H59" s="23">
        <v>8</v>
      </c>
      <c r="I59" s="92"/>
      <c r="J59" s="21">
        <v>403</v>
      </c>
      <c r="K59" s="22">
        <v>9</v>
      </c>
      <c r="L59" s="22">
        <v>5</v>
      </c>
      <c r="M59" s="22">
        <v>107</v>
      </c>
      <c r="N59" s="22">
        <v>1029</v>
      </c>
      <c r="O59" s="23">
        <v>4</v>
      </c>
      <c r="P59" s="92"/>
      <c r="Q59" s="41">
        <v>2567</v>
      </c>
      <c r="R59" s="22">
        <v>6</v>
      </c>
      <c r="S59" s="22">
        <v>6</v>
      </c>
      <c r="T59" s="22">
        <v>68</v>
      </c>
      <c r="U59" s="22">
        <v>411</v>
      </c>
      <c r="V59" s="23">
        <v>4</v>
      </c>
      <c r="W59" s="3"/>
      <c r="X59" s="3"/>
      <c r="Y59" s="3"/>
      <c r="Z59" s="3"/>
      <c r="AA59" s="3"/>
      <c r="AB59" s="3"/>
      <c r="AC59" s="3"/>
    </row>
    <row r="60" spans="1:29" x14ac:dyDescent="0.3">
      <c r="B60" s="89"/>
      <c r="C60" s="21">
        <v>1030</v>
      </c>
      <c r="D60" s="22">
        <v>10</v>
      </c>
      <c r="E60" s="22">
        <v>7</v>
      </c>
      <c r="F60" s="22">
        <v>98</v>
      </c>
      <c r="G60" s="22">
        <v>1106</v>
      </c>
      <c r="H60" s="23">
        <v>13</v>
      </c>
      <c r="I60" s="92"/>
      <c r="J60" s="21">
        <v>477</v>
      </c>
      <c r="K60" s="22">
        <v>9</v>
      </c>
      <c r="L60" s="22">
        <v>5</v>
      </c>
      <c r="M60" s="22">
        <v>109</v>
      </c>
      <c r="N60" s="22">
        <v>530</v>
      </c>
      <c r="O60" s="23">
        <v>7</v>
      </c>
      <c r="P60" s="92"/>
      <c r="Q60" s="21">
        <v>485</v>
      </c>
      <c r="R60" s="22">
        <v>7</v>
      </c>
      <c r="S60" s="22">
        <v>5</v>
      </c>
      <c r="T60" s="22">
        <v>63</v>
      </c>
      <c r="U60" s="22">
        <v>614</v>
      </c>
      <c r="V60" s="23">
        <v>5</v>
      </c>
      <c r="W60" s="3"/>
      <c r="X60" s="3"/>
      <c r="Y60" s="3"/>
      <c r="Z60" s="3"/>
      <c r="AA60" s="3"/>
      <c r="AB60" s="3"/>
      <c r="AC60" s="3"/>
    </row>
    <row r="61" spans="1:29" x14ac:dyDescent="0.3">
      <c r="B61" s="89"/>
      <c r="C61" s="21">
        <v>727</v>
      </c>
      <c r="D61" s="22">
        <v>11</v>
      </c>
      <c r="E61" s="22">
        <v>5</v>
      </c>
      <c r="F61" s="22">
        <v>72</v>
      </c>
      <c r="G61" s="22">
        <v>1649</v>
      </c>
      <c r="H61" s="23">
        <v>10</v>
      </c>
      <c r="I61" s="92"/>
      <c r="J61" s="21">
        <v>516</v>
      </c>
      <c r="K61" s="22">
        <v>8</v>
      </c>
      <c r="L61" s="22">
        <v>5</v>
      </c>
      <c r="M61" s="22">
        <v>102</v>
      </c>
      <c r="N61" s="35">
        <v>125</v>
      </c>
      <c r="O61" s="23">
        <v>3</v>
      </c>
      <c r="P61" s="92"/>
      <c r="Q61" s="21">
        <v>231</v>
      </c>
      <c r="R61" s="22">
        <v>9</v>
      </c>
      <c r="S61" s="22">
        <v>5</v>
      </c>
      <c r="T61" s="22">
        <v>57</v>
      </c>
      <c r="U61" s="22">
        <v>451</v>
      </c>
      <c r="V61" s="23">
        <v>5</v>
      </c>
      <c r="W61" s="3"/>
      <c r="X61" s="3"/>
      <c r="Y61" s="3"/>
      <c r="Z61" s="3"/>
      <c r="AA61" s="3"/>
      <c r="AB61" s="3"/>
      <c r="AC61" s="3"/>
    </row>
    <row r="62" spans="1:29" x14ac:dyDescent="0.3">
      <c r="B62" s="90"/>
      <c r="C62" s="24">
        <v>1095</v>
      </c>
      <c r="D62" s="25">
        <v>9</v>
      </c>
      <c r="E62" s="25">
        <v>6</v>
      </c>
      <c r="F62" s="25">
        <v>69</v>
      </c>
      <c r="G62" s="25">
        <v>1879</v>
      </c>
      <c r="H62" s="26">
        <v>14</v>
      </c>
      <c r="I62" s="93"/>
      <c r="J62" s="24">
        <v>443</v>
      </c>
      <c r="K62" s="25">
        <v>8</v>
      </c>
      <c r="L62" s="25">
        <v>5</v>
      </c>
      <c r="M62" s="25">
        <v>77</v>
      </c>
      <c r="N62" s="25">
        <v>367</v>
      </c>
      <c r="O62" s="26">
        <v>5</v>
      </c>
      <c r="P62" s="93"/>
      <c r="Q62" s="24">
        <v>374</v>
      </c>
      <c r="R62" s="25">
        <v>6</v>
      </c>
      <c r="S62" s="25">
        <v>7</v>
      </c>
      <c r="T62" s="25">
        <v>69</v>
      </c>
      <c r="U62" s="25">
        <v>552</v>
      </c>
      <c r="V62" s="26">
        <v>5</v>
      </c>
      <c r="W62" s="3"/>
      <c r="X62" s="3"/>
      <c r="Y62" s="3"/>
      <c r="Z62" s="3"/>
      <c r="AA62" s="3"/>
      <c r="AB62" s="3"/>
      <c r="AC62" s="3"/>
    </row>
    <row r="63" spans="1:29" x14ac:dyDescent="0.3">
      <c r="A63" t="s">
        <v>12</v>
      </c>
      <c r="C63">
        <f t="shared" ref="C63:H63" si="44">AVERAGE(C53:C57)</f>
        <v>1367.8</v>
      </c>
      <c r="D63">
        <f t="shared" si="44"/>
        <v>9.4</v>
      </c>
      <c r="E63">
        <f>AVERAGE(E53:E54,E56:E57)</f>
        <v>5</v>
      </c>
      <c r="F63">
        <f t="shared" si="44"/>
        <v>82.2</v>
      </c>
      <c r="G63">
        <f t="shared" si="44"/>
        <v>1623.2</v>
      </c>
      <c r="H63">
        <f t="shared" si="44"/>
        <v>15.4</v>
      </c>
      <c r="I63" t="s">
        <v>12</v>
      </c>
      <c r="J63">
        <f t="shared" ref="J63:M63" si="45">AVERAGE(J53:J57)</f>
        <v>460.2</v>
      </c>
      <c r="K63">
        <f t="shared" si="45"/>
        <v>7.2</v>
      </c>
      <c r="L63">
        <f t="shared" si="45"/>
        <v>5.6</v>
      </c>
      <c r="M63">
        <f t="shared" si="45"/>
        <v>73</v>
      </c>
      <c r="N63">
        <f>AVERAGE(N53:N56,N57)</f>
        <v>1123.8</v>
      </c>
      <c r="O63">
        <f>AVERAGE(O53:O56)</f>
        <v>6.25</v>
      </c>
      <c r="P63" t="s">
        <v>12</v>
      </c>
      <c r="Q63">
        <f t="shared" ref="Q63:V63" si="46">AVERAGE(Q53:Q57)</f>
        <v>368</v>
      </c>
      <c r="R63">
        <f t="shared" si="46"/>
        <v>7.8</v>
      </c>
      <c r="S63">
        <f t="shared" si="46"/>
        <v>5.6</v>
      </c>
      <c r="T63">
        <f t="shared" si="46"/>
        <v>59.2</v>
      </c>
      <c r="U63">
        <f t="shared" si="46"/>
        <v>818.4</v>
      </c>
      <c r="V63">
        <f t="shared" si="46"/>
        <v>6.6</v>
      </c>
      <c r="W63" t="s">
        <v>12</v>
      </c>
      <c r="X63">
        <f t="shared" ref="X63:AC63" si="47">AVERAGE(X53:X57)</f>
        <v>153.6</v>
      </c>
      <c r="Y63">
        <f t="shared" si="47"/>
        <v>8.8000000000000007</v>
      </c>
      <c r="Z63">
        <f t="shared" si="47"/>
        <v>5</v>
      </c>
      <c r="AA63">
        <f t="shared" si="47"/>
        <v>90.8</v>
      </c>
      <c r="AB63">
        <f t="shared" si="47"/>
        <v>157.4</v>
      </c>
      <c r="AC63">
        <f t="shared" si="47"/>
        <v>2</v>
      </c>
    </row>
    <row r="64" spans="1:29" x14ac:dyDescent="0.3">
      <c r="A64" t="s">
        <v>13</v>
      </c>
      <c r="C64">
        <f t="shared" ref="C64:H64" si="48">AVEDEV(C53:C57)</f>
        <v>199.04000000000002</v>
      </c>
      <c r="D64">
        <f t="shared" si="48"/>
        <v>0.88000000000000012</v>
      </c>
      <c r="E64">
        <f>AVEDEV(E53:E54,E56:E57)</f>
        <v>0</v>
      </c>
      <c r="F64">
        <f t="shared" si="48"/>
        <v>6.24</v>
      </c>
      <c r="G64">
        <f t="shared" si="48"/>
        <v>303.44</v>
      </c>
      <c r="H64">
        <f t="shared" si="48"/>
        <v>2.88</v>
      </c>
      <c r="I64" t="s">
        <v>13</v>
      </c>
      <c r="J64">
        <f t="shared" ref="J64:M64" si="49">AVEDEV(J53:J57)</f>
        <v>116.16</v>
      </c>
      <c r="K64">
        <f t="shared" si="49"/>
        <v>1.04</v>
      </c>
      <c r="L64">
        <f t="shared" si="49"/>
        <v>0.72</v>
      </c>
      <c r="M64">
        <f t="shared" si="49"/>
        <v>12.4</v>
      </c>
      <c r="N64">
        <f>AVEDEV(N53:N56,N57)</f>
        <v>258.15999999999997</v>
      </c>
      <c r="O64">
        <f>AVEDEV(O53:O56)</f>
        <v>0.875</v>
      </c>
      <c r="P64" t="s">
        <v>13</v>
      </c>
      <c r="Q64">
        <f t="shared" ref="Q64:V64" si="50">AVEDEV(Q53:Q57)</f>
        <v>69.2</v>
      </c>
      <c r="R64">
        <f t="shared" si="50"/>
        <v>0.32000000000000012</v>
      </c>
      <c r="S64">
        <f t="shared" si="50"/>
        <v>0.48000000000000009</v>
      </c>
      <c r="T64">
        <f t="shared" si="50"/>
        <v>5.8400000000000007</v>
      </c>
      <c r="U64">
        <f t="shared" si="50"/>
        <v>143.68</v>
      </c>
      <c r="V64">
        <f t="shared" si="50"/>
        <v>0.88000000000000012</v>
      </c>
      <c r="W64" t="s">
        <v>13</v>
      </c>
      <c r="X64">
        <f t="shared" ref="X64:AC64" si="51">AVEDEV(X53:X57)</f>
        <v>4.080000000000001</v>
      </c>
      <c r="Y64">
        <f t="shared" si="51"/>
        <v>1.0399999999999998</v>
      </c>
      <c r="Z64">
        <f t="shared" si="51"/>
        <v>0</v>
      </c>
      <c r="AA64">
        <f t="shared" si="51"/>
        <v>8.9599999999999991</v>
      </c>
      <c r="AB64">
        <f t="shared" si="51"/>
        <v>16.48</v>
      </c>
      <c r="AC64">
        <f t="shared" si="51"/>
        <v>0</v>
      </c>
    </row>
    <row r="65" spans="1:29" x14ac:dyDescent="0.3">
      <c r="A65" t="s">
        <v>14</v>
      </c>
      <c r="C65">
        <f t="shared" ref="C65:H65" si="52">AVERAGE(C58:C62)</f>
        <v>1169.2</v>
      </c>
      <c r="D65">
        <f t="shared" si="52"/>
        <v>9.8000000000000007</v>
      </c>
      <c r="E65">
        <f t="shared" si="52"/>
        <v>6</v>
      </c>
      <c r="F65">
        <f t="shared" si="52"/>
        <v>77.8</v>
      </c>
      <c r="G65">
        <f t="shared" si="52"/>
        <v>1369.8</v>
      </c>
      <c r="H65">
        <f t="shared" si="52"/>
        <v>10.4</v>
      </c>
      <c r="I65" t="s">
        <v>14</v>
      </c>
      <c r="J65">
        <f t="shared" ref="J65:O65" si="53">AVERAGE(J58:J62)</f>
        <v>414.8</v>
      </c>
      <c r="K65">
        <f t="shared" si="53"/>
        <v>8</v>
      </c>
      <c r="L65">
        <f t="shared" si="53"/>
        <v>5</v>
      </c>
      <c r="M65">
        <f t="shared" si="53"/>
        <v>97.2</v>
      </c>
      <c r="N65">
        <f>AVERAGE(N58:N60,N62)</f>
        <v>732</v>
      </c>
      <c r="O65">
        <f t="shared" si="53"/>
        <v>4.8</v>
      </c>
      <c r="P65" t="s">
        <v>14</v>
      </c>
      <c r="Q65">
        <f t="shared" ref="Q65:V65" si="54">AVERAGE(Q58:Q62)</f>
        <v>1085.8</v>
      </c>
      <c r="R65">
        <f t="shared" si="54"/>
        <v>7.4</v>
      </c>
      <c r="S65">
        <f t="shared" si="54"/>
        <v>5.8</v>
      </c>
      <c r="T65">
        <f>AVERAGE(T59:T62)</f>
        <v>64.25</v>
      </c>
      <c r="U65">
        <f t="shared" si="54"/>
        <v>587.4</v>
      </c>
      <c r="V65">
        <f t="shared" si="54"/>
        <v>4.5999999999999996</v>
      </c>
      <c r="W65" t="s">
        <v>14</v>
      </c>
    </row>
    <row r="66" spans="1:29" x14ac:dyDescent="0.3">
      <c r="A66" t="s">
        <v>15</v>
      </c>
      <c r="C66">
        <f t="shared" ref="C66:H66" si="55">AVEDEV(C58:C62)</f>
        <v>262.24</v>
      </c>
      <c r="D66">
        <f t="shared" si="55"/>
        <v>0.6399999999999999</v>
      </c>
      <c r="E66">
        <f t="shared" si="55"/>
        <v>0.4</v>
      </c>
      <c r="F66">
        <f t="shared" si="55"/>
        <v>12.959999999999999</v>
      </c>
      <c r="G66">
        <f t="shared" si="55"/>
        <v>315.36</v>
      </c>
      <c r="H66">
        <f t="shared" si="55"/>
        <v>2.48</v>
      </c>
      <c r="I66" t="s">
        <v>15</v>
      </c>
      <c r="J66">
        <f t="shared" ref="J66:O66" si="56">AVEDEV(J58:J62)</f>
        <v>76.64</v>
      </c>
      <c r="K66">
        <f t="shared" si="56"/>
        <v>0.8</v>
      </c>
      <c r="L66">
        <f t="shared" si="56"/>
        <v>0</v>
      </c>
      <c r="M66">
        <f t="shared" si="56"/>
        <v>10.559999999999999</v>
      </c>
      <c r="N66">
        <f>AVEDEV(N58:N60,N62)</f>
        <v>283.5</v>
      </c>
      <c r="O66">
        <f t="shared" si="56"/>
        <v>1.04</v>
      </c>
      <c r="P66" t="s">
        <v>15</v>
      </c>
      <c r="Q66">
        <f t="shared" ref="Q66:V66" si="57">AVEDEV(Q58:Q62)</f>
        <v>866.96</v>
      </c>
      <c r="R66">
        <f t="shared" si="57"/>
        <v>1.28</v>
      </c>
      <c r="S66">
        <f t="shared" si="57"/>
        <v>0.64</v>
      </c>
      <c r="T66">
        <f>AVEDEV(T59:T62)</f>
        <v>4.25</v>
      </c>
      <c r="U66">
        <f t="shared" si="57"/>
        <v>139.28</v>
      </c>
      <c r="V66">
        <f t="shared" si="57"/>
        <v>0.48000000000000009</v>
      </c>
      <c r="W66" t="s">
        <v>15</v>
      </c>
    </row>
    <row r="69" spans="1:29" x14ac:dyDescent="0.3">
      <c r="B69" s="10" t="s">
        <v>23</v>
      </c>
      <c r="C69" s="1" t="s">
        <v>1</v>
      </c>
      <c r="D69" s="1" t="s">
        <v>2</v>
      </c>
      <c r="E69" s="1" t="s">
        <v>3</v>
      </c>
      <c r="F69" s="1" t="s">
        <v>4</v>
      </c>
      <c r="G69" s="1" t="s">
        <v>25</v>
      </c>
      <c r="H69" s="2" t="s">
        <v>24</v>
      </c>
      <c r="I69" s="10"/>
      <c r="J69" s="1" t="s">
        <v>1</v>
      </c>
      <c r="K69" s="1" t="s">
        <v>2</v>
      </c>
      <c r="L69" s="1" t="s">
        <v>3</v>
      </c>
      <c r="M69" s="1" t="s">
        <v>4</v>
      </c>
      <c r="N69" s="1" t="s">
        <v>25</v>
      </c>
      <c r="O69" s="2" t="s">
        <v>24</v>
      </c>
      <c r="P69" s="10"/>
      <c r="Q69" s="1" t="s">
        <v>1</v>
      </c>
      <c r="R69" s="1" t="s">
        <v>2</v>
      </c>
      <c r="S69" s="1" t="s">
        <v>3</v>
      </c>
      <c r="T69" s="1" t="s">
        <v>4</v>
      </c>
      <c r="U69" s="1" t="s">
        <v>25</v>
      </c>
      <c r="V69" s="2" t="s">
        <v>24</v>
      </c>
      <c r="W69" s="10"/>
      <c r="X69" s="1" t="s">
        <v>1</v>
      </c>
      <c r="Y69" s="1" t="s">
        <v>2</v>
      </c>
      <c r="Z69" s="1" t="s">
        <v>3</v>
      </c>
      <c r="AA69" s="1" t="s">
        <v>4</v>
      </c>
      <c r="AB69" s="1" t="s">
        <v>25</v>
      </c>
      <c r="AC69" s="2" t="s">
        <v>24</v>
      </c>
    </row>
    <row r="70" spans="1:29" x14ac:dyDescent="0.3">
      <c r="B70" s="91" t="s">
        <v>5</v>
      </c>
      <c r="C70" s="18">
        <v>4822</v>
      </c>
      <c r="D70" s="19">
        <v>8</v>
      </c>
      <c r="E70" s="19">
        <v>5</v>
      </c>
      <c r="F70" s="19">
        <v>61</v>
      </c>
      <c r="G70" s="19">
        <v>2897</v>
      </c>
      <c r="H70" s="20">
        <v>42</v>
      </c>
      <c r="I70" s="91" t="s">
        <v>6</v>
      </c>
      <c r="J70" s="18">
        <v>191</v>
      </c>
      <c r="K70" s="19">
        <v>9</v>
      </c>
      <c r="L70" s="19">
        <v>5</v>
      </c>
      <c r="M70" s="19">
        <v>55</v>
      </c>
      <c r="N70" s="19">
        <v>2272</v>
      </c>
      <c r="O70" s="20">
        <v>16</v>
      </c>
      <c r="P70" s="91" t="s">
        <v>7</v>
      </c>
      <c r="Q70" s="18">
        <v>276</v>
      </c>
      <c r="R70" s="19">
        <v>7</v>
      </c>
      <c r="S70" s="19">
        <v>6</v>
      </c>
      <c r="T70" s="19">
        <v>48</v>
      </c>
      <c r="U70" s="19">
        <v>2039</v>
      </c>
      <c r="V70" s="20">
        <v>16</v>
      </c>
      <c r="W70" s="94" t="s">
        <v>8</v>
      </c>
      <c r="X70" s="18">
        <v>145</v>
      </c>
      <c r="Y70" s="19">
        <v>7</v>
      </c>
      <c r="Z70" s="19">
        <v>6</v>
      </c>
      <c r="AA70" s="19">
        <v>58</v>
      </c>
      <c r="AB70" s="19">
        <v>116</v>
      </c>
      <c r="AC70" s="20">
        <v>3</v>
      </c>
    </row>
    <row r="71" spans="1:29" x14ac:dyDescent="0.3">
      <c r="B71" s="89"/>
      <c r="C71" s="21">
        <v>5053</v>
      </c>
      <c r="D71" s="22">
        <v>13</v>
      </c>
      <c r="E71" s="22">
        <v>4</v>
      </c>
      <c r="F71" s="22">
        <v>54</v>
      </c>
      <c r="G71" s="22">
        <v>2556</v>
      </c>
      <c r="H71" s="23">
        <v>30</v>
      </c>
      <c r="I71" s="92"/>
      <c r="J71" s="21">
        <v>178</v>
      </c>
      <c r="K71" s="22">
        <v>10</v>
      </c>
      <c r="L71" s="22">
        <v>6</v>
      </c>
      <c r="M71" s="22">
        <v>64</v>
      </c>
      <c r="N71" s="22">
        <v>2751</v>
      </c>
      <c r="O71" s="23">
        <v>19</v>
      </c>
      <c r="P71" s="92"/>
      <c r="Q71" s="21">
        <v>245</v>
      </c>
      <c r="R71" s="22">
        <v>8</v>
      </c>
      <c r="S71" s="22">
        <v>6</v>
      </c>
      <c r="T71" s="22">
        <v>44</v>
      </c>
      <c r="U71" s="22">
        <v>2025</v>
      </c>
      <c r="V71" s="23">
        <v>12</v>
      </c>
      <c r="W71" s="95"/>
      <c r="X71" s="21">
        <v>143</v>
      </c>
      <c r="Y71" s="22">
        <v>7</v>
      </c>
      <c r="Z71" s="22">
        <v>5</v>
      </c>
      <c r="AA71" s="22">
        <v>65</v>
      </c>
      <c r="AB71" s="22">
        <v>137</v>
      </c>
      <c r="AC71" s="23">
        <v>3</v>
      </c>
    </row>
    <row r="72" spans="1:29" x14ac:dyDescent="0.3">
      <c r="B72" s="89"/>
      <c r="C72" s="21">
        <v>4784</v>
      </c>
      <c r="D72" s="22">
        <v>8</v>
      </c>
      <c r="E72" s="44">
        <v>19</v>
      </c>
      <c r="F72" s="22">
        <v>51</v>
      </c>
      <c r="G72" s="22">
        <v>2686</v>
      </c>
      <c r="H72" s="23">
        <v>30</v>
      </c>
      <c r="I72" s="92"/>
      <c r="J72" s="21">
        <v>163</v>
      </c>
      <c r="K72" s="22">
        <v>6</v>
      </c>
      <c r="L72" s="22">
        <v>7</v>
      </c>
      <c r="M72" s="22">
        <v>34</v>
      </c>
      <c r="N72" s="22">
        <v>2881</v>
      </c>
      <c r="O72" s="23">
        <v>15</v>
      </c>
      <c r="P72" s="92"/>
      <c r="Q72" s="21">
        <v>232</v>
      </c>
      <c r="R72" s="22">
        <v>8</v>
      </c>
      <c r="S72" s="22">
        <v>6</v>
      </c>
      <c r="T72" s="22">
        <v>41</v>
      </c>
      <c r="U72" s="22">
        <v>3703</v>
      </c>
      <c r="V72" s="23">
        <v>14</v>
      </c>
      <c r="W72" s="95"/>
      <c r="X72" s="21">
        <v>140</v>
      </c>
      <c r="Y72" s="22">
        <v>9</v>
      </c>
      <c r="Z72" s="22">
        <v>5</v>
      </c>
      <c r="AA72" s="22">
        <v>55</v>
      </c>
      <c r="AB72" s="22">
        <v>122</v>
      </c>
      <c r="AC72" s="23">
        <v>3</v>
      </c>
    </row>
    <row r="73" spans="1:29" x14ac:dyDescent="0.3">
      <c r="B73" s="89"/>
      <c r="C73" s="21">
        <v>4566</v>
      </c>
      <c r="D73" s="22">
        <v>10</v>
      </c>
      <c r="E73" s="22">
        <v>5</v>
      </c>
      <c r="F73" s="22">
        <v>49</v>
      </c>
      <c r="G73" s="22">
        <v>3612</v>
      </c>
      <c r="H73" s="23">
        <v>27</v>
      </c>
      <c r="I73" s="92"/>
      <c r="J73" s="21">
        <v>247</v>
      </c>
      <c r="K73" s="22">
        <v>6</v>
      </c>
      <c r="L73" s="22">
        <v>6</v>
      </c>
      <c r="M73" s="22">
        <v>54</v>
      </c>
      <c r="N73" s="22">
        <v>2229</v>
      </c>
      <c r="O73" s="23">
        <v>12</v>
      </c>
      <c r="P73" s="92"/>
      <c r="Q73" s="21">
        <v>166</v>
      </c>
      <c r="R73" s="22">
        <v>7</v>
      </c>
      <c r="S73" s="22">
        <v>6</v>
      </c>
      <c r="T73" s="22">
        <v>48</v>
      </c>
      <c r="U73" s="22">
        <v>2757</v>
      </c>
      <c r="V73" s="23">
        <v>8</v>
      </c>
      <c r="W73" s="95"/>
      <c r="X73" s="21">
        <v>142</v>
      </c>
      <c r="Y73" s="22">
        <v>8</v>
      </c>
      <c r="Z73" s="22">
        <v>5</v>
      </c>
      <c r="AA73" s="22">
        <v>55</v>
      </c>
      <c r="AB73" s="22">
        <v>99</v>
      </c>
      <c r="AC73" s="23">
        <v>3</v>
      </c>
    </row>
    <row r="74" spans="1:29" x14ac:dyDescent="0.3">
      <c r="B74" s="90"/>
      <c r="C74" s="24">
        <v>3345</v>
      </c>
      <c r="D74" s="25">
        <v>6</v>
      </c>
      <c r="E74" s="25">
        <v>5</v>
      </c>
      <c r="F74" s="25">
        <v>50</v>
      </c>
      <c r="G74" s="25">
        <v>3350</v>
      </c>
      <c r="H74" s="26">
        <v>48</v>
      </c>
      <c r="I74" s="93"/>
      <c r="J74" s="24">
        <v>268</v>
      </c>
      <c r="K74" s="25">
        <v>8</v>
      </c>
      <c r="L74" s="25">
        <v>6</v>
      </c>
      <c r="M74" s="25">
        <v>52</v>
      </c>
      <c r="N74" s="25">
        <v>3364</v>
      </c>
      <c r="O74" s="49">
        <v>60</v>
      </c>
      <c r="P74" s="93"/>
      <c r="Q74" s="24">
        <v>253</v>
      </c>
      <c r="R74" s="25">
        <v>10</v>
      </c>
      <c r="S74" s="25">
        <v>6</v>
      </c>
      <c r="T74" s="25">
        <v>56</v>
      </c>
      <c r="U74" s="25">
        <v>2577</v>
      </c>
      <c r="V74" s="26">
        <v>13</v>
      </c>
      <c r="W74" s="96"/>
      <c r="X74" s="24">
        <v>145</v>
      </c>
      <c r="Y74" s="25">
        <v>8</v>
      </c>
      <c r="Z74" s="25">
        <v>5</v>
      </c>
      <c r="AA74" s="25">
        <v>47</v>
      </c>
      <c r="AB74" s="25">
        <v>128</v>
      </c>
      <c r="AC74" s="26">
        <v>3</v>
      </c>
    </row>
    <row r="75" spans="1:29" x14ac:dyDescent="0.3">
      <c r="B75" s="91" t="s">
        <v>9</v>
      </c>
      <c r="C75" s="18">
        <v>5034</v>
      </c>
      <c r="D75" s="19">
        <v>7</v>
      </c>
      <c r="E75" s="19">
        <v>5</v>
      </c>
      <c r="F75" s="19">
        <v>37</v>
      </c>
      <c r="G75" s="19">
        <v>2912</v>
      </c>
      <c r="H75" s="20">
        <v>13</v>
      </c>
      <c r="I75" s="91" t="s">
        <v>10</v>
      </c>
      <c r="J75" s="18">
        <v>156</v>
      </c>
      <c r="K75" s="19">
        <v>6</v>
      </c>
      <c r="L75" s="19">
        <v>6</v>
      </c>
      <c r="M75" s="19">
        <v>65</v>
      </c>
      <c r="N75" s="19">
        <v>2536</v>
      </c>
      <c r="O75" s="20">
        <v>11</v>
      </c>
      <c r="P75" s="91" t="s">
        <v>11</v>
      </c>
      <c r="Q75" s="50">
        <v>1426</v>
      </c>
      <c r="R75" s="19">
        <v>10</v>
      </c>
      <c r="S75" s="19">
        <v>6</v>
      </c>
      <c r="T75" s="39">
        <v>93</v>
      </c>
      <c r="U75" s="19">
        <v>2565</v>
      </c>
      <c r="V75" s="20">
        <v>6</v>
      </c>
      <c r="W75" s="3"/>
      <c r="X75" s="3"/>
      <c r="Y75" s="3"/>
      <c r="Z75" s="3"/>
      <c r="AB75" s="3"/>
      <c r="AC75" s="3"/>
    </row>
    <row r="76" spans="1:29" x14ac:dyDescent="0.3">
      <c r="B76" s="89"/>
      <c r="C76" s="21">
        <v>4212</v>
      </c>
      <c r="D76" s="22">
        <v>8</v>
      </c>
      <c r="E76" s="22">
        <v>5</v>
      </c>
      <c r="F76" s="22">
        <v>48</v>
      </c>
      <c r="G76" s="22">
        <v>2668</v>
      </c>
      <c r="H76" s="23">
        <v>13</v>
      </c>
      <c r="I76" s="92"/>
      <c r="J76" s="21">
        <v>186</v>
      </c>
      <c r="K76" s="22">
        <v>9</v>
      </c>
      <c r="L76" s="22">
        <v>5</v>
      </c>
      <c r="M76" s="22">
        <v>81</v>
      </c>
      <c r="N76" s="22">
        <v>2658</v>
      </c>
      <c r="O76" s="23">
        <v>11</v>
      </c>
      <c r="P76" s="92"/>
      <c r="Q76" s="51">
        <v>1985</v>
      </c>
      <c r="R76" s="22">
        <v>6</v>
      </c>
      <c r="S76" s="22">
        <v>7</v>
      </c>
      <c r="T76" s="22">
        <v>57</v>
      </c>
      <c r="U76" s="22">
        <v>1442</v>
      </c>
      <c r="V76" s="23">
        <v>6</v>
      </c>
      <c r="W76" s="3"/>
      <c r="X76" s="3"/>
      <c r="Y76" s="3"/>
      <c r="Z76" s="3"/>
      <c r="AA76" s="3"/>
      <c r="AB76" s="3"/>
      <c r="AC76" s="3"/>
    </row>
    <row r="77" spans="1:29" x14ac:dyDescent="0.3">
      <c r="B77" s="89"/>
      <c r="C77" s="21">
        <v>4123</v>
      </c>
      <c r="D77" s="22">
        <v>11</v>
      </c>
      <c r="E77" s="22">
        <v>5</v>
      </c>
      <c r="F77" s="22">
        <v>56</v>
      </c>
      <c r="G77" s="22">
        <v>2645</v>
      </c>
      <c r="H77" s="23">
        <v>27</v>
      </c>
      <c r="I77" s="92"/>
      <c r="J77" s="21">
        <v>194</v>
      </c>
      <c r="K77" s="22">
        <v>11</v>
      </c>
      <c r="L77" s="22">
        <v>5</v>
      </c>
      <c r="M77" s="22">
        <v>81</v>
      </c>
      <c r="N77" s="22">
        <v>2056</v>
      </c>
      <c r="O77" s="23">
        <v>13</v>
      </c>
      <c r="P77" s="92"/>
      <c r="Q77" s="21">
        <v>273</v>
      </c>
      <c r="R77" s="22">
        <v>7</v>
      </c>
      <c r="S77" s="22">
        <v>6</v>
      </c>
      <c r="T77" s="22">
        <v>50</v>
      </c>
      <c r="U77" s="22">
        <v>2358</v>
      </c>
      <c r="V77" s="23">
        <v>9</v>
      </c>
      <c r="W77" s="3"/>
      <c r="X77" s="3"/>
      <c r="Y77" s="3"/>
      <c r="Z77" s="3"/>
      <c r="AA77" s="3"/>
      <c r="AB77" s="3"/>
      <c r="AC77" s="3"/>
    </row>
    <row r="78" spans="1:29" x14ac:dyDescent="0.3">
      <c r="B78" s="89"/>
      <c r="C78" s="21">
        <v>3284</v>
      </c>
      <c r="D78" s="22">
        <v>10</v>
      </c>
      <c r="E78" s="22">
        <v>4</v>
      </c>
      <c r="F78" s="22">
        <v>43</v>
      </c>
      <c r="G78" s="22">
        <v>2779</v>
      </c>
      <c r="H78" s="23">
        <v>15</v>
      </c>
      <c r="I78" s="92"/>
      <c r="J78" s="21">
        <v>198</v>
      </c>
      <c r="K78" s="22">
        <v>7</v>
      </c>
      <c r="L78" s="22">
        <v>5</v>
      </c>
      <c r="M78" s="22">
        <v>77</v>
      </c>
      <c r="N78" s="44">
        <v>465</v>
      </c>
      <c r="O78" s="23">
        <v>10</v>
      </c>
      <c r="P78" s="92"/>
      <c r="Q78" s="21">
        <v>181</v>
      </c>
      <c r="R78" s="22">
        <v>9</v>
      </c>
      <c r="S78" s="22">
        <v>6</v>
      </c>
      <c r="T78" s="22">
        <v>46</v>
      </c>
      <c r="U78" s="22">
        <v>1572</v>
      </c>
      <c r="V78" s="23">
        <v>7</v>
      </c>
      <c r="W78" s="3"/>
      <c r="X78" s="3"/>
      <c r="Y78" s="3"/>
      <c r="Z78" s="3"/>
      <c r="AA78" s="3"/>
      <c r="AB78" s="3"/>
      <c r="AC78" s="3"/>
    </row>
    <row r="79" spans="1:29" x14ac:dyDescent="0.3">
      <c r="B79" s="90"/>
      <c r="C79" s="24">
        <v>4265</v>
      </c>
      <c r="D79" s="25">
        <v>6</v>
      </c>
      <c r="E79" s="25">
        <v>5</v>
      </c>
      <c r="F79" s="25">
        <v>50</v>
      </c>
      <c r="G79" s="25">
        <v>2955</v>
      </c>
      <c r="H79" s="26">
        <v>31</v>
      </c>
      <c r="I79" s="93"/>
      <c r="J79" s="24">
        <v>174</v>
      </c>
      <c r="K79" s="25">
        <v>9</v>
      </c>
      <c r="L79" s="25">
        <v>5</v>
      </c>
      <c r="M79" s="25">
        <v>61</v>
      </c>
      <c r="N79" s="25">
        <v>1382</v>
      </c>
      <c r="O79" s="26">
        <v>11</v>
      </c>
      <c r="P79" s="93"/>
      <c r="Q79" s="24">
        <v>237</v>
      </c>
      <c r="R79" s="25">
        <v>7</v>
      </c>
      <c r="S79" s="25">
        <v>7</v>
      </c>
      <c r="T79" s="25">
        <v>57</v>
      </c>
      <c r="U79" s="25">
        <v>1775</v>
      </c>
      <c r="V79" s="26">
        <v>9</v>
      </c>
      <c r="W79" s="3"/>
      <c r="X79" s="3"/>
      <c r="Y79" s="3"/>
      <c r="Z79" s="3"/>
      <c r="AA79" s="3"/>
      <c r="AB79" s="3"/>
      <c r="AC79" s="3"/>
    </row>
    <row r="80" spans="1:29" x14ac:dyDescent="0.3">
      <c r="A80" t="s">
        <v>12</v>
      </c>
      <c r="C80">
        <f t="shared" ref="C80:H80" si="58">AVERAGE(C70:C74)</f>
        <v>4514</v>
      </c>
      <c r="D80">
        <f t="shared" si="58"/>
        <v>9</v>
      </c>
      <c r="E80">
        <f>AVERAGE(E70:E71,E73:E74)</f>
        <v>4.75</v>
      </c>
      <c r="F80">
        <f t="shared" si="58"/>
        <v>53</v>
      </c>
      <c r="G80">
        <f t="shared" si="58"/>
        <v>3020.2</v>
      </c>
      <c r="H80">
        <f t="shared" si="58"/>
        <v>35.4</v>
      </c>
      <c r="I80" t="s">
        <v>12</v>
      </c>
      <c r="J80">
        <f t="shared" ref="J80:M80" si="59">AVERAGE(J70:J74)</f>
        <v>209.4</v>
      </c>
      <c r="K80">
        <f t="shared" si="59"/>
        <v>7.8</v>
      </c>
      <c r="L80">
        <f t="shared" si="59"/>
        <v>6</v>
      </c>
      <c r="M80">
        <f t="shared" si="59"/>
        <v>51.8</v>
      </c>
      <c r="N80">
        <f>AVERAGE(N70:N74)</f>
        <v>2699.4</v>
      </c>
      <c r="O80">
        <f>AVERAGE(O70:O73)</f>
        <v>15.5</v>
      </c>
      <c r="P80" t="s">
        <v>12</v>
      </c>
      <c r="Q80">
        <f t="shared" ref="Q80:V80" si="60">AVERAGE(Q70:Q74)</f>
        <v>234.4</v>
      </c>
      <c r="R80">
        <f t="shared" si="60"/>
        <v>8</v>
      </c>
      <c r="S80">
        <f t="shared" si="60"/>
        <v>6</v>
      </c>
      <c r="T80">
        <f t="shared" si="60"/>
        <v>47.4</v>
      </c>
      <c r="U80">
        <f t="shared" si="60"/>
        <v>2620.1999999999998</v>
      </c>
      <c r="V80">
        <f t="shared" si="60"/>
        <v>12.6</v>
      </c>
      <c r="W80" t="s">
        <v>12</v>
      </c>
      <c r="X80">
        <f t="shared" ref="X80:AC80" si="61">AVERAGE(X70:X74)</f>
        <v>143</v>
      </c>
      <c r="Y80">
        <f t="shared" si="61"/>
        <v>7.8</v>
      </c>
      <c r="Z80">
        <f t="shared" si="61"/>
        <v>5.2</v>
      </c>
      <c r="AA80">
        <f t="shared" si="61"/>
        <v>56</v>
      </c>
      <c r="AB80">
        <f t="shared" si="61"/>
        <v>120.4</v>
      </c>
      <c r="AC80">
        <f t="shared" si="61"/>
        <v>3</v>
      </c>
    </row>
    <row r="81" spans="1:29" x14ac:dyDescent="0.3">
      <c r="A81" t="s">
        <v>13</v>
      </c>
      <c r="C81">
        <f t="shared" ref="C81:H81" si="62">AVEDEV(C70:C74)</f>
        <v>467.6</v>
      </c>
      <c r="D81">
        <f t="shared" si="62"/>
        <v>2</v>
      </c>
      <c r="E81">
        <f>AVEDEV(E70:E71,E73:E74)</f>
        <v>0.375</v>
      </c>
      <c r="F81">
        <f t="shared" si="62"/>
        <v>3.6</v>
      </c>
      <c r="G81">
        <f t="shared" si="62"/>
        <v>368.64</v>
      </c>
      <c r="H81">
        <f t="shared" si="62"/>
        <v>7.68</v>
      </c>
      <c r="I81" t="s">
        <v>13</v>
      </c>
      <c r="J81">
        <f t="shared" ref="J81:M81" si="63">AVEDEV(J70:J74)</f>
        <v>38.480000000000004</v>
      </c>
      <c r="K81">
        <f t="shared" si="63"/>
        <v>1.44</v>
      </c>
      <c r="L81">
        <f t="shared" si="63"/>
        <v>0.4</v>
      </c>
      <c r="M81">
        <f t="shared" si="63"/>
        <v>7.1200000000000019</v>
      </c>
      <c r="N81">
        <f>AVEDEV(N70:N74)</f>
        <v>359.12</v>
      </c>
      <c r="O81">
        <f>AVEDEV(O70:O73)</f>
        <v>2</v>
      </c>
      <c r="P81" t="s">
        <v>13</v>
      </c>
      <c r="Q81">
        <f t="shared" ref="Q81:V81" si="64">AVEDEV(Q70:Q74)</f>
        <v>28.32</v>
      </c>
      <c r="R81">
        <f t="shared" si="64"/>
        <v>0.8</v>
      </c>
      <c r="S81">
        <f t="shared" si="64"/>
        <v>0</v>
      </c>
      <c r="T81">
        <f t="shared" si="64"/>
        <v>3.9200000000000004</v>
      </c>
      <c r="U81">
        <f t="shared" si="64"/>
        <v>487.84</v>
      </c>
      <c r="V81">
        <f t="shared" si="64"/>
        <v>2.08</v>
      </c>
      <c r="W81" t="s">
        <v>13</v>
      </c>
      <c r="X81">
        <f t="shared" ref="X81:AC81" si="65">AVEDEV(X70:X74)</f>
        <v>1.6</v>
      </c>
      <c r="Y81">
        <f t="shared" si="65"/>
        <v>0.64</v>
      </c>
      <c r="Z81">
        <f t="shared" si="65"/>
        <v>0.32000000000000012</v>
      </c>
      <c r="AA81">
        <f t="shared" si="65"/>
        <v>4.4000000000000004</v>
      </c>
      <c r="AB81">
        <f t="shared" si="65"/>
        <v>10.319999999999999</v>
      </c>
      <c r="AC81">
        <f t="shared" si="65"/>
        <v>0</v>
      </c>
    </row>
    <row r="82" spans="1:29" x14ac:dyDescent="0.3">
      <c r="A82" t="s">
        <v>14</v>
      </c>
      <c r="C82">
        <f t="shared" ref="C82:H82" si="66">AVERAGE(C75:C79)</f>
        <v>4183.6000000000004</v>
      </c>
      <c r="D82">
        <f t="shared" si="66"/>
        <v>8.4</v>
      </c>
      <c r="E82">
        <f t="shared" si="66"/>
        <v>4.8</v>
      </c>
      <c r="F82">
        <f t="shared" si="66"/>
        <v>46.8</v>
      </c>
      <c r="G82">
        <f t="shared" si="66"/>
        <v>2791.8</v>
      </c>
      <c r="H82">
        <f t="shared" si="66"/>
        <v>19.8</v>
      </c>
      <c r="I82" t="s">
        <v>14</v>
      </c>
      <c r="J82">
        <f t="shared" ref="J82:O82" si="67">AVERAGE(J75:J79)</f>
        <v>181.6</v>
      </c>
      <c r="K82">
        <f t="shared" si="67"/>
        <v>8.4</v>
      </c>
      <c r="L82">
        <f t="shared" si="67"/>
        <v>5.2</v>
      </c>
      <c r="M82">
        <f t="shared" si="67"/>
        <v>73</v>
      </c>
      <c r="N82">
        <f>AVERAGE(N75,N76,N77,N79)</f>
        <v>2158</v>
      </c>
      <c r="O82">
        <f t="shared" si="67"/>
        <v>11.2</v>
      </c>
      <c r="P82" t="s">
        <v>14</v>
      </c>
      <c r="Q82">
        <f t="shared" ref="Q82:V82" si="68">AVERAGE(Q75:Q79)</f>
        <v>820.4</v>
      </c>
      <c r="R82">
        <f t="shared" si="68"/>
        <v>7.8</v>
      </c>
      <c r="S82">
        <f t="shared" si="68"/>
        <v>6.4</v>
      </c>
      <c r="T82">
        <f>AVERAGE(T76:T79)</f>
        <v>52.5</v>
      </c>
      <c r="U82">
        <f t="shared" si="68"/>
        <v>1942.4</v>
      </c>
      <c r="V82">
        <f t="shared" si="68"/>
        <v>7.4</v>
      </c>
      <c r="W82" t="s">
        <v>14</v>
      </c>
    </row>
    <row r="83" spans="1:29" x14ac:dyDescent="0.3">
      <c r="A83" t="s">
        <v>15</v>
      </c>
      <c r="C83">
        <f t="shared" ref="C83:H83" si="69">AVEDEV(C75:C79)</f>
        <v>384.07999999999993</v>
      </c>
      <c r="D83">
        <f t="shared" si="69"/>
        <v>1.6800000000000002</v>
      </c>
      <c r="E83">
        <f t="shared" si="69"/>
        <v>0.32000000000000012</v>
      </c>
      <c r="F83">
        <f t="shared" si="69"/>
        <v>5.44</v>
      </c>
      <c r="G83">
        <f t="shared" si="69"/>
        <v>113.36000000000004</v>
      </c>
      <c r="H83">
        <f t="shared" si="69"/>
        <v>7.3599999999999994</v>
      </c>
      <c r="I83" t="s">
        <v>15</v>
      </c>
      <c r="J83">
        <f t="shared" ref="J83:O83" si="70">AVEDEV(J75:J79)</f>
        <v>13.280000000000001</v>
      </c>
      <c r="K83">
        <f t="shared" si="70"/>
        <v>1.52</v>
      </c>
      <c r="L83">
        <f t="shared" si="70"/>
        <v>0.32000000000000012</v>
      </c>
      <c r="M83">
        <f t="shared" si="70"/>
        <v>8</v>
      </c>
      <c r="N83">
        <f>AVEDEV(N75:N77,N79)</f>
        <v>439</v>
      </c>
      <c r="O83">
        <f t="shared" si="70"/>
        <v>0.71999999999999953</v>
      </c>
      <c r="P83" t="s">
        <v>15</v>
      </c>
      <c r="Q83">
        <f t="shared" ref="Q83:V83" si="71">AVEDEV(Q75:Q79)</f>
        <v>708.08</v>
      </c>
      <c r="R83">
        <f t="shared" si="71"/>
        <v>1.3599999999999999</v>
      </c>
      <c r="S83">
        <f t="shared" si="71"/>
        <v>0.48000000000000009</v>
      </c>
      <c r="T83">
        <f>AVEDEV(T76:T79)</f>
        <v>4.5</v>
      </c>
      <c r="U83">
        <f t="shared" si="71"/>
        <v>415.28000000000003</v>
      </c>
      <c r="V83">
        <f t="shared" si="71"/>
        <v>1.28</v>
      </c>
      <c r="W83" t="s">
        <v>15</v>
      </c>
    </row>
    <row r="86" spans="1:29" x14ac:dyDescent="0.3">
      <c r="B86" s="10" t="s">
        <v>26</v>
      </c>
      <c r="C86" s="1" t="s">
        <v>1</v>
      </c>
      <c r="D86" s="1" t="s">
        <v>2</v>
      </c>
      <c r="E86" s="1" t="s">
        <v>3</v>
      </c>
      <c r="F86" s="1" t="s">
        <v>4</v>
      </c>
      <c r="G86" s="1" t="s">
        <v>25</v>
      </c>
      <c r="H86" s="2" t="s">
        <v>24</v>
      </c>
      <c r="I86" s="10"/>
      <c r="J86" s="1" t="s">
        <v>1</v>
      </c>
      <c r="K86" s="1" t="s">
        <v>2</v>
      </c>
      <c r="L86" s="1" t="s">
        <v>3</v>
      </c>
      <c r="M86" s="1" t="s">
        <v>4</v>
      </c>
      <c r="N86" s="1" t="s">
        <v>25</v>
      </c>
      <c r="O86" s="2" t="s">
        <v>24</v>
      </c>
      <c r="P86" s="10"/>
      <c r="Q86" s="1" t="s">
        <v>1</v>
      </c>
      <c r="R86" s="1" t="s">
        <v>2</v>
      </c>
      <c r="S86" s="1" t="s">
        <v>3</v>
      </c>
      <c r="T86" s="1" t="s">
        <v>4</v>
      </c>
      <c r="U86" s="1" t="s">
        <v>25</v>
      </c>
      <c r="V86" s="2" t="s">
        <v>24</v>
      </c>
      <c r="W86" s="10"/>
      <c r="X86" s="1" t="s">
        <v>1</v>
      </c>
      <c r="Y86" s="1" t="s">
        <v>2</v>
      </c>
      <c r="Z86" s="1" t="s">
        <v>3</v>
      </c>
      <c r="AA86" s="1" t="s">
        <v>4</v>
      </c>
      <c r="AB86" s="1" t="s">
        <v>25</v>
      </c>
      <c r="AC86" s="2" t="s">
        <v>24</v>
      </c>
    </row>
    <row r="87" spans="1:29" x14ac:dyDescent="0.3">
      <c r="B87" s="91" t="s">
        <v>5</v>
      </c>
      <c r="C87" s="18">
        <v>4623</v>
      </c>
      <c r="D87" s="19">
        <v>9</v>
      </c>
      <c r="E87" s="19">
        <v>4</v>
      </c>
      <c r="F87" s="19">
        <v>47</v>
      </c>
      <c r="G87" s="19">
        <v>2800</v>
      </c>
      <c r="H87" s="20">
        <v>99</v>
      </c>
      <c r="I87" s="91" t="s">
        <v>6</v>
      </c>
      <c r="J87" s="18">
        <v>254</v>
      </c>
      <c r="K87" s="19">
        <v>13</v>
      </c>
      <c r="L87" s="19">
        <v>5</v>
      </c>
      <c r="M87" s="19">
        <v>47</v>
      </c>
      <c r="N87" s="19">
        <v>2637</v>
      </c>
      <c r="O87" s="20">
        <v>30</v>
      </c>
      <c r="P87" s="91" t="s">
        <v>7</v>
      </c>
      <c r="Q87" s="18">
        <v>419</v>
      </c>
      <c r="R87" s="19">
        <v>7</v>
      </c>
      <c r="S87" s="19">
        <v>6</v>
      </c>
      <c r="T87" s="19">
        <v>41</v>
      </c>
      <c r="U87" s="19">
        <v>2533</v>
      </c>
      <c r="V87" s="20">
        <v>30</v>
      </c>
      <c r="W87" s="94" t="s">
        <v>8</v>
      </c>
      <c r="X87" s="18">
        <v>141</v>
      </c>
      <c r="Y87" s="19">
        <v>6</v>
      </c>
      <c r="Z87" s="19">
        <v>5</v>
      </c>
      <c r="AA87" s="19">
        <v>51</v>
      </c>
      <c r="AB87" s="19">
        <v>106</v>
      </c>
      <c r="AC87" s="20">
        <v>3</v>
      </c>
    </row>
    <row r="88" spans="1:29" x14ac:dyDescent="0.3">
      <c r="B88" s="89"/>
      <c r="C88" s="21">
        <v>4423</v>
      </c>
      <c r="D88" s="22">
        <v>26</v>
      </c>
      <c r="E88" s="22">
        <v>4</v>
      </c>
      <c r="F88" s="22">
        <v>44</v>
      </c>
      <c r="G88" s="22">
        <v>2615</v>
      </c>
      <c r="H88" s="23">
        <v>59</v>
      </c>
      <c r="I88" s="92"/>
      <c r="J88" s="21">
        <v>173</v>
      </c>
      <c r="K88" s="22">
        <v>15</v>
      </c>
      <c r="L88" s="22">
        <v>6</v>
      </c>
      <c r="M88" s="22">
        <v>53</v>
      </c>
      <c r="N88" s="22">
        <v>3132</v>
      </c>
      <c r="O88" s="23">
        <v>38</v>
      </c>
      <c r="P88" s="92"/>
      <c r="Q88" s="21">
        <v>212</v>
      </c>
      <c r="R88" s="22">
        <v>8</v>
      </c>
      <c r="S88" s="22">
        <v>6</v>
      </c>
      <c r="T88" s="22">
        <v>39</v>
      </c>
      <c r="U88" s="22">
        <v>2578</v>
      </c>
      <c r="V88" s="23">
        <v>19</v>
      </c>
      <c r="W88" s="95"/>
      <c r="X88" s="21">
        <v>139</v>
      </c>
      <c r="Y88" s="22">
        <v>6</v>
      </c>
      <c r="Z88" s="22">
        <v>5</v>
      </c>
      <c r="AA88" s="22">
        <v>55</v>
      </c>
      <c r="AB88" s="22">
        <v>121</v>
      </c>
      <c r="AC88" s="23">
        <v>3</v>
      </c>
    </row>
    <row r="89" spans="1:29" x14ac:dyDescent="0.3">
      <c r="B89" s="89"/>
      <c r="C89" s="21">
        <v>4560</v>
      </c>
      <c r="D89" s="22">
        <v>8</v>
      </c>
      <c r="E89" s="48">
        <v>35</v>
      </c>
      <c r="F89" s="22">
        <v>41</v>
      </c>
      <c r="G89" s="22">
        <v>2678</v>
      </c>
      <c r="H89" s="23">
        <v>58</v>
      </c>
      <c r="I89" s="92"/>
      <c r="J89" s="21">
        <v>230</v>
      </c>
      <c r="K89" s="22">
        <v>6</v>
      </c>
      <c r="L89" s="22">
        <v>8</v>
      </c>
      <c r="M89" s="22">
        <v>30</v>
      </c>
      <c r="N89" s="22">
        <v>3376</v>
      </c>
      <c r="O89" s="23">
        <v>29</v>
      </c>
      <c r="P89" s="92"/>
      <c r="Q89" s="21">
        <v>199</v>
      </c>
      <c r="R89" s="22">
        <v>9</v>
      </c>
      <c r="S89" s="22">
        <v>6</v>
      </c>
      <c r="T89" s="22">
        <v>36</v>
      </c>
      <c r="U89" s="22">
        <v>4189</v>
      </c>
      <c r="V89" s="23">
        <v>24</v>
      </c>
      <c r="W89" s="95"/>
      <c r="X89" s="21">
        <v>136</v>
      </c>
      <c r="Y89" s="22">
        <v>8</v>
      </c>
      <c r="Z89" s="22">
        <v>5</v>
      </c>
      <c r="AA89" s="22">
        <v>46</v>
      </c>
      <c r="AB89" s="22">
        <v>108</v>
      </c>
      <c r="AC89" s="23">
        <v>2</v>
      </c>
    </row>
    <row r="90" spans="1:29" x14ac:dyDescent="0.3">
      <c r="B90" s="89"/>
      <c r="C90" s="21">
        <v>4211</v>
      </c>
      <c r="D90" s="22">
        <v>13</v>
      </c>
      <c r="E90" s="22">
        <v>4</v>
      </c>
      <c r="F90" s="22">
        <v>38</v>
      </c>
      <c r="G90" s="22">
        <v>3137</v>
      </c>
      <c r="H90" s="23">
        <v>50</v>
      </c>
      <c r="I90" s="92"/>
      <c r="J90" s="21">
        <v>474</v>
      </c>
      <c r="K90" s="22">
        <v>7</v>
      </c>
      <c r="L90" s="22">
        <v>7</v>
      </c>
      <c r="M90" s="22">
        <v>45</v>
      </c>
      <c r="N90" s="22">
        <v>3282</v>
      </c>
      <c r="O90" s="23">
        <v>26</v>
      </c>
      <c r="P90" s="92"/>
      <c r="Q90" s="21">
        <v>153</v>
      </c>
      <c r="R90" s="22">
        <v>7</v>
      </c>
      <c r="S90" s="22">
        <v>6</v>
      </c>
      <c r="T90" s="22">
        <v>41</v>
      </c>
      <c r="U90" s="22">
        <v>3334</v>
      </c>
      <c r="V90" s="23">
        <v>10</v>
      </c>
      <c r="W90" s="95"/>
      <c r="X90" s="21">
        <v>133</v>
      </c>
      <c r="Y90" s="22">
        <v>8</v>
      </c>
      <c r="Z90" s="22">
        <v>5</v>
      </c>
      <c r="AA90" s="22">
        <v>47</v>
      </c>
      <c r="AB90" s="22">
        <v>87</v>
      </c>
      <c r="AC90" s="23">
        <v>2</v>
      </c>
    </row>
    <row r="91" spans="1:29" x14ac:dyDescent="0.3">
      <c r="B91" s="90"/>
      <c r="C91" s="24">
        <v>4889</v>
      </c>
      <c r="D91" s="25">
        <v>6</v>
      </c>
      <c r="E91" s="25">
        <v>4</v>
      </c>
      <c r="F91" s="25">
        <v>40</v>
      </c>
      <c r="G91" s="25">
        <v>2917</v>
      </c>
      <c r="H91" s="26">
        <v>88</v>
      </c>
      <c r="I91" s="93"/>
      <c r="J91" s="24">
        <v>354</v>
      </c>
      <c r="K91" s="25">
        <v>10</v>
      </c>
      <c r="L91" s="25">
        <v>7</v>
      </c>
      <c r="M91" s="25">
        <v>43</v>
      </c>
      <c r="N91" s="25">
        <v>3759</v>
      </c>
      <c r="O91" s="46">
        <v>148</v>
      </c>
      <c r="P91" s="93"/>
      <c r="Q91" s="24">
        <v>218</v>
      </c>
      <c r="R91" s="25">
        <v>20</v>
      </c>
      <c r="S91" s="25">
        <v>6</v>
      </c>
      <c r="T91" s="25">
        <v>49</v>
      </c>
      <c r="U91" s="25">
        <v>3724</v>
      </c>
      <c r="V91" s="26">
        <v>25</v>
      </c>
      <c r="W91" s="96"/>
      <c r="X91" s="24">
        <v>138</v>
      </c>
      <c r="Y91" s="25">
        <v>8</v>
      </c>
      <c r="Z91" s="25">
        <v>5</v>
      </c>
      <c r="AA91" s="25">
        <v>41</v>
      </c>
      <c r="AB91" s="25">
        <v>113</v>
      </c>
      <c r="AC91" s="26">
        <v>3</v>
      </c>
    </row>
    <row r="92" spans="1:29" x14ac:dyDescent="0.3">
      <c r="B92" s="91" t="s">
        <v>9</v>
      </c>
      <c r="C92" s="21">
        <v>6264</v>
      </c>
      <c r="D92" s="22">
        <v>9</v>
      </c>
      <c r="E92" s="22">
        <v>5</v>
      </c>
      <c r="F92" s="22">
        <v>32</v>
      </c>
      <c r="G92" s="22">
        <v>3047</v>
      </c>
      <c r="H92" s="23">
        <v>22</v>
      </c>
      <c r="I92" s="91" t="s">
        <v>10</v>
      </c>
      <c r="J92" s="21">
        <v>204</v>
      </c>
      <c r="K92" s="22">
        <v>6</v>
      </c>
      <c r="L92" s="22">
        <v>6</v>
      </c>
      <c r="M92" s="22">
        <v>54</v>
      </c>
      <c r="N92" s="22">
        <v>3317</v>
      </c>
      <c r="O92" s="23">
        <v>23</v>
      </c>
      <c r="P92" s="91" t="s">
        <v>11</v>
      </c>
      <c r="Q92" s="45">
        <v>1262</v>
      </c>
      <c r="R92" s="22">
        <v>11</v>
      </c>
      <c r="S92" s="22">
        <v>6</v>
      </c>
      <c r="T92" s="35">
        <v>84</v>
      </c>
      <c r="U92" s="22">
        <v>3160</v>
      </c>
      <c r="V92" s="23">
        <v>9</v>
      </c>
      <c r="W92" s="3"/>
      <c r="X92" s="3"/>
      <c r="Y92" s="3"/>
      <c r="Z92" s="3"/>
      <c r="AB92" s="3"/>
      <c r="AC92" s="3"/>
    </row>
    <row r="93" spans="1:29" x14ac:dyDescent="0.3">
      <c r="B93" s="89"/>
      <c r="C93" s="21">
        <v>4557</v>
      </c>
      <c r="D93" s="22">
        <v>14</v>
      </c>
      <c r="E93" s="22">
        <v>5</v>
      </c>
      <c r="F93" s="22">
        <v>38</v>
      </c>
      <c r="G93" s="22">
        <v>2832</v>
      </c>
      <c r="H93" s="23">
        <v>23</v>
      </c>
      <c r="I93" s="92"/>
      <c r="J93" s="21">
        <v>248</v>
      </c>
      <c r="K93" s="22">
        <v>12</v>
      </c>
      <c r="L93" s="22">
        <v>6</v>
      </c>
      <c r="M93" s="22">
        <v>50</v>
      </c>
      <c r="N93" s="22">
        <v>3196</v>
      </c>
      <c r="O93" s="23">
        <v>20</v>
      </c>
      <c r="P93" s="92"/>
      <c r="Q93" s="21">
        <v>350</v>
      </c>
      <c r="R93" s="22">
        <v>6</v>
      </c>
      <c r="S93" s="22">
        <v>6</v>
      </c>
      <c r="T93" s="22">
        <v>49</v>
      </c>
      <c r="U93" s="22">
        <v>2418</v>
      </c>
      <c r="V93" s="23">
        <v>9</v>
      </c>
      <c r="W93" s="3"/>
      <c r="X93" s="3"/>
      <c r="Y93" s="3"/>
      <c r="Z93" s="3"/>
      <c r="AA93" s="3"/>
      <c r="AB93" s="3"/>
      <c r="AC93" s="3"/>
    </row>
    <row r="94" spans="1:29" x14ac:dyDescent="0.3">
      <c r="B94" s="89"/>
      <c r="C94" s="21">
        <v>4946</v>
      </c>
      <c r="D94" s="22">
        <v>14</v>
      </c>
      <c r="E94" s="22">
        <v>5</v>
      </c>
      <c r="F94" s="22">
        <v>41</v>
      </c>
      <c r="G94" s="22">
        <v>2570</v>
      </c>
      <c r="H94" s="23">
        <v>50</v>
      </c>
      <c r="I94" s="92"/>
      <c r="J94" s="21">
        <v>159</v>
      </c>
      <c r="K94" s="22">
        <v>14</v>
      </c>
      <c r="L94" s="22">
        <v>6</v>
      </c>
      <c r="M94" s="22">
        <v>70</v>
      </c>
      <c r="N94" s="22">
        <v>2781</v>
      </c>
      <c r="O94" s="23">
        <v>23</v>
      </c>
      <c r="P94" s="92"/>
      <c r="Q94" s="21">
        <v>233</v>
      </c>
      <c r="R94" s="22">
        <v>7</v>
      </c>
      <c r="S94" s="22">
        <v>6</v>
      </c>
      <c r="T94" s="22">
        <v>44</v>
      </c>
      <c r="U94" s="22">
        <v>3423</v>
      </c>
      <c r="V94" s="23">
        <v>15</v>
      </c>
      <c r="W94" s="3"/>
      <c r="X94" s="3"/>
      <c r="Y94" s="3"/>
      <c r="Z94" s="3"/>
      <c r="AA94" s="3"/>
      <c r="AB94" s="3"/>
      <c r="AC94" s="3"/>
    </row>
    <row r="95" spans="1:29" x14ac:dyDescent="0.3">
      <c r="B95" s="89"/>
      <c r="C95" s="21">
        <v>4702</v>
      </c>
      <c r="D95" s="22">
        <v>13</v>
      </c>
      <c r="E95" s="22">
        <v>4</v>
      </c>
      <c r="F95" s="22">
        <v>32</v>
      </c>
      <c r="G95" s="22">
        <v>2595</v>
      </c>
      <c r="H95" s="23">
        <v>30</v>
      </c>
      <c r="I95" s="92"/>
      <c r="J95" s="21">
        <v>152</v>
      </c>
      <c r="K95" s="22">
        <v>9</v>
      </c>
      <c r="L95" s="22">
        <v>6</v>
      </c>
      <c r="M95" s="22">
        <v>65</v>
      </c>
      <c r="N95" s="35">
        <v>962</v>
      </c>
      <c r="O95" s="23">
        <v>19</v>
      </c>
      <c r="P95" s="92"/>
      <c r="Q95" s="21">
        <v>204</v>
      </c>
      <c r="R95" s="22">
        <v>11</v>
      </c>
      <c r="S95" s="22">
        <v>6</v>
      </c>
      <c r="T95" s="22">
        <v>42</v>
      </c>
      <c r="U95" s="22">
        <v>2299</v>
      </c>
      <c r="V95" s="23">
        <v>12</v>
      </c>
      <c r="W95" s="3"/>
      <c r="X95" s="3"/>
      <c r="Y95" s="3"/>
      <c r="Z95" s="3"/>
      <c r="AA95" s="3"/>
      <c r="AB95" s="3"/>
      <c r="AC95" s="3"/>
    </row>
    <row r="96" spans="1:29" x14ac:dyDescent="0.3">
      <c r="B96" s="90"/>
      <c r="C96" s="24">
        <v>4236</v>
      </c>
      <c r="D96" s="25">
        <v>7</v>
      </c>
      <c r="E96" s="25">
        <v>4</v>
      </c>
      <c r="F96" s="25">
        <v>41</v>
      </c>
      <c r="G96" s="25">
        <v>2782</v>
      </c>
      <c r="H96" s="26">
        <v>77</v>
      </c>
      <c r="I96" s="93"/>
      <c r="J96" s="24">
        <v>209</v>
      </c>
      <c r="K96" s="25">
        <v>12</v>
      </c>
      <c r="L96" s="25">
        <v>5</v>
      </c>
      <c r="M96" s="25">
        <v>52</v>
      </c>
      <c r="N96" s="25">
        <v>2227</v>
      </c>
      <c r="O96" s="26">
        <v>20</v>
      </c>
      <c r="P96" s="93"/>
      <c r="Q96" s="24">
        <v>213</v>
      </c>
      <c r="R96" s="25">
        <v>7</v>
      </c>
      <c r="S96" s="25">
        <v>7</v>
      </c>
      <c r="T96" s="25">
        <v>49</v>
      </c>
      <c r="U96" s="25">
        <v>2561</v>
      </c>
      <c r="V96" s="26">
        <v>13</v>
      </c>
      <c r="W96" s="3"/>
      <c r="X96" s="3"/>
      <c r="Y96" s="3"/>
      <c r="Z96" s="3"/>
      <c r="AA96" s="3"/>
      <c r="AB96" s="3"/>
      <c r="AC96" s="3"/>
    </row>
    <row r="97" spans="1:29" x14ac:dyDescent="0.3">
      <c r="A97" t="s">
        <v>12</v>
      </c>
      <c r="C97">
        <f t="shared" ref="C97:H97" si="72">AVERAGE(C87:C91)</f>
        <v>4541.2</v>
      </c>
      <c r="D97">
        <f t="shared" si="72"/>
        <v>12.4</v>
      </c>
      <c r="E97">
        <f>AVERAGE(E87:E88,E90:E91)</f>
        <v>4</v>
      </c>
      <c r="F97">
        <f t="shared" si="72"/>
        <v>42</v>
      </c>
      <c r="G97">
        <f t="shared" si="72"/>
        <v>2829.4</v>
      </c>
      <c r="H97">
        <f t="shared" si="72"/>
        <v>70.8</v>
      </c>
      <c r="I97" t="s">
        <v>12</v>
      </c>
      <c r="J97">
        <f t="shared" ref="J97:M97" si="73">AVERAGE(J87:J91)</f>
        <v>297</v>
      </c>
      <c r="K97">
        <f t="shared" si="73"/>
        <v>10.199999999999999</v>
      </c>
      <c r="L97">
        <f t="shared" si="73"/>
        <v>6.6</v>
      </c>
      <c r="M97">
        <f t="shared" si="73"/>
        <v>43.6</v>
      </c>
      <c r="N97">
        <f>AVERAGE(N87:N91)</f>
        <v>3237.2</v>
      </c>
      <c r="O97">
        <f>AVERAGE(O87:O90)</f>
        <v>30.75</v>
      </c>
      <c r="P97" t="s">
        <v>12</v>
      </c>
      <c r="Q97">
        <f t="shared" ref="Q97:V97" si="74">AVERAGE(Q87:Q91)</f>
        <v>240.2</v>
      </c>
      <c r="R97">
        <f t="shared" si="74"/>
        <v>10.199999999999999</v>
      </c>
      <c r="S97">
        <f t="shared" si="74"/>
        <v>6</v>
      </c>
      <c r="T97">
        <f t="shared" si="74"/>
        <v>41.2</v>
      </c>
      <c r="U97">
        <f t="shared" si="74"/>
        <v>3271.6</v>
      </c>
      <c r="V97">
        <f t="shared" si="74"/>
        <v>21.6</v>
      </c>
      <c r="W97" t="s">
        <v>12</v>
      </c>
      <c r="X97">
        <f t="shared" ref="X97:AC97" si="75">AVERAGE(X87:X91)</f>
        <v>137.4</v>
      </c>
      <c r="Y97">
        <f t="shared" si="75"/>
        <v>7.2</v>
      </c>
      <c r="Z97">
        <f t="shared" si="75"/>
        <v>5</v>
      </c>
      <c r="AA97">
        <f t="shared" si="75"/>
        <v>48</v>
      </c>
      <c r="AB97">
        <f t="shared" si="75"/>
        <v>107</v>
      </c>
      <c r="AC97">
        <f t="shared" si="75"/>
        <v>2.6</v>
      </c>
    </row>
    <row r="98" spans="1:29" x14ac:dyDescent="0.3">
      <c r="A98" t="s">
        <v>13</v>
      </c>
      <c r="C98">
        <f t="shared" ref="C98:H98" si="76">AVEDEV(C87:C91)</f>
        <v>179.36000000000004</v>
      </c>
      <c r="D98">
        <f t="shared" si="76"/>
        <v>5.68</v>
      </c>
      <c r="E98">
        <f>AVEDEV(E87:E88,E90:E91)</f>
        <v>0</v>
      </c>
      <c r="F98">
        <f t="shared" si="76"/>
        <v>2.8</v>
      </c>
      <c r="G98">
        <f t="shared" si="76"/>
        <v>158.08000000000001</v>
      </c>
      <c r="H98">
        <f t="shared" si="76"/>
        <v>18.16</v>
      </c>
      <c r="I98" t="s">
        <v>13</v>
      </c>
      <c r="J98">
        <f t="shared" ref="J98:M98" si="77">AVEDEV(J87:J91)</f>
        <v>93.6</v>
      </c>
      <c r="K98">
        <f t="shared" si="77"/>
        <v>3.04</v>
      </c>
      <c r="L98">
        <f t="shared" si="77"/>
        <v>0.88000000000000012</v>
      </c>
      <c r="M98">
        <f t="shared" si="77"/>
        <v>5.68</v>
      </c>
      <c r="N98">
        <f>AVEDEV(N87:N91)</f>
        <v>282.16000000000003</v>
      </c>
      <c r="O98">
        <f>AVEDEV(O87:O90)</f>
        <v>3.625</v>
      </c>
      <c r="P98" t="s">
        <v>13</v>
      </c>
      <c r="Q98">
        <f t="shared" ref="Q98:V98" si="78">AVEDEV(Q87:Q91)</f>
        <v>71.52</v>
      </c>
      <c r="R98">
        <f t="shared" si="78"/>
        <v>3.9199999999999995</v>
      </c>
      <c r="S98">
        <f t="shared" si="78"/>
        <v>0</v>
      </c>
      <c r="T98">
        <f t="shared" si="78"/>
        <v>3.1200000000000019</v>
      </c>
      <c r="U98">
        <f t="shared" si="78"/>
        <v>572.88</v>
      </c>
      <c r="V98">
        <f t="shared" si="78"/>
        <v>5.68</v>
      </c>
      <c r="W98" t="s">
        <v>13</v>
      </c>
      <c r="X98">
        <f t="shared" ref="X98:AC98" si="79">AVEDEV(X87:X91)</f>
        <v>2.319999999999999</v>
      </c>
      <c r="Y98">
        <f t="shared" si="79"/>
        <v>0.96</v>
      </c>
      <c r="Z98">
        <f t="shared" si="79"/>
        <v>0</v>
      </c>
      <c r="AA98">
        <f t="shared" si="79"/>
        <v>4</v>
      </c>
      <c r="AB98">
        <f t="shared" si="79"/>
        <v>8.4</v>
      </c>
      <c r="AC98">
        <f t="shared" si="79"/>
        <v>0.48</v>
      </c>
    </row>
    <row r="99" spans="1:29" x14ac:dyDescent="0.3">
      <c r="A99" t="s">
        <v>14</v>
      </c>
      <c r="C99">
        <f t="shared" ref="C99:H99" si="80">AVERAGE(C92:C96)</f>
        <v>4941</v>
      </c>
      <c r="D99">
        <f t="shared" si="80"/>
        <v>11.4</v>
      </c>
      <c r="E99">
        <f t="shared" si="80"/>
        <v>4.5999999999999996</v>
      </c>
      <c r="F99">
        <f t="shared" si="80"/>
        <v>36.799999999999997</v>
      </c>
      <c r="G99">
        <f t="shared" si="80"/>
        <v>2765.2</v>
      </c>
      <c r="H99">
        <f t="shared" si="80"/>
        <v>40.4</v>
      </c>
      <c r="I99" t="s">
        <v>14</v>
      </c>
      <c r="J99">
        <f t="shared" ref="J99:O99" si="81">AVERAGE(J92:J96)</f>
        <v>194.4</v>
      </c>
      <c r="K99">
        <f t="shared" si="81"/>
        <v>10.6</v>
      </c>
      <c r="L99">
        <f t="shared" si="81"/>
        <v>5.8</v>
      </c>
      <c r="M99">
        <f t="shared" si="81"/>
        <v>58.2</v>
      </c>
      <c r="N99">
        <f>AVERAGE(N92:N94,N96)</f>
        <v>2880.25</v>
      </c>
      <c r="O99">
        <f t="shared" si="81"/>
        <v>21</v>
      </c>
      <c r="P99" t="s">
        <v>14</v>
      </c>
      <c r="Q99">
        <f t="shared" ref="Q99:V99" si="82">AVERAGE(Q92:Q96)</f>
        <v>452.4</v>
      </c>
      <c r="R99">
        <f t="shared" si="82"/>
        <v>8.4</v>
      </c>
      <c r="S99">
        <f t="shared" si="82"/>
        <v>6.2</v>
      </c>
      <c r="T99">
        <f>AVERAGE(T93:T96)</f>
        <v>46</v>
      </c>
      <c r="U99">
        <f t="shared" si="82"/>
        <v>2772.2</v>
      </c>
      <c r="V99">
        <f t="shared" si="82"/>
        <v>11.6</v>
      </c>
      <c r="W99" t="s">
        <v>14</v>
      </c>
    </row>
    <row r="100" spans="1:29" x14ac:dyDescent="0.3">
      <c r="A100" t="s">
        <v>15</v>
      </c>
      <c r="C100">
        <f t="shared" ref="C100:H100" si="83">AVEDEV(C92:C96)</f>
        <v>531.20000000000005</v>
      </c>
      <c r="D100">
        <f t="shared" si="83"/>
        <v>2.7199999999999998</v>
      </c>
      <c r="E100">
        <f t="shared" si="83"/>
        <v>0.48000000000000009</v>
      </c>
      <c r="F100">
        <f t="shared" si="83"/>
        <v>3.8400000000000007</v>
      </c>
      <c r="G100">
        <f t="shared" si="83"/>
        <v>146.16000000000003</v>
      </c>
      <c r="H100">
        <f t="shared" si="83"/>
        <v>18.48</v>
      </c>
      <c r="I100" t="s">
        <v>15</v>
      </c>
      <c r="J100">
        <f t="shared" ref="J100:O100" si="84">AVEDEV(J92:J96)</f>
        <v>31.119999999999997</v>
      </c>
      <c r="K100">
        <f t="shared" si="84"/>
        <v>2.48</v>
      </c>
      <c r="L100">
        <f t="shared" si="84"/>
        <v>0.32000000000000012</v>
      </c>
      <c r="M100">
        <f t="shared" si="84"/>
        <v>7.44</v>
      </c>
      <c r="N100">
        <f>AVEDEV(N92:N94,N96)</f>
        <v>376.25</v>
      </c>
      <c r="O100">
        <f t="shared" si="84"/>
        <v>1.6</v>
      </c>
      <c r="P100" t="s">
        <v>15</v>
      </c>
      <c r="Q100">
        <f t="shared" ref="Q100:V100" si="85">AVEDEV(Q92:Q96)</f>
        <v>323.84000000000003</v>
      </c>
      <c r="R100">
        <f t="shared" si="85"/>
        <v>2.08</v>
      </c>
      <c r="S100">
        <f t="shared" si="85"/>
        <v>0.32000000000000012</v>
      </c>
      <c r="T100">
        <f>AVEDEV(T93:T96)</f>
        <v>3</v>
      </c>
      <c r="U100">
        <f t="shared" si="85"/>
        <v>415.43999999999994</v>
      </c>
      <c r="V100">
        <f t="shared" si="85"/>
        <v>2.08</v>
      </c>
      <c r="W100" t="s">
        <v>15</v>
      </c>
    </row>
    <row r="103" spans="1:29" x14ac:dyDescent="0.3">
      <c r="B103" s="10" t="s">
        <v>27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25</v>
      </c>
      <c r="H103" s="2" t="s">
        <v>24</v>
      </c>
      <c r="I103" s="10"/>
      <c r="J103" s="1" t="s">
        <v>1</v>
      </c>
      <c r="K103" s="1" t="s">
        <v>2</v>
      </c>
      <c r="L103" s="1" t="s">
        <v>3</v>
      </c>
      <c r="M103" s="1" t="s">
        <v>4</v>
      </c>
      <c r="N103" s="1" t="s">
        <v>25</v>
      </c>
      <c r="O103" s="2" t="s">
        <v>24</v>
      </c>
      <c r="P103" s="10"/>
      <c r="Q103" s="1" t="s">
        <v>1</v>
      </c>
      <c r="R103" s="1" t="s">
        <v>2</v>
      </c>
      <c r="S103" s="1" t="s">
        <v>3</v>
      </c>
      <c r="T103" s="1" t="s">
        <v>4</v>
      </c>
      <c r="U103" s="1" t="s">
        <v>25</v>
      </c>
      <c r="V103" s="2" t="s">
        <v>24</v>
      </c>
      <c r="W103" s="10"/>
      <c r="X103" s="1" t="s">
        <v>1</v>
      </c>
      <c r="Y103" s="1" t="s">
        <v>2</v>
      </c>
      <c r="Z103" s="1" t="s">
        <v>3</v>
      </c>
      <c r="AA103" s="1" t="s">
        <v>4</v>
      </c>
      <c r="AB103" s="1" t="s">
        <v>25</v>
      </c>
      <c r="AC103" s="2" t="s">
        <v>24</v>
      </c>
    </row>
    <row r="104" spans="1:29" x14ac:dyDescent="0.3">
      <c r="B104" s="91" t="s">
        <v>5</v>
      </c>
      <c r="C104" s="18">
        <v>5209</v>
      </c>
      <c r="D104" s="19">
        <v>11</v>
      </c>
      <c r="E104" s="19">
        <v>5</v>
      </c>
      <c r="F104" s="19">
        <v>46</v>
      </c>
      <c r="G104" s="19">
        <v>2942</v>
      </c>
      <c r="H104" s="20">
        <v>173</v>
      </c>
      <c r="I104" s="91" t="s">
        <v>6</v>
      </c>
      <c r="J104" s="18">
        <v>446</v>
      </c>
      <c r="K104" s="19">
        <v>16</v>
      </c>
      <c r="L104" s="19">
        <v>6</v>
      </c>
      <c r="M104" s="19">
        <v>46</v>
      </c>
      <c r="N104" s="19">
        <v>2484</v>
      </c>
      <c r="O104" s="20">
        <v>47</v>
      </c>
      <c r="P104" s="91" t="s">
        <v>7</v>
      </c>
      <c r="Q104" s="18">
        <v>627</v>
      </c>
      <c r="R104" s="19">
        <v>8</v>
      </c>
      <c r="S104" s="19">
        <v>7</v>
      </c>
      <c r="T104" s="19">
        <v>40</v>
      </c>
      <c r="U104" s="19">
        <v>2693</v>
      </c>
      <c r="V104" s="20">
        <v>44</v>
      </c>
      <c r="W104" s="94" t="s">
        <v>8</v>
      </c>
      <c r="X104" s="18">
        <v>143</v>
      </c>
      <c r="Y104" s="19">
        <v>7</v>
      </c>
      <c r="Z104" s="19">
        <v>6</v>
      </c>
      <c r="AA104" s="19">
        <v>50</v>
      </c>
      <c r="AB104" s="19">
        <v>102</v>
      </c>
      <c r="AC104" s="20">
        <v>4</v>
      </c>
    </row>
    <row r="105" spans="1:29" x14ac:dyDescent="0.3">
      <c r="B105" s="89"/>
      <c r="C105" s="21">
        <v>5131</v>
      </c>
      <c r="D105" s="22">
        <v>36</v>
      </c>
      <c r="E105" s="22">
        <v>5</v>
      </c>
      <c r="F105" s="22">
        <v>44</v>
      </c>
      <c r="G105" s="22">
        <v>2795</v>
      </c>
      <c r="H105" s="23">
        <v>86</v>
      </c>
      <c r="I105" s="92"/>
      <c r="J105" s="21">
        <v>227</v>
      </c>
      <c r="K105" s="22">
        <v>20</v>
      </c>
      <c r="L105" s="22">
        <v>7</v>
      </c>
      <c r="M105" s="22">
        <v>51</v>
      </c>
      <c r="N105" s="22">
        <v>3043</v>
      </c>
      <c r="O105" s="23">
        <v>55</v>
      </c>
      <c r="P105" s="92"/>
      <c r="Q105" s="21">
        <v>209</v>
      </c>
      <c r="R105" s="22">
        <v>9</v>
      </c>
      <c r="S105" s="22">
        <v>6</v>
      </c>
      <c r="T105" s="22">
        <v>39</v>
      </c>
      <c r="U105" s="22">
        <v>2581</v>
      </c>
      <c r="V105" s="23">
        <v>27</v>
      </c>
      <c r="W105" s="95"/>
      <c r="X105" s="21">
        <v>142</v>
      </c>
      <c r="Y105" s="22">
        <v>8</v>
      </c>
      <c r="Z105" s="22">
        <v>7</v>
      </c>
      <c r="AA105" s="22">
        <v>52</v>
      </c>
      <c r="AB105" s="22">
        <v>117</v>
      </c>
      <c r="AC105" s="23">
        <v>4</v>
      </c>
    </row>
    <row r="106" spans="1:29" x14ac:dyDescent="0.3">
      <c r="B106" s="89"/>
      <c r="C106" s="21">
        <v>5175</v>
      </c>
      <c r="D106" s="22">
        <v>10</v>
      </c>
      <c r="E106" s="48">
        <v>52</v>
      </c>
      <c r="F106" s="22">
        <v>40</v>
      </c>
      <c r="G106" s="22">
        <v>2848</v>
      </c>
      <c r="H106" s="23">
        <v>84</v>
      </c>
      <c r="I106" s="92"/>
      <c r="J106" s="21">
        <v>398</v>
      </c>
      <c r="K106" s="22">
        <v>6</v>
      </c>
      <c r="L106" s="22">
        <v>8</v>
      </c>
      <c r="M106" s="22">
        <v>32</v>
      </c>
      <c r="N106" s="22">
        <v>3312</v>
      </c>
      <c r="O106" s="23">
        <v>47</v>
      </c>
      <c r="P106" s="92"/>
      <c r="Q106" s="21">
        <v>191</v>
      </c>
      <c r="R106" s="22">
        <v>11</v>
      </c>
      <c r="S106" s="22">
        <v>6</v>
      </c>
      <c r="T106" s="22">
        <v>35</v>
      </c>
      <c r="U106" s="22">
        <v>3909</v>
      </c>
      <c r="V106" s="23">
        <v>36</v>
      </c>
      <c r="W106" s="95"/>
      <c r="X106" s="21">
        <v>139</v>
      </c>
      <c r="Y106" s="22">
        <v>9</v>
      </c>
      <c r="Z106" s="22">
        <v>7</v>
      </c>
      <c r="AA106" s="22">
        <v>45</v>
      </c>
      <c r="AB106" s="22">
        <v>107</v>
      </c>
      <c r="AC106" s="23">
        <v>4</v>
      </c>
    </row>
    <row r="107" spans="1:29" x14ac:dyDescent="0.3">
      <c r="B107" s="89"/>
      <c r="C107" s="21">
        <v>5062</v>
      </c>
      <c r="D107" s="22">
        <v>17</v>
      </c>
      <c r="E107" s="22">
        <v>5</v>
      </c>
      <c r="F107" s="22">
        <v>37</v>
      </c>
      <c r="G107" s="22">
        <v>3487</v>
      </c>
      <c r="H107" s="23">
        <v>72</v>
      </c>
      <c r="I107" s="92"/>
      <c r="J107" s="21">
        <v>820</v>
      </c>
      <c r="K107" s="22">
        <v>8</v>
      </c>
      <c r="L107" s="22">
        <v>8</v>
      </c>
      <c r="M107" s="22">
        <v>44</v>
      </c>
      <c r="N107" s="22">
        <v>3703</v>
      </c>
      <c r="O107" s="23">
        <v>39</v>
      </c>
      <c r="P107" s="92"/>
      <c r="Q107" s="21">
        <v>158</v>
      </c>
      <c r="R107" s="22">
        <v>8</v>
      </c>
      <c r="S107" s="22">
        <v>7</v>
      </c>
      <c r="T107" s="22">
        <v>42</v>
      </c>
      <c r="U107" s="22">
        <v>3338</v>
      </c>
      <c r="V107" s="23">
        <v>13</v>
      </c>
      <c r="W107" s="95"/>
      <c r="X107" s="21">
        <v>136</v>
      </c>
      <c r="Y107" s="22">
        <v>9</v>
      </c>
      <c r="Z107" s="22">
        <v>7</v>
      </c>
      <c r="AA107" s="22">
        <v>45</v>
      </c>
      <c r="AB107" s="22">
        <v>85</v>
      </c>
      <c r="AC107" s="23">
        <v>4</v>
      </c>
    </row>
    <row r="108" spans="1:29" x14ac:dyDescent="0.3">
      <c r="B108" s="90"/>
      <c r="C108" s="24">
        <v>6889</v>
      </c>
      <c r="D108" s="25">
        <v>7</v>
      </c>
      <c r="E108" s="25">
        <v>5</v>
      </c>
      <c r="F108" s="25">
        <v>39</v>
      </c>
      <c r="G108" s="25">
        <v>3223</v>
      </c>
      <c r="H108" s="26">
        <v>122</v>
      </c>
      <c r="I108" s="93"/>
      <c r="J108" s="24">
        <v>590</v>
      </c>
      <c r="K108" s="25">
        <v>11</v>
      </c>
      <c r="L108" s="25">
        <v>8</v>
      </c>
      <c r="M108" s="25">
        <v>43</v>
      </c>
      <c r="N108" s="25">
        <v>3679</v>
      </c>
      <c r="O108" s="49">
        <v>257</v>
      </c>
      <c r="P108" s="93"/>
      <c r="Q108" s="24">
        <v>210</v>
      </c>
      <c r="R108" s="52">
        <v>43</v>
      </c>
      <c r="S108" s="25">
        <v>7</v>
      </c>
      <c r="T108" s="25">
        <v>52</v>
      </c>
      <c r="U108" s="25">
        <v>4043</v>
      </c>
      <c r="V108" s="26">
        <v>39</v>
      </c>
      <c r="W108" s="96"/>
      <c r="X108" s="24">
        <v>142</v>
      </c>
      <c r="Y108" s="25">
        <v>10</v>
      </c>
      <c r="Z108" s="25">
        <v>7</v>
      </c>
      <c r="AA108" s="25">
        <v>40</v>
      </c>
      <c r="AB108" s="25">
        <v>109</v>
      </c>
      <c r="AC108" s="26">
        <v>4</v>
      </c>
    </row>
    <row r="109" spans="1:29" x14ac:dyDescent="0.3">
      <c r="B109" s="91" t="s">
        <v>9</v>
      </c>
      <c r="C109" s="21">
        <v>6091</v>
      </c>
      <c r="D109" s="22">
        <v>12</v>
      </c>
      <c r="E109" s="22">
        <v>7</v>
      </c>
      <c r="F109" s="22">
        <v>32</v>
      </c>
      <c r="G109" s="22">
        <v>3252</v>
      </c>
      <c r="H109" s="23">
        <v>30</v>
      </c>
      <c r="I109" s="91" t="s">
        <v>10</v>
      </c>
      <c r="J109" s="22">
        <v>322</v>
      </c>
      <c r="K109" s="22">
        <v>6</v>
      </c>
      <c r="L109" s="22">
        <v>7</v>
      </c>
      <c r="M109" s="22">
        <v>52</v>
      </c>
      <c r="N109" s="22">
        <v>3044</v>
      </c>
      <c r="O109" s="22">
        <v>32</v>
      </c>
      <c r="P109" s="91" t="s">
        <v>11</v>
      </c>
      <c r="Q109" s="48">
        <v>1220</v>
      </c>
      <c r="R109" s="22">
        <v>14</v>
      </c>
      <c r="S109" s="22">
        <v>6</v>
      </c>
      <c r="T109" s="35">
        <v>82</v>
      </c>
      <c r="U109" s="22">
        <v>3023</v>
      </c>
      <c r="V109" s="23">
        <v>13</v>
      </c>
      <c r="W109" s="3"/>
      <c r="X109" s="3"/>
      <c r="Y109" s="3"/>
      <c r="Z109" s="3"/>
      <c r="AB109" s="3"/>
      <c r="AC109" s="3"/>
    </row>
    <row r="110" spans="1:29" x14ac:dyDescent="0.3">
      <c r="B110" s="89"/>
      <c r="C110" s="21">
        <v>5341</v>
      </c>
      <c r="D110" s="22">
        <v>17</v>
      </c>
      <c r="E110" s="22">
        <v>5</v>
      </c>
      <c r="F110" s="22">
        <v>36</v>
      </c>
      <c r="G110" s="22">
        <v>3170</v>
      </c>
      <c r="H110" s="23">
        <v>34</v>
      </c>
      <c r="I110" s="92"/>
      <c r="J110" s="22">
        <v>416</v>
      </c>
      <c r="K110" s="22">
        <v>15</v>
      </c>
      <c r="L110" s="22">
        <v>6</v>
      </c>
      <c r="M110" s="22">
        <v>44</v>
      </c>
      <c r="N110" s="22">
        <v>3074</v>
      </c>
      <c r="O110" s="22">
        <v>29</v>
      </c>
      <c r="P110" s="92"/>
      <c r="Q110" s="22">
        <v>277</v>
      </c>
      <c r="R110" s="22">
        <v>7</v>
      </c>
      <c r="S110" s="22">
        <v>7</v>
      </c>
      <c r="T110" s="22">
        <v>49</v>
      </c>
      <c r="U110" s="22">
        <v>2948</v>
      </c>
      <c r="V110" s="23">
        <v>14</v>
      </c>
      <c r="W110" s="3"/>
      <c r="X110" s="3"/>
      <c r="Y110" s="3"/>
      <c r="Z110" s="3"/>
      <c r="AA110" s="3"/>
      <c r="AB110" s="3"/>
      <c r="AC110" s="3"/>
    </row>
    <row r="111" spans="1:29" x14ac:dyDescent="0.3">
      <c r="B111" s="89"/>
      <c r="C111" s="21">
        <v>4995</v>
      </c>
      <c r="D111" s="22">
        <v>19</v>
      </c>
      <c r="E111" s="22">
        <v>6</v>
      </c>
      <c r="F111" s="22">
        <v>39</v>
      </c>
      <c r="G111" s="22">
        <v>2954</v>
      </c>
      <c r="H111" s="23">
        <v>73</v>
      </c>
      <c r="I111" s="92"/>
      <c r="J111" s="22">
        <v>183</v>
      </c>
      <c r="K111" s="22">
        <v>16</v>
      </c>
      <c r="L111" s="22">
        <v>6</v>
      </c>
      <c r="M111" s="22">
        <v>68</v>
      </c>
      <c r="N111" s="22">
        <v>2983</v>
      </c>
      <c r="O111" s="22">
        <v>32</v>
      </c>
      <c r="P111" s="92"/>
      <c r="Q111" s="22">
        <v>223</v>
      </c>
      <c r="R111" s="22">
        <v>8</v>
      </c>
      <c r="S111" s="22">
        <v>7</v>
      </c>
      <c r="T111" s="22">
        <v>43</v>
      </c>
      <c r="U111" s="22">
        <v>3242</v>
      </c>
      <c r="V111" s="23">
        <v>19</v>
      </c>
      <c r="W111" s="3"/>
      <c r="X111" s="3"/>
      <c r="Y111" s="3"/>
      <c r="Z111" s="3"/>
      <c r="AA111" s="3"/>
      <c r="AB111" s="3"/>
      <c r="AC111" s="3"/>
    </row>
    <row r="112" spans="1:29" x14ac:dyDescent="0.3">
      <c r="B112" s="89"/>
      <c r="C112" s="21">
        <v>5010</v>
      </c>
      <c r="D112" s="22">
        <v>16</v>
      </c>
      <c r="E112" s="22">
        <v>5</v>
      </c>
      <c r="F112" s="22">
        <v>29</v>
      </c>
      <c r="G112" s="22">
        <v>2901</v>
      </c>
      <c r="H112" s="23">
        <v>43</v>
      </c>
      <c r="I112" s="92"/>
      <c r="J112" s="22">
        <v>148</v>
      </c>
      <c r="K112" s="22">
        <v>10</v>
      </c>
      <c r="L112" s="22">
        <v>6</v>
      </c>
      <c r="M112" s="22">
        <v>63</v>
      </c>
      <c r="N112" s="35">
        <v>1242</v>
      </c>
      <c r="O112" s="22">
        <v>36</v>
      </c>
      <c r="P112" s="92"/>
      <c r="Q112" s="22">
        <v>271</v>
      </c>
      <c r="R112" s="22">
        <v>13</v>
      </c>
      <c r="S112" s="22">
        <v>7</v>
      </c>
      <c r="T112" s="22">
        <v>41</v>
      </c>
      <c r="U112" s="22">
        <v>2769</v>
      </c>
      <c r="V112" s="23">
        <v>17</v>
      </c>
      <c r="W112" s="3"/>
      <c r="X112" s="3"/>
      <c r="Y112" s="3"/>
      <c r="Z112" s="3"/>
      <c r="AA112" s="3"/>
      <c r="AB112" s="3"/>
      <c r="AC112" s="3"/>
    </row>
    <row r="113" spans="1:29" x14ac:dyDescent="0.3">
      <c r="B113" s="90"/>
      <c r="C113" s="24">
        <v>4685</v>
      </c>
      <c r="D113" s="25">
        <v>8</v>
      </c>
      <c r="E113" s="25">
        <v>6</v>
      </c>
      <c r="F113" s="25">
        <v>39</v>
      </c>
      <c r="G113" s="25">
        <v>3058</v>
      </c>
      <c r="H113" s="26">
        <v>135</v>
      </c>
      <c r="I113" s="93"/>
      <c r="J113" s="25">
        <v>349</v>
      </c>
      <c r="K113" s="25">
        <v>14</v>
      </c>
      <c r="L113" s="25">
        <v>6</v>
      </c>
      <c r="M113" s="25">
        <v>53</v>
      </c>
      <c r="N113" s="25">
        <v>2627</v>
      </c>
      <c r="O113" s="25">
        <v>32</v>
      </c>
      <c r="P113" s="93"/>
      <c r="Q113" s="25">
        <v>214</v>
      </c>
      <c r="R113" s="25">
        <v>8</v>
      </c>
      <c r="S113" s="25">
        <v>8</v>
      </c>
      <c r="T113" s="25">
        <v>49</v>
      </c>
      <c r="U113" s="25">
        <v>2928</v>
      </c>
      <c r="V113" s="26">
        <v>20</v>
      </c>
      <c r="W113" s="3"/>
      <c r="X113" s="3"/>
      <c r="Y113" s="3"/>
      <c r="Z113" s="3"/>
      <c r="AA113" s="3"/>
      <c r="AB113" s="3"/>
      <c r="AC113" s="3"/>
    </row>
    <row r="114" spans="1:29" x14ac:dyDescent="0.3">
      <c r="A114" t="s">
        <v>12</v>
      </c>
      <c r="C114">
        <f t="shared" ref="C114:H114" si="86">AVERAGE(C104:C108)</f>
        <v>5493.2</v>
      </c>
      <c r="D114">
        <f t="shared" si="86"/>
        <v>16.2</v>
      </c>
      <c r="E114">
        <f>AVERAGE(E104:E105,E107:E108)</f>
        <v>5</v>
      </c>
      <c r="F114">
        <f t="shared" si="86"/>
        <v>41.2</v>
      </c>
      <c r="G114">
        <f t="shared" si="86"/>
        <v>3059</v>
      </c>
      <c r="H114">
        <f t="shared" si="86"/>
        <v>107.4</v>
      </c>
      <c r="I114" t="s">
        <v>12</v>
      </c>
      <c r="J114">
        <f t="shared" ref="J114:M114" si="87">AVERAGE(J104:J108)</f>
        <v>496.2</v>
      </c>
      <c r="K114">
        <f t="shared" si="87"/>
        <v>12.2</v>
      </c>
      <c r="L114">
        <f t="shared" si="87"/>
        <v>7.4</v>
      </c>
      <c r="M114">
        <f t="shared" si="87"/>
        <v>43.2</v>
      </c>
      <c r="N114">
        <f>AVERAGE(N104:N108)</f>
        <v>3244.2</v>
      </c>
      <c r="O114">
        <f>AVERAGE(O104:O107)</f>
        <v>47</v>
      </c>
      <c r="P114" t="s">
        <v>12</v>
      </c>
      <c r="Q114">
        <f t="shared" ref="Q114:V114" si="88">AVERAGE(Q104:Q108)</f>
        <v>279</v>
      </c>
      <c r="R114">
        <f t="shared" si="88"/>
        <v>15.8</v>
      </c>
      <c r="S114">
        <f t="shared" si="88"/>
        <v>6.6</v>
      </c>
      <c r="T114">
        <f t="shared" si="88"/>
        <v>41.6</v>
      </c>
      <c r="U114">
        <f t="shared" si="88"/>
        <v>3312.8</v>
      </c>
      <c r="V114">
        <f t="shared" si="88"/>
        <v>31.8</v>
      </c>
      <c r="W114" t="s">
        <v>12</v>
      </c>
      <c r="X114">
        <f t="shared" ref="X114:AC114" si="89">AVERAGE(X104:X108)</f>
        <v>140.4</v>
      </c>
      <c r="Y114">
        <f t="shared" si="89"/>
        <v>8.6</v>
      </c>
      <c r="Z114">
        <f t="shared" si="89"/>
        <v>6.8</v>
      </c>
      <c r="AA114">
        <f t="shared" si="89"/>
        <v>46.4</v>
      </c>
      <c r="AB114">
        <f t="shared" si="89"/>
        <v>104</v>
      </c>
      <c r="AC114">
        <f t="shared" si="89"/>
        <v>4</v>
      </c>
    </row>
    <row r="115" spans="1:29" x14ac:dyDescent="0.3">
      <c r="A115" t="s">
        <v>13</v>
      </c>
      <c r="C115">
        <f t="shared" ref="C115:H115" si="90">AVEDEV(C104:C108)</f>
        <v>558.31999999999994</v>
      </c>
      <c r="D115">
        <f t="shared" si="90"/>
        <v>8.24</v>
      </c>
      <c r="E115">
        <f>AVEDEV(E104:E105,E107:E108)</f>
        <v>0</v>
      </c>
      <c r="F115">
        <f t="shared" si="90"/>
        <v>3.0400000000000005</v>
      </c>
      <c r="G115">
        <f t="shared" si="90"/>
        <v>236.8</v>
      </c>
      <c r="H115">
        <f t="shared" si="90"/>
        <v>32.08</v>
      </c>
      <c r="I115" t="s">
        <v>13</v>
      </c>
      <c r="J115">
        <f t="shared" ref="J115:M115" si="91">AVEDEV(J104:J108)</f>
        <v>167.04000000000002</v>
      </c>
      <c r="K115">
        <f t="shared" si="91"/>
        <v>4.6399999999999997</v>
      </c>
      <c r="L115">
        <f t="shared" si="91"/>
        <v>0.72</v>
      </c>
      <c r="M115">
        <f t="shared" si="91"/>
        <v>4.5599999999999996</v>
      </c>
      <c r="N115">
        <f>AVEDEV(N104:N108)</f>
        <v>384.56000000000006</v>
      </c>
      <c r="O115">
        <f>AVEDEV(O104:O107)</f>
        <v>4</v>
      </c>
      <c r="P115" t="s">
        <v>13</v>
      </c>
      <c r="Q115">
        <f t="shared" ref="Q115:V115" si="92">AVEDEV(Q104:Q108)</f>
        <v>139.19999999999999</v>
      </c>
      <c r="R115">
        <f t="shared" si="92"/>
        <v>10.88</v>
      </c>
      <c r="S115">
        <f t="shared" si="92"/>
        <v>0.48000000000000009</v>
      </c>
      <c r="T115">
        <f t="shared" si="92"/>
        <v>4.32</v>
      </c>
      <c r="U115">
        <f t="shared" si="92"/>
        <v>540.64</v>
      </c>
      <c r="V115">
        <f t="shared" si="92"/>
        <v>9.4400000000000013</v>
      </c>
      <c r="W115" t="s">
        <v>13</v>
      </c>
      <c r="X115">
        <f t="shared" ref="X115:AC115" si="93">AVEDEV(X104:X108)</f>
        <v>2.319999999999999</v>
      </c>
      <c r="Y115">
        <f t="shared" si="93"/>
        <v>0.88000000000000012</v>
      </c>
      <c r="Z115">
        <f t="shared" si="93"/>
        <v>0.32000000000000012</v>
      </c>
      <c r="AA115">
        <f t="shared" si="93"/>
        <v>3.6799999999999997</v>
      </c>
      <c r="AB115">
        <f t="shared" si="93"/>
        <v>8.4</v>
      </c>
      <c r="AC115">
        <f t="shared" si="93"/>
        <v>0</v>
      </c>
    </row>
    <row r="116" spans="1:29" x14ac:dyDescent="0.3">
      <c r="A116" t="s">
        <v>14</v>
      </c>
      <c r="C116">
        <f t="shared" ref="C116:H116" si="94">AVERAGE(C109:C113)</f>
        <v>5224.3999999999996</v>
      </c>
      <c r="D116">
        <f t="shared" si="94"/>
        <v>14.4</v>
      </c>
      <c r="E116">
        <f t="shared" si="94"/>
        <v>5.8</v>
      </c>
      <c r="F116">
        <f t="shared" si="94"/>
        <v>35</v>
      </c>
      <c r="G116">
        <f t="shared" si="94"/>
        <v>3067</v>
      </c>
      <c r="H116">
        <f t="shared" si="94"/>
        <v>63</v>
      </c>
      <c r="I116" t="s">
        <v>14</v>
      </c>
      <c r="J116">
        <f t="shared" ref="J116:O116" si="95">AVERAGE(J109:J113)</f>
        <v>283.60000000000002</v>
      </c>
      <c r="K116">
        <f t="shared" si="95"/>
        <v>12.2</v>
      </c>
      <c r="L116">
        <f t="shared" si="95"/>
        <v>6.2</v>
      </c>
      <c r="M116">
        <f t="shared" si="95"/>
        <v>56</v>
      </c>
      <c r="N116">
        <f>AVERAGE(N109:N111,N113)</f>
        <v>2932</v>
      </c>
      <c r="O116">
        <f t="shared" si="95"/>
        <v>32.200000000000003</v>
      </c>
      <c r="P116" t="s">
        <v>14</v>
      </c>
      <c r="Q116">
        <f t="shared" ref="Q116:V116" si="96">AVERAGE(Q109:Q113)</f>
        <v>441</v>
      </c>
      <c r="R116">
        <f t="shared" si="96"/>
        <v>10</v>
      </c>
      <c r="S116">
        <f t="shared" si="96"/>
        <v>7</v>
      </c>
      <c r="T116">
        <f>AVERAGE(T110:T113)</f>
        <v>45.5</v>
      </c>
      <c r="U116">
        <f t="shared" si="96"/>
        <v>2982</v>
      </c>
      <c r="V116">
        <f t="shared" si="96"/>
        <v>16.600000000000001</v>
      </c>
      <c r="W116" t="s">
        <v>14</v>
      </c>
    </row>
    <row r="117" spans="1:29" x14ac:dyDescent="0.3">
      <c r="A117" t="s">
        <v>15</v>
      </c>
      <c r="C117">
        <f t="shared" ref="C117:H117" si="97">AVEDEV(C109:C113)</f>
        <v>393.27999999999992</v>
      </c>
      <c r="D117">
        <f t="shared" si="97"/>
        <v>3.5200000000000005</v>
      </c>
      <c r="E117">
        <f t="shared" si="97"/>
        <v>0.64</v>
      </c>
      <c r="F117">
        <f t="shared" si="97"/>
        <v>3.6</v>
      </c>
      <c r="G117">
        <f t="shared" si="97"/>
        <v>115.2</v>
      </c>
      <c r="H117">
        <f t="shared" si="97"/>
        <v>32.799999999999997</v>
      </c>
      <c r="I117" t="s">
        <v>15</v>
      </c>
      <c r="J117">
        <f t="shared" ref="J117:O117" si="98">AVEDEV(J109:J113)</f>
        <v>94.47999999999999</v>
      </c>
      <c r="K117">
        <f t="shared" si="98"/>
        <v>3.3600000000000003</v>
      </c>
      <c r="L117">
        <f t="shared" si="98"/>
        <v>0.32000000000000012</v>
      </c>
      <c r="M117">
        <f t="shared" si="98"/>
        <v>7.6</v>
      </c>
      <c r="N117">
        <f>AVEDEV(N109:N111,N113)</f>
        <v>152.5</v>
      </c>
      <c r="O117">
        <f t="shared" si="98"/>
        <v>1.5200000000000018</v>
      </c>
      <c r="P117" t="s">
        <v>15</v>
      </c>
      <c r="Q117">
        <f t="shared" ref="Q117:V117" si="99">AVEDEV(Q109:Q113)</f>
        <v>311.60000000000002</v>
      </c>
      <c r="R117">
        <f t="shared" si="99"/>
        <v>2.8</v>
      </c>
      <c r="S117">
        <f t="shared" si="99"/>
        <v>0.4</v>
      </c>
      <c r="T117">
        <f>AVEDEV(T110:T113)</f>
        <v>3.5</v>
      </c>
      <c r="U117">
        <f t="shared" si="99"/>
        <v>120.4</v>
      </c>
      <c r="V117">
        <f t="shared" si="99"/>
        <v>2.4799999999999995</v>
      </c>
      <c r="W117" t="s">
        <v>15</v>
      </c>
    </row>
    <row r="120" spans="1:29" x14ac:dyDescent="0.3">
      <c r="B120" s="10" t="s">
        <v>28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25</v>
      </c>
      <c r="H120" s="2" t="s">
        <v>24</v>
      </c>
      <c r="I120" s="10"/>
      <c r="J120" s="1" t="s">
        <v>1</v>
      </c>
      <c r="K120" s="1" t="s">
        <v>2</v>
      </c>
      <c r="L120" s="1" t="s">
        <v>3</v>
      </c>
      <c r="M120" s="1" t="s">
        <v>4</v>
      </c>
      <c r="N120" s="1" t="s">
        <v>25</v>
      </c>
      <c r="O120" s="2" t="s">
        <v>24</v>
      </c>
      <c r="P120" s="10"/>
      <c r="Q120" s="1" t="s">
        <v>1</v>
      </c>
      <c r="R120" s="1" t="s">
        <v>2</v>
      </c>
      <c r="S120" s="1" t="s">
        <v>3</v>
      </c>
      <c r="T120" s="1" t="s">
        <v>4</v>
      </c>
      <c r="U120" s="1" t="s">
        <v>25</v>
      </c>
      <c r="V120" s="2" t="s">
        <v>24</v>
      </c>
      <c r="W120" s="10"/>
      <c r="X120" s="1" t="s">
        <v>1</v>
      </c>
      <c r="Y120" s="1" t="s">
        <v>2</v>
      </c>
      <c r="Z120" s="1" t="s">
        <v>3</v>
      </c>
      <c r="AA120" s="1" t="s">
        <v>4</v>
      </c>
      <c r="AB120" s="1" t="s">
        <v>25</v>
      </c>
      <c r="AC120" s="2" t="s">
        <v>24</v>
      </c>
    </row>
    <row r="121" spans="1:29" x14ac:dyDescent="0.3">
      <c r="B121" s="91" t="s">
        <v>5</v>
      </c>
      <c r="C121" s="18">
        <v>5211</v>
      </c>
      <c r="D121" s="19">
        <v>14</v>
      </c>
      <c r="E121" s="19">
        <v>6</v>
      </c>
      <c r="F121" s="19">
        <v>43</v>
      </c>
      <c r="G121" s="19">
        <v>2930</v>
      </c>
      <c r="H121" s="19">
        <v>301</v>
      </c>
      <c r="I121" s="91" t="s">
        <v>6</v>
      </c>
      <c r="J121" s="19">
        <v>645</v>
      </c>
      <c r="K121" s="19">
        <v>19</v>
      </c>
      <c r="L121" s="19">
        <v>6</v>
      </c>
      <c r="M121" s="19">
        <v>47</v>
      </c>
      <c r="N121" s="19">
        <v>2969</v>
      </c>
      <c r="O121" s="20">
        <v>72</v>
      </c>
      <c r="P121" s="91" t="s">
        <v>7</v>
      </c>
      <c r="Q121" s="19">
        <v>989</v>
      </c>
      <c r="R121" s="19">
        <v>6</v>
      </c>
      <c r="S121" s="19">
        <v>5</v>
      </c>
      <c r="T121" s="19">
        <v>36</v>
      </c>
      <c r="U121" s="19">
        <v>2643</v>
      </c>
      <c r="V121" s="20">
        <v>63</v>
      </c>
      <c r="W121" s="94" t="s">
        <v>8</v>
      </c>
      <c r="X121" s="19">
        <v>137</v>
      </c>
      <c r="Y121" s="19">
        <v>6</v>
      </c>
      <c r="Z121" s="19">
        <v>5</v>
      </c>
      <c r="AA121" s="19">
        <v>46</v>
      </c>
      <c r="AB121" s="19">
        <v>96</v>
      </c>
      <c r="AC121" s="20">
        <v>3</v>
      </c>
    </row>
    <row r="122" spans="1:29" x14ac:dyDescent="0.3">
      <c r="B122" s="89"/>
      <c r="C122" s="21">
        <v>4755</v>
      </c>
      <c r="D122" s="22">
        <v>49</v>
      </c>
      <c r="E122" s="22">
        <v>5</v>
      </c>
      <c r="F122" s="22">
        <v>42</v>
      </c>
      <c r="G122" s="22">
        <v>2842</v>
      </c>
      <c r="H122" s="22">
        <v>131</v>
      </c>
      <c r="I122" s="92"/>
      <c r="J122" s="22">
        <v>283</v>
      </c>
      <c r="K122" s="22">
        <v>26</v>
      </c>
      <c r="L122" s="22">
        <v>7</v>
      </c>
      <c r="M122" s="22">
        <v>49</v>
      </c>
      <c r="N122" s="22">
        <v>3292</v>
      </c>
      <c r="O122" s="23">
        <v>74</v>
      </c>
      <c r="P122" s="92"/>
      <c r="Q122" s="22">
        <v>189</v>
      </c>
      <c r="R122" s="22">
        <v>8</v>
      </c>
      <c r="S122" s="22">
        <v>5</v>
      </c>
      <c r="T122" s="22">
        <v>39</v>
      </c>
      <c r="U122" s="22">
        <v>2732</v>
      </c>
      <c r="V122" s="23">
        <v>38</v>
      </c>
      <c r="W122" s="95"/>
      <c r="X122" s="22">
        <v>134</v>
      </c>
      <c r="Y122" s="22">
        <v>6</v>
      </c>
      <c r="Z122" s="22">
        <v>5</v>
      </c>
      <c r="AA122" s="22">
        <v>46</v>
      </c>
      <c r="AB122" s="22">
        <v>107</v>
      </c>
      <c r="AC122" s="23">
        <v>3</v>
      </c>
    </row>
    <row r="123" spans="1:29" x14ac:dyDescent="0.3">
      <c r="B123" s="89"/>
      <c r="C123" s="21">
        <v>4985</v>
      </c>
      <c r="D123" s="22">
        <v>10</v>
      </c>
      <c r="E123" s="35">
        <v>70</v>
      </c>
      <c r="F123" s="22">
        <v>39</v>
      </c>
      <c r="G123" s="22">
        <v>2911</v>
      </c>
      <c r="H123" s="22">
        <v>117</v>
      </c>
      <c r="I123" s="92"/>
      <c r="J123" s="22">
        <v>588</v>
      </c>
      <c r="K123" s="22">
        <v>6</v>
      </c>
      <c r="L123" s="22">
        <v>8</v>
      </c>
      <c r="M123" s="22">
        <v>29</v>
      </c>
      <c r="N123" s="22">
        <v>3584</v>
      </c>
      <c r="O123" s="23">
        <v>68</v>
      </c>
      <c r="P123" s="92"/>
      <c r="Q123" s="22">
        <v>175</v>
      </c>
      <c r="R123" s="22">
        <v>10</v>
      </c>
      <c r="S123" s="22">
        <v>5</v>
      </c>
      <c r="T123" s="22">
        <v>32</v>
      </c>
      <c r="U123" s="22">
        <v>3643</v>
      </c>
      <c r="V123" s="23">
        <v>49</v>
      </c>
      <c r="W123" s="95"/>
      <c r="X123" s="22">
        <v>133</v>
      </c>
      <c r="Y123" s="22">
        <v>7</v>
      </c>
      <c r="Z123" s="22">
        <v>5</v>
      </c>
      <c r="AA123" s="22">
        <v>40</v>
      </c>
      <c r="AB123" s="22">
        <v>97</v>
      </c>
      <c r="AC123" s="23">
        <v>2</v>
      </c>
    </row>
    <row r="124" spans="1:29" x14ac:dyDescent="0.3">
      <c r="B124" s="89"/>
      <c r="C124" s="21">
        <v>4776</v>
      </c>
      <c r="D124" s="22">
        <v>21</v>
      </c>
      <c r="E124" s="22">
        <v>6</v>
      </c>
      <c r="F124" s="22">
        <v>34</v>
      </c>
      <c r="G124" s="22">
        <v>3368</v>
      </c>
      <c r="H124" s="22">
        <v>100</v>
      </c>
      <c r="I124" s="92"/>
      <c r="J124" s="22">
        <v>1249</v>
      </c>
      <c r="K124" s="22">
        <v>7</v>
      </c>
      <c r="L124" s="22">
        <v>8</v>
      </c>
      <c r="M124" s="22">
        <v>41</v>
      </c>
      <c r="N124" s="22">
        <v>3265</v>
      </c>
      <c r="O124" s="23">
        <v>55</v>
      </c>
      <c r="P124" s="92"/>
      <c r="Q124" s="22">
        <v>153</v>
      </c>
      <c r="R124" s="22">
        <v>7</v>
      </c>
      <c r="S124" s="22">
        <v>6</v>
      </c>
      <c r="T124" s="22">
        <v>37</v>
      </c>
      <c r="U124" s="22">
        <v>3095</v>
      </c>
      <c r="V124" s="23">
        <v>18</v>
      </c>
      <c r="W124" s="95"/>
      <c r="X124" s="22">
        <v>129</v>
      </c>
      <c r="Y124" s="22">
        <v>7</v>
      </c>
      <c r="Z124" s="22">
        <v>5</v>
      </c>
      <c r="AA124" s="22">
        <v>40</v>
      </c>
      <c r="AB124" s="22">
        <v>80</v>
      </c>
      <c r="AC124" s="23">
        <v>3</v>
      </c>
    </row>
    <row r="125" spans="1:29" x14ac:dyDescent="0.3">
      <c r="B125" s="90"/>
      <c r="C125" s="24">
        <v>5449</v>
      </c>
      <c r="D125" s="25">
        <v>7</v>
      </c>
      <c r="E125" s="25">
        <v>6</v>
      </c>
      <c r="F125" s="25">
        <v>36</v>
      </c>
      <c r="G125" s="25">
        <v>3168</v>
      </c>
      <c r="H125" s="25">
        <v>160</v>
      </c>
      <c r="I125" s="93"/>
      <c r="J125" s="25">
        <v>909</v>
      </c>
      <c r="K125" s="25">
        <v>12</v>
      </c>
      <c r="L125" s="25">
        <v>7</v>
      </c>
      <c r="M125" s="25">
        <v>40</v>
      </c>
      <c r="N125" s="25">
        <v>3583</v>
      </c>
      <c r="O125" s="43">
        <v>337</v>
      </c>
      <c r="P125" s="93"/>
      <c r="Q125" s="25">
        <v>196</v>
      </c>
      <c r="R125" s="25">
        <v>52</v>
      </c>
      <c r="S125" s="25">
        <v>6</v>
      </c>
      <c r="T125" s="25">
        <v>46</v>
      </c>
      <c r="U125" s="25">
        <v>3346</v>
      </c>
      <c r="V125" s="26">
        <v>55</v>
      </c>
      <c r="W125" s="96"/>
      <c r="X125" s="25">
        <v>135</v>
      </c>
      <c r="Y125" s="25">
        <v>8</v>
      </c>
      <c r="Z125" s="25">
        <v>5</v>
      </c>
      <c r="AA125" s="25">
        <v>37</v>
      </c>
      <c r="AB125" s="25">
        <v>102</v>
      </c>
      <c r="AC125" s="26">
        <v>2</v>
      </c>
    </row>
    <row r="126" spans="1:29" x14ac:dyDescent="0.3">
      <c r="B126" s="91" t="s">
        <v>9</v>
      </c>
      <c r="C126" s="21">
        <v>6041</v>
      </c>
      <c r="D126" s="22">
        <v>15</v>
      </c>
      <c r="E126" s="22">
        <v>8</v>
      </c>
      <c r="F126" s="22">
        <v>31</v>
      </c>
      <c r="G126" s="22">
        <v>3154</v>
      </c>
      <c r="H126" s="22">
        <v>38</v>
      </c>
      <c r="I126" s="88" t="s">
        <v>10</v>
      </c>
      <c r="J126" s="22">
        <v>499</v>
      </c>
      <c r="K126" s="22">
        <v>6</v>
      </c>
      <c r="L126" s="22">
        <v>7</v>
      </c>
      <c r="M126" s="22">
        <v>51</v>
      </c>
      <c r="N126" s="22">
        <v>3179</v>
      </c>
      <c r="O126" s="22">
        <v>47</v>
      </c>
      <c r="P126" s="88" t="s">
        <v>11</v>
      </c>
      <c r="Q126" s="22">
        <v>1132</v>
      </c>
      <c r="R126" s="22">
        <v>14</v>
      </c>
      <c r="S126" s="22">
        <v>5</v>
      </c>
      <c r="T126" s="35">
        <v>76</v>
      </c>
      <c r="U126" s="22">
        <v>2923</v>
      </c>
      <c r="V126" s="23">
        <v>14</v>
      </c>
      <c r="W126" s="3"/>
      <c r="X126" s="3"/>
      <c r="Y126" s="3"/>
      <c r="Z126" s="3"/>
      <c r="AB126" s="3"/>
      <c r="AC126" s="3"/>
    </row>
    <row r="127" spans="1:29" x14ac:dyDescent="0.3">
      <c r="B127" s="89"/>
      <c r="C127" s="21">
        <v>5275</v>
      </c>
      <c r="D127" s="22">
        <v>26</v>
      </c>
      <c r="E127" s="22">
        <v>6</v>
      </c>
      <c r="F127" s="22">
        <v>34</v>
      </c>
      <c r="G127" s="22">
        <v>3302</v>
      </c>
      <c r="H127" s="22">
        <v>46</v>
      </c>
      <c r="I127" s="92"/>
      <c r="J127" s="22">
        <v>587</v>
      </c>
      <c r="K127" s="22">
        <v>19</v>
      </c>
      <c r="L127" s="22">
        <v>6</v>
      </c>
      <c r="M127" s="22">
        <v>43</v>
      </c>
      <c r="N127" s="22">
        <v>3339</v>
      </c>
      <c r="O127" s="22">
        <v>40</v>
      </c>
      <c r="P127" s="92"/>
      <c r="Q127" s="22">
        <v>261</v>
      </c>
      <c r="R127" s="22">
        <v>5</v>
      </c>
      <c r="S127" s="22">
        <v>7</v>
      </c>
      <c r="T127" s="22">
        <v>43</v>
      </c>
      <c r="U127" s="22">
        <v>3055</v>
      </c>
      <c r="V127" s="23">
        <v>16</v>
      </c>
      <c r="W127" s="3"/>
      <c r="X127" s="3"/>
      <c r="Y127" s="3"/>
      <c r="Z127" s="3"/>
      <c r="AA127" s="3"/>
      <c r="AB127" s="3"/>
      <c r="AC127" s="3"/>
    </row>
    <row r="128" spans="1:29" x14ac:dyDescent="0.3">
      <c r="B128" s="89"/>
      <c r="C128" s="21">
        <v>4830</v>
      </c>
      <c r="D128" s="22">
        <v>24</v>
      </c>
      <c r="E128" s="22">
        <v>7</v>
      </c>
      <c r="F128" s="22">
        <v>36</v>
      </c>
      <c r="G128" s="22">
        <v>2887</v>
      </c>
      <c r="H128" s="22">
        <v>98</v>
      </c>
      <c r="I128" s="92"/>
      <c r="J128" s="22">
        <v>222</v>
      </c>
      <c r="K128" s="22">
        <v>18</v>
      </c>
      <c r="L128" s="22">
        <v>7</v>
      </c>
      <c r="M128" s="22">
        <v>68</v>
      </c>
      <c r="N128" s="22">
        <v>3388</v>
      </c>
      <c r="O128" s="22">
        <v>43</v>
      </c>
      <c r="P128" s="92"/>
      <c r="Q128" s="22">
        <v>196</v>
      </c>
      <c r="R128" s="22">
        <v>6</v>
      </c>
      <c r="S128" s="22">
        <v>5</v>
      </c>
      <c r="T128" s="22">
        <v>42</v>
      </c>
      <c r="U128" s="22">
        <v>3485</v>
      </c>
      <c r="V128" s="23">
        <v>26</v>
      </c>
      <c r="W128" s="3"/>
      <c r="X128" s="3"/>
      <c r="Y128" s="3"/>
      <c r="Z128" s="3"/>
      <c r="AA128" s="3"/>
      <c r="AB128" s="3"/>
      <c r="AC128" s="3"/>
    </row>
    <row r="129" spans="1:29" x14ac:dyDescent="0.3">
      <c r="B129" s="89"/>
      <c r="C129" s="21">
        <v>4617</v>
      </c>
      <c r="D129" s="22">
        <v>21</v>
      </c>
      <c r="E129" s="22">
        <v>6</v>
      </c>
      <c r="F129" s="22">
        <v>28</v>
      </c>
      <c r="G129" s="22">
        <v>2918</v>
      </c>
      <c r="H129" s="22">
        <v>57</v>
      </c>
      <c r="I129" s="92"/>
      <c r="J129" s="22">
        <v>147</v>
      </c>
      <c r="K129" s="22">
        <v>12</v>
      </c>
      <c r="L129" s="22">
        <v>7</v>
      </c>
      <c r="M129" s="22">
        <v>67</v>
      </c>
      <c r="N129" s="35">
        <v>1775</v>
      </c>
      <c r="O129" s="22">
        <v>57</v>
      </c>
      <c r="P129" s="92"/>
      <c r="Q129" s="22">
        <v>389</v>
      </c>
      <c r="R129" s="22">
        <v>13</v>
      </c>
      <c r="S129" s="22">
        <v>5</v>
      </c>
      <c r="T129" s="22">
        <v>39</v>
      </c>
      <c r="U129" s="22">
        <v>2724</v>
      </c>
      <c r="V129" s="23">
        <v>22</v>
      </c>
      <c r="W129" s="3"/>
      <c r="X129" s="3"/>
      <c r="Y129" s="3"/>
      <c r="Z129" s="3"/>
      <c r="AA129" s="3"/>
      <c r="AB129" s="3"/>
      <c r="AC129" s="3"/>
    </row>
    <row r="130" spans="1:29" x14ac:dyDescent="0.3">
      <c r="B130" s="90"/>
      <c r="C130" s="24">
        <v>4742</v>
      </c>
      <c r="D130" s="25">
        <v>9</v>
      </c>
      <c r="E130" s="25">
        <v>6</v>
      </c>
      <c r="F130" s="25">
        <v>34</v>
      </c>
      <c r="G130" s="25">
        <v>2989</v>
      </c>
      <c r="H130" s="25">
        <v>228</v>
      </c>
      <c r="I130" s="93"/>
      <c r="J130" s="25">
        <v>553</v>
      </c>
      <c r="K130" s="25">
        <v>20</v>
      </c>
      <c r="L130" s="25">
        <v>7</v>
      </c>
      <c r="M130" s="25">
        <v>70</v>
      </c>
      <c r="N130" s="25">
        <v>3231</v>
      </c>
      <c r="O130" s="25">
        <v>49</v>
      </c>
      <c r="P130" s="93"/>
      <c r="Q130" s="25">
        <v>210</v>
      </c>
      <c r="R130" s="25">
        <v>7</v>
      </c>
      <c r="S130" s="25">
        <v>6</v>
      </c>
      <c r="T130" s="25">
        <v>47</v>
      </c>
      <c r="U130" s="25">
        <v>2984</v>
      </c>
      <c r="V130" s="26">
        <v>25</v>
      </c>
      <c r="W130" s="3"/>
      <c r="X130" s="3"/>
      <c r="Y130" s="3"/>
      <c r="Z130" s="3"/>
      <c r="AA130" s="3"/>
      <c r="AB130" s="3"/>
      <c r="AC130" s="3"/>
    </row>
    <row r="131" spans="1:29" x14ac:dyDescent="0.3">
      <c r="A131" t="s">
        <v>12</v>
      </c>
      <c r="C131">
        <f t="shared" ref="C131:H131" si="100">AVERAGE(C121:C125)</f>
        <v>5035.2</v>
      </c>
      <c r="D131">
        <f t="shared" si="100"/>
        <v>20.2</v>
      </c>
      <c r="E131">
        <f>AVERAGE(E121:E122,E124:E125)</f>
        <v>5.75</v>
      </c>
      <c r="F131">
        <f t="shared" si="100"/>
        <v>38.799999999999997</v>
      </c>
      <c r="G131">
        <f t="shared" si="100"/>
        <v>3043.8</v>
      </c>
      <c r="H131">
        <f t="shared" si="100"/>
        <v>161.80000000000001</v>
      </c>
      <c r="I131" t="s">
        <v>12</v>
      </c>
      <c r="J131">
        <f t="shared" ref="J131:N131" si="101">AVERAGE(J121:J125)</f>
        <v>734.8</v>
      </c>
      <c r="K131">
        <f t="shared" si="101"/>
        <v>14</v>
      </c>
      <c r="L131">
        <f t="shared" si="101"/>
        <v>7.2</v>
      </c>
      <c r="M131">
        <f t="shared" si="101"/>
        <v>41.2</v>
      </c>
      <c r="N131">
        <f t="shared" si="101"/>
        <v>3338.6</v>
      </c>
      <c r="O131">
        <f>AVERAGE(O121:O124)</f>
        <v>67.25</v>
      </c>
      <c r="P131" t="s">
        <v>12</v>
      </c>
      <c r="Q131">
        <f t="shared" ref="Q131:V131" si="102">AVERAGE(Q121:Q125)</f>
        <v>340.4</v>
      </c>
      <c r="R131">
        <f t="shared" si="102"/>
        <v>16.600000000000001</v>
      </c>
      <c r="S131">
        <f t="shared" si="102"/>
        <v>5.4</v>
      </c>
      <c r="T131">
        <f t="shared" si="102"/>
        <v>38</v>
      </c>
      <c r="U131">
        <f t="shared" si="102"/>
        <v>3091.8</v>
      </c>
      <c r="V131">
        <f t="shared" si="102"/>
        <v>44.6</v>
      </c>
      <c r="W131" t="s">
        <v>12</v>
      </c>
      <c r="X131">
        <f t="shared" ref="X131:AC131" si="103">AVERAGE(X121:X125)</f>
        <v>133.6</v>
      </c>
      <c r="Y131">
        <f t="shared" si="103"/>
        <v>6.8</v>
      </c>
      <c r="Z131">
        <f t="shared" si="103"/>
        <v>5</v>
      </c>
      <c r="AA131">
        <f t="shared" si="103"/>
        <v>41.8</v>
      </c>
      <c r="AB131">
        <f t="shared" si="103"/>
        <v>96.4</v>
      </c>
      <c r="AC131">
        <f t="shared" si="103"/>
        <v>2.6</v>
      </c>
    </row>
    <row r="132" spans="1:29" x14ac:dyDescent="0.3">
      <c r="A132" t="s">
        <v>13</v>
      </c>
      <c r="C132">
        <f t="shared" ref="C132:H132" si="104">AVEDEV(C121:C125)</f>
        <v>235.83999999999997</v>
      </c>
      <c r="D132">
        <f t="shared" si="104"/>
        <v>11.84</v>
      </c>
      <c r="E132">
        <f>AVEDEV(E121:E122,E124:E125)</f>
        <v>0.375</v>
      </c>
      <c r="F132">
        <f t="shared" si="104"/>
        <v>3.0400000000000005</v>
      </c>
      <c r="G132">
        <f t="shared" si="104"/>
        <v>179.36000000000004</v>
      </c>
      <c r="H132">
        <f t="shared" si="104"/>
        <v>55.680000000000007</v>
      </c>
      <c r="I132" t="s">
        <v>13</v>
      </c>
      <c r="J132">
        <f t="shared" ref="J132:N132" si="105">AVEDEV(J121:J125)</f>
        <v>275.36</v>
      </c>
      <c r="K132">
        <f t="shared" si="105"/>
        <v>6.8</v>
      </c>
      <c r="L132">
        <f t="shared" si="105"/>
        <v>0.64</v>
      </c>
      <c r="M132">
        <f t="shared" si="105"/>
        <v>5.44</v>
      </c>
      <c r="N132">
        <f t="shared" si="105"/>
        <v>195.92</v>
      </c>
      <c r="O132">
        <f>AVEDEV(O121:O124)</f>
        <v>6.125</v>
      </c>
      <c r="P132" t="s">
        <v>13</v>
      </c>
      <c r="Q132">
        <f t="shared" ref="Q132:V132" si="106">AVEDEV(Q121:Q125)</f>
        <v>259.43999999999994</v>
      </c>
      <c r="R132">
        <f t="shared" si="106"/>
        <v>14.160000000000002</v>
      </c>
      <c r="S132">
        <f t="shared" si="106"/>
        <v>0.48000000000000009</v>
      </c>
      <c r="T132">
        <f t="shared" si="106"/>
        <v>3.6</v>
      </c>
      <c r="U132">
        <f t="shared" si="106"/>
        <v>323.43999999999994</v>
      </c>
      <c r="V132">
        <f t="shared" si="106"/>
        <v>13.280000000000001</v>
      </c>
      <c r="W132" t="s">
        <v>13</v>
      </c>
      <c r="X132">
        <f t="shared" ref="X132:AC132" si="107">AVEDEV(X121:X125)</f>
        <v>2.080000000000001</v>
      </c>
      <c r="Y132">
        <f t="shared" si="107"/>
        <v>0.64</v>
      </c>
      <c r="Z132">
        <f t="shared" si="107"/>
        <v>0</v>
      </c>
      <c r="AA132">
        <f t="shared" si="107"/>
        <v>3.3599999999999994</v>
      </c>
      <c r="AB132">
        <f t="shared" si="107"/>
        <v>6.7199999999999989</v>
      </c>
      <c r="AC132">
        <f t="shared" si="107"/>
        <v>0.48</v>
      </c>
    </row>
    <row r="133" spans="1:29" x14ac:dyDescent="0.3">
      <c r="A133" t="s">
        <v>14</v>
      </c>
      <c r="C133">
        <f t="shared" ref="C133:H133" si="108">AVERAGE(C126:C130)</f>
        <v>5101</v>
      </c>
      <c r="D133">
        <f t="shared" si="108"/>
        <v>19</v>
      </c>
      <c r="E133">
        <f t="shared" si="108"/>
        <v>6.6</v>
      </c>
      <c r="F133">
        <f t="shared" si="108"/>
        <v>32.6</v>
      </c>
      <c r="G133">
        <f t="shared" si="108"/>
        <v>3050</v>
      </c>
      <c r="H133">
        <f t="shared" si="108"/>
        <v>93.4</v>
      </c>
      <c r="I133" t="s">
        <v>14</v>
      </c>
      <c r="J133">
        <f t="shared" ref="J133:O133" si="109">AVERAGE(J126:J130)</f>
        <v>401.6</v>
      </c>
      <c r="K133">
        <f t="shared" si="109"/>
        <v>15</v>
      </c>
      <c r="L133">
        <f t="shared" si="109"/>
        <v>6.8</v>
      </c>
      <c r="M133">
        <f t="shared" si="109"/>
        <v>59.8</v>
      </c>
      <c r="N133">
        <f>AVERAGE(N126:N128,N130)</f>
        <v>3284.25</v>
      </c>
      <c r="O133">
        <f t="shared" si="109"/>
        <v>47.2</v>
      </c>
      <c r="P133" t="s">
        <v>14</v>
      </c>
      <c r="Q133">
        <f t="shared" ref="Q133:V133" si="110">AVERAGE(Q126:Q130)</f>
        <v>437.6</v>
      </c>
      <c r="R133">
        <f t="shared" si="110"/>
        <v>9</v>
      </c>
      <c r="S133">
        <f t="shared" si="110"/>
        <v>5.6</v>
      </c>
      <c r="T133">
        <f>AVERAGE(T127:T130)</f>
        <v>42.75</v>
      </c>
      <c r="U133">
        <f t="shared" si="110"/>
        <v>3034.2</v>
      </c>
      <c r="V133">
        <f t="shared" si="110"/>
        <v>20.6</v>
      </c>
      <c r="W133" t="s">
        <v>14</v>
      </c>
    </row>
    <row r="134" spans="1:29" x14ac:dyDescent="0.3">
      <c r="A134" t="s">
        <v>15</v>
      </c>
      <c r="C134">
        <f t="shared" ref="C134:H134" si="111">AVEDEV(C126:C130)</f>
        <v>445.6</v>
      </c>
      <c r="D134">
        <f t="shared" si="111"/>
        <v>5.6</v>
      </c>
      <c r="E134">
        <f t="shared" si="111"/>
        <v>0.72</v>
      </c>
      <c r="F134">
        <f t="shared" si="111"/>
        <v>2.4799999999999995</v>
      </c>
      <c r="G134">
        <f t="shared" si="111"/>
        <v>142.4</v>
      </c>
      <c r="H134">
        <f t="shared" si="111"/>
        <v>55.679999999999993</v>
      </c>
      <c r="I134" t="s">
        <v>15</v>
      </c>
      <c r="J134">
        <f t="shared" ref="J134:O134" si="112">AVEDEV(J126:J130)</f>
        <v>173.68</v>
      </c>
      <c r="K134">
        <f t="shared" si="112"/>
        <v>4.8</v>
      </c>
      <c r="L134">
        <f t="shared" si="112"/>
        <v>0.32000000000000012</v>
      </c>
      <c r="M134">
        <f t="shared" si="112"/>
        <v>10.24</v>
      </c>
      <c r="N134">
        <f>AVEDEV(N126:N128,N130)</f>
        <v>79.25</v>
      </c>
      <c r="O134">
        <f t="shared" si="112"/>
        <v>4.6400000000000006</v>
      </c>
      <c r="P134" t="s">
        <v>15</v>
      </c>
      <c r="Q134">
        <f t="shared" ref="Q134:V134" si="113">AVEDEV(Q126:Q130)</f>
        <v>277.75999999999993</v>
      </c>
      <c r="R134">
        <f t="shared" si="113"/>
        <v>3.6</v>
      </c>
      <c r="S134">
        <f t="shared" si="113"/>
        <v>0.72</v>
      </c>
      <c r="T134">
        <f>AVEDEV(T127:T130)</f>
        <v>2.25</v>
      </c>
      <c r="U134">
        <f t="shared" si="113"/>
        <v>188.63999999999996</v>
      </c>
      <c r="V134">
        <f t="shared" si="113"/>
        <v>4.4799999999999995</v>
      </c>
      <c r="W134" t="s">
        <v>15</v>
      </c>
    </row>
    <row r="137" spans="1:29" x14ac:dyDescent="0.3">
      <c r="B137" s="10" t="s">
        <v>31</v>
      </c>
      <c r="C137" s="1" t="s">
        <v>1</v>
      </c>
      <c r="D137" s="1" t="s">
        <v>2</v>
      </c>
      <c r="E137" s="1" t="s">
        <v>3</v>
      </c>
      <c r="F137" s="1" t="s">
        <v>4</v>
      </c>
      <c r="G137" s="1" t="s">
        <v>25</v>
      </c>
      <c r="H137" s="2" t="s">
        <v>24</v>
      </c>
      <c r="I137" s="10"/>
      <c r="J137" s="1" t="s">
        <v>1</v>
      </c>
      <c r="K137" s="1" t="s">
        <v>2</v>
      </c>
      <c r="L137" s="1" t="s">
        <v>3</v>
      </c>
      <c r="M137" s="1" t="s">
        <v>4</v>
      </c>
      <c r="N137" s="1" t="s">
        <v>25</v>
      </c>
      <c r="O137" s="2" t="s">
        <v>24</v>
      </c>
      <c r="P137" s="10"/>
      <c r="Q137" s="1" t="s">
        <v>1</v>
      </c>
      <c r="R137" s="1" t="s">
        <v>2</v>
      </c>
      <c r="S137" s="1" t="s">
        <v>3</v>
      </c>
      <c r="T137" s="1" t="s">
        <v>4</v>
      </c>
      <c r="U137" s="1" t="s">
        <v>25</v>
      </c>
      <c r="V137" s="2" t="s">
        <v>24</v>
      </c>
      <c r="W137" s="10"/>
      <c r="X137" s="1" t="s">
        <v>1</v>
      </c>
      <c r="Y137" s="1" t="s">
        <v>2</v>
      </c>
      <c r="Z137" s="1" t="s">
        <v>3</v>
      </c>
      <c r="AA137" s="1" t="s">
        <v>4</v>
      </c>
      <c r="AB137" s="1" t="s">
        <v>25</v>
      </c>
      <c r="AC137" s="2" t="s">
        <v>24</v>
      </c>
    </row>
    <row r="138" spans="1:29" x14ac:dyDescent="0.3">
      <c r="B138" s="91" t="s">
        <v>5</v>
      </c>
      <c r="C138" s="18">
        <v>6347</v>
      </c>
      <c r="D138" s="19">
        <v>20</v>
      </c>
      <c r="E138" s="19">
        <v>5</v>
      </c>
      <c r="F138" s="19">
        <v>38</v>
      </c>
      <c r="G138" s="19">
        <v>2723</v>
      </c>
      <c r="H138" s="20">
        <v>730</v>
      </c>
      <c r="I138" s="91" t="s">
        <v>6</v>
      </c>
      <c r="J138" s="18">
        <v>1791</v>
      </c>
      <c r="K138" s="19">
        <v>36</v>
      </c>
      <c r="L138" s="19">
        <v>6</v>
      </c>
      <c r="M138" s="19">
        <v>43</v>
      </c>
      <c r="N138" s="19">
        <v>2957</v>
      </c>
      <c r="O138" s="20">
        <v>197</v>
      </c>
      <c r="P138" s="91" t="s">
        <v>7</v>
      </c>
      <c r="Q138" s="18">
        <v>4487</v>
      </c>
      <c r="R138" s="19">
        <v>7</v>
      </c>
      <c r="S138" s="19">
        <v>7</v>
      </c>
      <c r="T138" s="19">
        <v>27</v>
      </c>
      <c r="U138" s="19">
        <v>2848</v>
      </c>
      <c r="V138" s="20">
        <v>166</v>
      </c>
      <c r="W138" s="94" t="s">
        <v>8</v>
      </c>
      <c r="X138" s="18">
        <v>141</v>
      </c>
      <c r="Y138" s="19">
        <v>7</v>
      </c>
      <c r="Z138" s="19">
        <v>6</v>
      </c>
      <c r="AA138" s="19">
        <v>42</v>
      </c>
      <c r="AB138" s="19">
        <v>109</v>
      </c>
      <c r="AC138" s="20">
        <v>5</v>
      </c>
    </row>
    <row r="139" spans="1:29" x14ac:dyDescent="0.3">
      <c r="B139" s="89"/>
      <c r="C139" s="21">
        <v>5073</v>
      </c>
      <c r="D139" s="22">
        <v>88</v>
      </c>
      <c r="E139" s="22">
        <v>5</v>
      </c>
      <c r="F139" s="22">
        <v>37</v>
      </c>
      <c r="G139" s="22">
        <v>2620</v>
      </c>
      <c r="H139" s="23">
        <v>317</v>
      </c>
      <c r="I139" s="92"/>
      <c r="J139" s="21">
        <v>1031</v>
      </c>
      <c r="K139" s="22">
        <v>56</v>
      </c>
      <c r="L139" s="22">
        <v>9</v>
      </c>
      <c r="M139" s="22">
        <v>41</v>
      </c>
      <c r="N139" s="22">
        <v>3236</v>
      </c>
      <c r="O139" s="23">
        <v>195</v>
      </c>
      <c r="P139" s="92"/>
      <c r="Q139" s="21">
        <v>175</v>
      </c>
      <c r="R139" s="22">
        <v>16</v>
      </c>
      <c r="S139" s="22">
        <v>7</v>
      </c>
      <c r="T139" s="22">
        <v>35</v>
      </c>
      <c r="U139" s="22">
        <v>3114</v>
      </c>
      <c r="V139" s="23">
        <v>120</v>
      </c>
      <c r="W139" s="95"/>
      <c r="X139" s="21">
        <v>140</v>
      </c>
      <c r="Y139" s="22">
        <v>7</v>
      </c>
      <c r="Z139" s="22">
        <v>7</v>
      </c>
      <c r="AA139" s="22">
        <v>42</v>
      </c>
      <c r="AB139" s="22">
        <v>98</v>
      </c>
      <c r="AC139" s="23">
        <v>5</v>
      </c>
    </row>
    <row r="140" spans="1:29" x14ac:dyDescent="0.3">
      <c r="B140" s="89"/>
      <c r="C140" s="21">
        <v>5825</v>
      </c>
      <c r="D140" s="22">
        <v>12</v>
      </c>
      <c r="E140" s="35">
        <v>201</v>
      </c>
      <c r="F140" s="22">
        <v>34</v>
      </c>
      <c r="G140" s="22">
        <v>2769</v>
      </c>
      <c r="H140" s="23">
        <v>303</v>
      </c>
      <c r="I140" s="92"/>
      <c r="J140" s="21">
        <v>2877</v>
      </c>
      <c r="K140" s="22">
        <v>5</v>
      </c>
      <c r="L140" s="22">
        <v>9</v>
      </c>
      <c r="M140" s="22">
        <v>27</v>
      </c>
      <c r="N140" s="22">
        <v>3416</v>
      </c>
      <c r="O140" s="23">
        <v>179</v>
      </c>
      <c r="P140" s="92"/>
      <c r="Q140" s="21">
        <v>172</v>
      </c>
      <c r="R140" s="22">
        <v>23</v>
      </c>
      <c r="S140" s="22">
        <v>7</v>
      </c>
      <c r="T140" s="22">
        <v>30</v>
      </c>
      <c r="U140" s="22">
        <v>3440</v>
      </c>
      <c r="V140" s="23">
        <v>132</v>
      </c>
      <c r="W140" s="95"/>
      <c r="X140" s="21">
        <v>137</v>
      </c>
      <c r="Y140" s="22">
        <v>8</v>
      </c>
      <c r="Z140" s="22">
        <v>7</v>
      </c>
      <c r="AA140" s="22">
        <v>35</v>
      </c>
      <c r="AB140" s="22">
        <v>89</v>
      </c>
      <c r="AC140" s="23">
        <v>5</v>
      </c>
    </row>
    <row r="141" spans="1:29" x14ac:dyDescent="0.3">
      <c r="B141" s="89"/>
      <c r="C141" s="21">
        <v>5693</v>
      </c>
      <c r="D141" s="22">
        <v>33</v>
      </c>
      <c r="E141" s="22">
        <v>5</v>
      </c>
      <c r="F141" s="22">
        <v>30</v>
      </c>
      <c r="G141" s="22">
        <v>3107</v>
      </c>
      <c r="H141" s="23">
        <v>297</v>
      </c>
      <c r="I141" s="92"/>
      <c r="J141" s="21">
        <v>3534</v>
      </c>
      <c r="K141" s="22">
        <v>11</v>
      </c>
      <c r="L141" s="22">
        <v>9</v>
      </c>
      <c r="M141" s="22">
        <v>36</v>
      </c>
      <c r="N141" s="22">
        <v>3514</v>
      </c>
      <c r="O141" s="23">
        <v>249</v>
      </c>
      <c r="P141" s="92"/>
      <c r="Q141" s="21">
        <v>395</v>
      </c>
      <c r="R141" s="22">
        <v>14</v>
      </c>
      <c r="S141" s="22">
        <v>8</v>
      </c>
      <c r="T141" s="22">
        <v>34</v>
      </c>
      <c r="U141" s="22">
        <v>3469</v>
      </c>
      <c r="V141" s="23">
        <v>39</v>
      </c>
      <c r="W141" s="95"/>
      <c r="X141" s="21">
        <v>133</v>
      </c>
      <c r="Y141" s="22">
        <v>8</v>
      </c>
      <c r="Z141" s="22">
        <v>7</v>
      </c>
      <c r="AA141" s="22">
        <v>38</v>
      </c>
      <c r="AB141" s="22">
        <v>79</v>
      </c>
      <c r="AC141" s="23">
        <v>4</v>
      </c>
    </row>
    <row r="142" spans="1:29" x14ac:dyDescent="0.3">
      <c r="B142" s="90"/>
      <c r="C142" s="24">
        <v>4764</v>
      </c>
      <c r="D142" s="25">
        <v>7</v>
      </c>
      <c r="E142" s="25">
        <v>5</v>
      </c>
      <c r="F142" s="25">
        <v>32</v>
      </c>
      <c r="G142" s="25">
        <v>2838</v>
      </c>
      <c r="H142" s="26">
        <v>347</v>
      </c>
      <c r="I142" s="93"/>
      <c r="J142" s="24">
        <v>3662</v>
      </c>
      <c r="K142" s="25">
        <v>23</v>
      </c>
      <c r="L142" s="25">
        <v>7</v>
      </c>
      <c r="M142" s="25">
        <v>34</v>
      </c>
      <c r="N142" s="25">
        <v>3629</v>
      </c>
      <c r="O142" s="43">
        <v>889</v>
      </c>
      <c r="P142" s="93"/>
      <c r="Q142" s="24">
        <v>190</v>
      </c>
      <c r="R142" s="25">
        <v>123</v>
      </c>
      <c r="S142" s="25">
        <v>8</v>
      </c>
      <c r="T142" s="25">
        <v>40</v>
      </c>
      <c r="U142" s="25">
        <v>3341</v>
      </c>
      <c r="V142" s="26">
        <v>193</v>
      </c>
      <c r="W142" s="96"/>
      <c r="X142" s="24">
        <v>139</v>
      </c>
      <c r="Y142" s="25">
        <v>7</v>
      </c>
      <c r="Z142" s="25">
        <v>7</v>
      </c>
      <c r="AA142" s="25">
        <v>35</v>
      </c>
      <c r="AB142" s="25">
        <v>92</v>
      </c>
      <c r="AC142" s="26">
        <v>5</v>
      </c>
    </row>
    <row r="143" spans="1:29" x14ac:dyDescent="0.3">
      <c r="B143" s="91" t="s">
        <v>9</v>
      </c>
      <c r="C143" s="21">
        <v>4951</v>
      </c>
      <c r="D143" s="22">
        <v>21</v>
      </c>
      <c r="E143" s="22">
        <v>22</v>
      </c>
      <c r="F143" s="22">
        <v>28</v>
      </c>
      <c r="G143" s="22">
        <v>2999</v>
      </c>
      <c r="H143" s="23">
        <v>62</v>
      </c>
      <c r="I143" s="91" t="s">
        <v>10</v>
      </c>
      <c r="J143" s="21">
        <v>1409</v>
      </c>
      <c r="K143" s="22">
        <v>6</v>
      </c>
      <c r="L143" s="22">
        <v>7</v>
      </c>
      <c r="M143" s="22">
        <v>43</v>
      </c>
      <c r="N143" s="22">
        <v>3361</v>
      </c>
      <c r="O143" s="23">
        <v>104</v>
      </c>
      <c r="P143" s="91" t="s">
        <v>11</v>
      </c>
      <c r="Q143" s="21">
        <v>963</v>
      </c>
      <c r="R143" s="22">
        <v>28</v>
      </c>
      <c r="S143" s="22">
        <v>7</v>
      </c>
      <c r="T143" s="35">
        <v>60</v>
      </c>
      <c r="U143" s="22">
        <v>3057</v>
      </c>
      <c r="V143" s="23">
        <v>31</v>
      </c>
      <c r="W143" s="3"/>
      <c r="X143" s="3"/>
      <c r="Y143" s="3"/>
      <c r="Z143" s="3"/>
      <c r="AB143" s="3"/>
      <c r="AC143" s="3"/>
    </row>
    <row r="144" spans="1:29" x14ac:dyDescent="0.3">
      <c r="B144" s="89"/>
      <c r="C144" s="21">
        <v>5547</v>
      </c>
      <c r="D144" s="22">
        <v>33</v>
      </c>
      <c r="E144" s="22">
        <v>5</v>
      </c>
      <c r="F144" s="22">
        <v>29</v>
      </c>
      <c r="G144" s="22">
        <v>3177</v>
      </c>
      <c r="H144" s="23">
        <v>89</v>
      </c>
      <c r="I144" s="92"/>
      <c r="J144" s="21">
        <v>1536</v>
      </c>
      <c r="K144" s="22">
        <v>29</v>
      </c>
      <c r="L144" s="22">
        <v>6</v>
      </c>
      <c r="M144" s="22">
        <v>33</v>
      </c>
      <c r="N144" s="22">
        <v>3417</v>
      </c>
      <c r="O144" s="23">
        <v>83</v>
      </c>
      <c r="P144" s="92"/>
      <c r="Q144" s="21">
        <v>555</v>
      </c>
      <c r="R144" s="22">
        <v>7</v>
      </c>
      <c r="S144" s="22">
        <v>11</v>
      </c>
      <c r="T144" s="22">
        <v>34</v>
      </c>
      <c r="U144" s="22">
        <v>3479</v>
      </c>
      <c r="V144" s="23">
        <v>42</v>
      </c>
      <c r="W144" s="3"/>
      <c r="X144" s="3"/>
      <c r="Y144" s="3"/>
      <c r="Z144" s="3"/>
      <c r="AA144" s="3"/>
      <c r="AB144" s="3"/>
      <c r="AC144" s="3"/>
    </row>
    <row r="145" spans="1:29" x14ac:dyDescent="0.3">
      <c r="B145" s="89"/>
      <c r="C145" s="21">
        <v>4468</v>
      </c>
      <c r="D145" s="22">
        <v>39</v>
      </c>
      <c r="E145" s="22">
        <v>6</v>
      </c>
      <c r="F145" s="22">
        <v>30</v>
      </c>
      <c r="G145" s="22">
        <v>2875</v>
      </c>
      <c r="H145" s="23">
        <v>183</v>
      </c>
      <c r="I145" s="92"/>
      <c r="J145" s="21">
        <v>899</v>
      </c>
      <c r="K145" s="22">
        <v>36</v>
      </c>
      <c r="L145" s="22">
        <v>7</v>
      </c>
      <c r="M145" s="22">
        <v>58</v>
      </c>
      <c r="N145" s="22">
        <v>3456</v>
      </c>
      <c r="O145" s="23">
        <v>96</v>
      </c>
      <c r="P145" s="92"/>
      <c r="Q145" s="21">
        <v>193</v>
      </c>
      <c r="R145" s="22">
        <v>9</v>
      </c>
      <c r="S145" s="22">
        <v>7</v>
      </c>
      <c r="T145" s="22">
        <v>39</v>
      </c>
      <c r="U145" s="22">
        <v>3904</v>
      </c>
      <c r="V145" s="23">
        <v>54</v>
      </c>
      <c r="W145" s="3"/>
      <c r="X145" s="3"/>
      <c r="Y145" s="3"/>
      <c r="Z145" s="3"/>
      <c r="AA145" s="3"/>
      <c r="AB145" s="3"/>
      <c r="AC145" s="3"/>
    </row>
    <row r="146" spans="1:29" x14ac:dyDescent="0.3">
      <c r="B146" s="89"/>
      <c r="C146" s="21">
        <v>4473</v>
      </c>
      <c r="D146" s="22">
        <v>33</v>
      </c>
      <c r="E146" s="22">
        <v>6</v>
      </c>
      <c r="F146" s="22">
        <v>25</v>
      </c>
      <c r="G146" s="22">
        <v>2787</v>
      </c>
      <c r="H146" s="23">
        <v>102</v>
      </c>
      <c r="I146" s="92"/>
      <c r="J146" s="21">
        <v>251</v>
      </c>
      <c r="K146" s="22">
        <v>18</v>
      </c>
      <c r="L146" s="22">
        <v>6</v>
      </c>
      <c r="M146" s="22">
        <v>56</v>
      </c>
      <c r="N146" s="35">
        <v>2174</v>
      </c>
      <c r="O146" s="23">
        <v>175</v>
      </c>
      <c r="P146" s="92"/>
      <c r="Q146" s="21">
        <v>1400</v>
      </c>
      <c r="R146" s="22">
        <v>30</v>
      </c>
      <c r="S146" s="22">
        <v>7</v>
      </c>
      <c r="T146" s="22">
        <v>37</v>
      </c>
      <c r="U146" s="22">
        <v>3196</v>
      </c>
      <c r="V146" s="23">
        <v>58</v>
      </c>
      <c r="W146" s="3"/>
      <c r="X146" s="3"/>
      <c r="Y146" s="3"/>
      <c r="Z146" s="3"/>
      <c r="AA146" s="3"/>
      <c r="AB146" s="3"/>
      <c r="AC146" s="3"/>
    </row>
    <row r="147" spans="1:29" x14ac:dyDescent="0.3">
      <c r="B147" s="90"/>
      <c r="C147" s="24">
        <v>5441</v>
      </c>
      <c r="D147" s="25">
        <v>11</v>
      </c>
      <c r="E147" s="25">
        <v>6</v>
      </c>
      <c r="F147" s="25">
        <v>29</v>
      </c>
      <c r="G147" s="25">
        <v>2749</v>
      </c>
      <c r="H147" s="26">
        <v>684</v>
      </c>
      <c r="I147" s="93"/>
      <c r="J147" s="24">
        <v>2442</v>
      </c>
      <c r="K147" s="25">
        <v>33</v>
      </c>
      <c r="L147" s="25">
        <v>7</v>
      </c>
      <c r="M147" s="25">
        <v>58</v>
      </c>
      <c r="N147" s="25">
        <v>3419</v>
      </c>
      <c r="O147" s="26">
        <v>137</v>
      </c>
      <c r="P147" s="93"/>
      <c r="Q147" s="24">
        <v>642</v>
      </c>
      <c r="R147" s="25">
        <v>15</v>
      </c>
      <c r="S147" s="25">
        <v>8</v>
      </c>
      <c r="T147" s="25">
        <v>43</v>
      </c>
      <c r="U147" s="25">
        <v>3441</v>
      </c>
      <c r="V147" s="26">
        <v>59</v>
      </c>
      <c r="W147" s="3"/>
      <c r="X147" s="3"/>
      <c r="Y147" s="3"/>
      <c r="Z147" s="3"/>
      <c r="AA147" s="3"/>
      <c r="AB147" s="3"/>
      <c r="AC147" s="3"/>
    </row>
    <row r="148" spans="1:29" x14ac:dyDescent="0.3">
      <c r="A148" t="s">
        <v>12</v>
      </c>
      <c r="C148">
        <f>AVERAGE(C138:C142)</f>
        <v>5540.4</v>
      </c>
      <c r="D148">
        <f t="shared" ref="D148:H148" si="114">AVERAGE(D138:D142)</f>
        <v>32</v>
      </c>
      <c r="E148">
        <f>AVERAGE(E138:E139,E141:E142)</f>
        <v>5</v>
      </c>
      <c r="F148">
        <f t="shared" si="114"/>
        <v>34.200000000000003</v>
      </c>
      <c r="G148">
        <f t="shared" si="114"/>
        <v>2811.4</v>
      </c>
      <c r="H148">
        <f t="shared" si="114"/>
        <v>398.8</v>
      </c>
      <c r="I148" t="s">
        <v>12</v>
      </c>
      <c r="J148">
        <f t="shared" ref="J148:N148" si="115">AVERAGE(J138:J142)</f>
        <v>2579</v>
      </c>
      <c r="K148">
        <f t="shared" si="115"/>
        <v>26.2</v>
      </c>
      <c r="L148">
        <f t="shared" si="115"/>
        <v>8</v>
      </c>
      <c r="M148">
        <f t="shared" si="115"/>
        <v>36.200000000000003</v>
      </c>
      <c r="N148">
        <f t="shared" si="115"/>
        <v>3350.4</v>
      </c>
      <c r="O148">
        <f>AVERAGE(O138:O141)</f>
        <v>205</v>
      </c>
      <c r="P148" t="s">
        <v>12</v>
      </c>
      <c r="Q148">
        <f t="shared" ref="Q148:V148" si="116">AVERAGE(Q138:Q142)</f>
        <v>1083.8</v>
      </c>
      <c r="R148">
        <f t="shared" si="116"/>
        <v>36.6</v>
      </c>
      <c r="S148">
        <f t="shared" si="116"/>
        <v>7.4</v>
      </c>
      <c r="T148">
        <f t="shared" si="116"/>
        <v>33.200000000000003</v>
      </c>
      <c r="U148">
        <f t="shared" si="116"/>
        <v>3242.4</v>
      </c>
      <c r="V148">
        <f t="shared" si="116"/>
        <v>130</v>
      </c>
      <c r="W148" t="s">
        <v>12</v>
      </c>
      <c r="X148">
        <f t="shared" ref="X148:AC148" si="117">AVERAGE(X138:X142)</f>
        <v>138</v>
      </c>
      <c r="Y148">
        <f t="shared" si="117"/>
        <v>7.4</v>
      </c>
      <c r="Z148">
        <f t="shared" si="117"/>
        <v>6.8</v>
      </c>
      <c r="AA148">
        <f t="shared" si="117"/>
        <v>38.4</v>
      </c>
      <c r="AB148">
        <f t="shared" si="117"/>
        <v>93.4</v>
      </c>
      <c r="AC148">
        <f t="shared" si="117"/>
        <v>4.8</v>
      </c>
    </row>
    <row r="149" spans="1:29" x14ac:dyDescent="0.3">
      <c r="A149" t="s">
        <v>13</v>
      </c>
      <c r="C149">
        <f>AVEDEV(C138:C142)</f>
        <v>497.5200000000001</v>
      </c>
      <c r="D149">
        <f t="shared" ref="D149:H149" si="118">AVEDEV(D138:D142)</f>
        <v>22.8</v>
      </c>
      <c r="E149">
        <f>AVEDEV(E138:E139,E141:E142)</f>
        <v>0</v>
      </c>
      <c r="F149">
        <f t="shared" si="118"/>
        <v>2.6400000000000006</v>
      </c>
      <c r="G149">
        <f t="shared" si="118"/>
        <v>128.88000000000002</v>
      </c>
      <c r="H149">
        <f t="shared" si="118"/>
        <v>132.48000000000002</v>
      </c>
      <c r="I149" t="s">
        <v>13</v>
      </c>
      <c r="J149">
        <f t="shared" ref="J149:N149" si="119">AVEDEV(J138:J142)</f>
        <v>934.4</v>
      </c>
      <c r="K149">
        <f t="shared" si="119"/>
        <v>15.84</v>
      </c>
      <c r="L149">
        <f t="shared" si="119"/>
        <v>1.2</v>
      </c>
      <c r="M149">
        <f t="shared" si="119"/>
        <v>4.6400000000000006</v>
      </c>
      <c r="N149">
        <f t="shared" si="119"/>
        <v>203.11999999999998</v>
      </c>
      <c r="O149">
        <f>AVEDEV(O138:O141)</f>
        <v>22</v>
      </c>
      <c r="P149" t="s">
        <v>13</v>
      </c>
      <c r="Q149">
        <f t="shared" ref="Q149:V149" si="120">AVEDEV(Q138:Q142)</f>
        <v>1361.2800000000002</v>
      </c>
      <c r="R149">
        <f t="shared" si="120"/>
        <v>34.56</v>
      </c>
      <c r="S149">
        <f t="shared" si="120"/>
        <v>0.48000000000000009</v>
      </c>
      <c r="T149">
        <f t="shared" si="120"/>
        <v>3.7599999999999993</v>
      </c>
      <c r="U149">
        <f t="shared" si="120"/>
        <v>209.11999999999998</v>
      </c>
      <c r="V149">
        <f t="shared" si="120"/>
        <v>40.4</v>
      </c>
      <c r="W149" t="s">
        <v>13</v>
      </c>
      <c r="X149">
        <f t="shared" ref="X149:AC149" si="121">AVEDEV(X138:X142)</f>
        <v>2.4</v>
      </c>
      <c r="Y149">
        <f t="shared" si="121"/>
        <v>0.48000000000000009</v>
      </c>
      <c r="Z149">
        <f t="shared" si="121"/>
        <v>0.32000000000000012</v>
      </c>
      <c r="AA149">
        <f t="shared" si="121"/>
        <v>2.88</v>
      </c>
      <c r="AB149">
        <f t="shared" si="121"/>
        <v>8.0800000000000018</v>
      </c>
      <c r="AC149">
        <f t="shared" si="121"/>
        <v>0.32000000000000012</v>
      </c>
    </row>
    <row r="150" spans="1:29" x14ac:dyDescent="0.3">
      <c r="A150" t="s">
        <v>14</v>
      </c>
      <c r="C150">
        <f t="shared" ref="C150:H150" si="122">AVERAGE(C143:C147)</f>
        <v>4976</v>
      </c>
      <c r="D150">
        <f t="shared" si="122"/>
        <v>27.4</v>
      </c>
      <c r="E150">
        <f t="shared" si="122"/>
        <v>9</v>
      </c>
      <c r="F150">
        <f t="shared" si="122"/>
        <v>28.2</v>
      </c>
      <c r="G150">
        <f t="shared" si="122"/>
        <v>2917.4</v>
      </c>
      <c r="H150">
        <f t="shared" si="122"/>
        <v>224</v>
      </c>
      <c r="I150" t="s">
        <v>14</v>
      </c>
      <c r="J150">
        <f t="shared" ref="J150:O150" si="123">AVERAGE(J143:J147)</f>
        <v>1307.4000000000001</v>
      </c>
      <c r="K150">
        <f t="shared" si="123"/>
        <v>24.4</v>
      </c>
      <c r="L150">
        <f t="shared" si="123"/>
        <v>6.6</v>
      </c>
      <c r="M150">
        <f t="shared" si="123"/>
        <v>49.6</v>
      </c>
      <c r="N150">
        <f>AVERAGE(N143:N145,N147)</f>
        <v>3413.25</v>
      </c>
      <c r="O150">
        <f t="shared" si="123"/>
        <v>119</v>
      </c>
      <c r="P150" t="s">
        <v>14</v>
      </c>
      <c r="Q150">
        <f t="shared" ref="Q150:V150" si="124">AVERAGE(Q143:Q147)</f>
        <v>750.6</v>
      </c>
      <c r="R150">
        <f t="shared" si="124"/>
        <v>17.8</v>
      </c>
      <c r="S150">
        <f t="shared" si="124"/>
        <v>8</v>
      </c>
      <c r="T150">
        <f>AVERAGE(T144:T147)</f>
        <v>38.25</v>
      </c>
      <c r="U150">
        <f t="shared" si="124"/>
        <v>3415.4</v>
      </c>
      <c r="V150">
        <f t="shared" si="124"/>
        <v>48.8</v>
      </c>
      <c r="W150" t="s">
        <v>14</v>
      </c>
    </row>
    <row r="151" spans="1:29" x14ac:dyDescent="0.3">
      <c r="A151" t="s">
        <v>15</v>
      </c>
      <c r="C151">
        <f t="shared" ref="C151:H151" si="125">AVEDEV(C143:C147)</f>
        <v>414.4</v>
      </c>
      <c r="D151">
        <f t="shared" si="125"/>
        <v>9.120000000000001</v>
      </c>
      <c r="E151">
        <f t="shared" si="125"/>
        <v>5.2</v>
      </c>
      <c r="F151">
        <f t="shared" si="125"/>
        <v>1.36</v>
      </c>
      <c r="G151">
        <f t="shared" si="125"/>
        <v>136.48000000000002</v>
      </c>
      <c r="H151">
        <f t="shared" si="125"/>
        <v>184</v>
      </c>
      <c r="I151" t="s">
        <v>15</v>
      </c>
      <c r="J151">
        <f t="shared" ref="J151:O151" si="126">AVEDEV(J143:J147)</f>
        <v>585.91999999999996</v>
      </c>
      <c r="K151">
        <f t="shared" si="126"/>
        <v>9.92</v>
      </c>
      <c r="L151">
        <f t="shared" si="126"/>
        <v>0.48000000000000009</v>
      </c>
      <c r="M151">
        <f t="shared" si="126"/>
        <v>9.2799999999999994</v>
      </c>
      <c r="N151">
        <f>AVEDEV(N143:N145,N147)</f>
        <v>26.125</v>
      </c>
      <c r="O151">
        <f t="shared" si="126"/>
        <v>29.6</v>
      </c>
      <c r="P151" t="s">
        <v>15</v>
      </c>
      <c r="Q151">
        <f t="shared" ref="Q151:V151" si="127">AVEDEV(Q143:Q147)</f>
        <v>344.71999999999997</v>
      </c>
      <c r="R151">
        <f t="shared" si="127"/>
        <v>8.9599999999999991</v>
      </c>
      <c r="S151">
        <f t="shared" si="127"/>
        <v>1.2</v>
      </c>
      <c r="T151">
        <f>AVEDEV(T144:T147)</f>
        <v>2.75</v>
      </c>
      <c r="U151">
        <f t="shared" si="127"/>
        <v>231.11999999999998</v>
      </c>
      <c r="V151">
        <f t="shared" si="127"/>
        <v>9.84</v>
      </c>
      <c r="W151" t="s">
        <v>15</v>
      </c>
    </row>
    <row r="154" spans="1:29" x14ac:dyDescent="0.3">
      <c r="A154" t="s">
        <v>30</v>
      </c>
      <c r="B154" s="10" t="s">
        <v>32</v>
      </c>
      <c r="C154" s="1" t="s">
        <v>1</v>
      </c>
      <c r="D154" s="1" t="s">
        <v>2</v>
      </c>
      <c r="E154" s="1" t="s">
        <v>3</v>
      </c>
      <c r="F154" s="1" t="s">
        <v>4</v>
      </c>
      <c r="G154" s="1" t="s">
        <v>25</v>
      </c>
      <c r="H154" s="2" t="s">
        <v>24</v>
      </c>
      <c r="I154" s="10"/>
      <c r="J154" s="1" t="s">
        <v>1</v>
      </c>
      <c r="K154" s="1" t="s">
        <v>2</v>
      </c>
      <c r="L154" s="1" t="s">
        <v>3</v>
      </c>
      <c r="M154" s="1" t="s">
        <v>4</v>
      </c>
      <c r="N154" s="1" t="s">
        <v>25</v>
      </c>
      <c r="O154" s="2" t="s">
        <v>24</v>
      </c>
      <c r="P154" s="10"/>
      <c r="Q154" s="1" t="s">
        <v>1</v>
      </c>
      <c r="R154" s="1" t="s">
        <v>2</v>
      </c>
      <c r="S154" s="1" t="s">
        <v>3</v>
      </c>
      <c r="T154" s="1" t="s">
        <v>4</v>
      </c>
      <c r="U154" s="1" t="s">
        <v>25</v>
      </c>
      <c r="V154" s="2" t="s">
        <v>24</v>
      </c>
      <c r="W154" s="10"/>
      <c r="X154" s="1" t="s">
        <v>1</v>
      </c>
      <c r="Y154" s="1" t="s">
        <v>2</v>
      </c>
      <c r="Z154" s="1" t="s">
        <v>3</v>
      </c>
      <c r="AA154" s="1" t="s">
        <v>4</v>
      </c>
      <c r="AB154" s="1" t="s">
        <v>25</v>
      </c>
      <c r="AC154" s="2" t="s">
        <v>24</v>
      </c>
    </row>
    <row r="155" spans="1:29" x14ac:dyDescent="0.3">
      <c r="B155" s="91" t="s">
        <v>5</v>
      </c>
      <c r="C155" s="18">
        <v>7403</v>
      </c>
      <c r="D155" s="19">
        <v>25</v>
      </c>
      <c r="E155" s="19">
        <v>6</v>
      </c>
      <c r="F155" s="19">
        <v>33</v>
      </c>
      <c r="G155" s="19">
        <v>2618</v>
      </c>
      <c r="H155" s="20">
        <v>970</v>
      </c>
      <c r="I155" s="91" t="s">
        <v>6</v>
      </c>
      <c r="J155" s="18">
        <v>2411</v>
      </c>
      <c r="K155" s="19">
        <v>50</v>
      </c>
      <c r="L155" s="19">
        <v>4</v>
      </c>
      <c r="M155" s="19">
        <v>38</v>
      </c>
      <c r="N155" s="19">
        <v>2949</v>
      </c>
      <c r="O155" s="20">
        <v>393</v>
      </c>
      <c r="P155" s="91" t="s">
        <v>7</v>
      </c>
      <c r="Q155" s="18">
        <v>5357</v>
      </c>
      <c r="R155" s="19">
        <v>5</v>
      </c>
      <c r="S155" s="19">
        <v>5</v>
      </c>
      <c r="T155" s="19">
        <v>23</v>
      </c>
      <c r="U155" s="19">
        <v>2830</v>
      </c>
      <c r="V155" s="20">
        <v>293</v>
      </c>
      <c r="W155" s="94" t="s">
        <v>8</v>
      </c>
      <c r="X155" s="18">
        <v>137</v>
      </c>
      <c r="Y155" s="19">
        <v>6</v>
      </c>
      <c r="Z155" s="19">
        <v>6</v>
      </c>
      <c r="AA155" s="19">
        <v>38</v>
      </c>
      <c r="AB155" s="19">
        <v>124</v>
      </c>
      <c r="AC155" s="20">
        <v>3</v>
      </c>
    </row>
    <row r="156" spans="1:29" x14ac:dyDescent="0.3">
      <c r="B156" s="89"/>
      <c r="C156" s="21">
        <v>5671</v>
      </c>
      <c r="D156" s="22">
        <v>116</v>
      </c>
      <c r="E156" s="22">
        <v>4</v>
      </c>
      <c r="F156" s="22">
        <v>34</v>
      </c>
      <c r="G156" s="22">
        <v>2525</v>
      </c>
      <c r="H156" s="23">
        <v>385</v>
      </c>
      <c r="I156" s="92"/>
      <c r="J156" s="21">
        <v>1513</v>
      </c>
      <c r="K156" s="22">
        <v>82</v>
      </c>
      <c r="L156" s="22">
        <v>8</v>
      </c>
      <c r="M156" s="22">
        <v>37</v>
      </c>
      <c r="N156" s="22">
        <v>3164</v>
      </c>
      <c r="O156" s="23">
        <v>320</v>
      </c>
      <c r="P156" s="92"/>
      <c r="Q156" s="21">
        <v>162</v>
      </c>
      <c r="R156" s="22">
        <v>21</v>
      </c>
      <c r="S156" s="22">
        <v>5</v>
      </c>
      <c r="T156" s="22">
        <v>32</v>
      </c>
      <c r="U156" s="22">
        <v>3164</v>
      </c>
      <c r="V156" s="23">
        <v>202</v>
      </c>
      <c r="W156" s="95"/>
      <c r="X156" s="21">
        <v>135</v>
      </c>
      <c r="Y156" s="22">
        <v>6</v>
      </c>
      <c r="Z156" s="22">
        <v>6</v>
      </c>
      <c r="AA156" s="22">
        <v>38</v>
      </c>
      <c r="AB156" s="22">
        <v>90</v>
      </c>
      <c r="AC156" s="23">
        <v>3</v>
      </c>
    </row>
    <row r="157" spans="1:29" x14ac:dyDescent="0.3">
      <c r="B157" s="89"/>
      <c r="C157" s="21">
        <v>6675</v>
      </c>
      <c r="D157" s="22">
        <v>13</v>
      </c>
      <c r="E157" s="35">
        <v>298</v>
      </c>
      <c r="F157" s="22">
        <v>32</v>
      </c>
      <c r="G157" s="22">
        <v>2738</v>
      </c>
      <c r="H157" s="23">
        <v>418</v>
      </c>
      <c r="I157" s="92"/>
      <c r="J157" s="21">
        <v>3666</v>
      </c>
      <c r="K157" s="22">
        <v>4</v>
      </c>
      <c r="L157" s="22">
        <v>8</v>
      </c>
      <c r="M157" s="22">
        <v>23</v>
      </c>
      <c r="N157" s="22">
        <v>3269</v>
      </c>
      <c r="O157" s="23">
        <v>267</v>
      </c>
      <c r="P157" s="92"/>
      <c r="Q157" s="21">
        <v>159</v>
      </c>
      <c r="R157" s="22">
        <v>39</v>
      </c>
      <c r="S157" s="22">
        <v>5</v>
      </c>
      <c r="T157" s="22">
        <v>25</v>
      </c>
      <c r="U157" s="22">
        <v>3225</v>
      </c>
      <c r="V157" s="23">
        <v>214</v>
      </c>
      <c r="W157" s="95"/>
      <c r="X157" s="21">
        <v>132</v>
      </c>
      <c r="Y157" s="22">
        <v>7</v>
      </c>
      <c r="Z157" s="22">
        <v>5</v>
      </c>
      <c r="AA157" s="22">
        <v>32</v>
      </c>
      <c r="AB157" s="22">
        <v>82</v>
      </c>
      <c r="AC157" s="23">
        <v>3</v>
      </c>
    </row>
    <row r="158" spans="1:29" x14ac:dyDescent="0.3">
      <c r="B158" s="89"/>
      <c r="C158" s="21">
        <v>6701</v>
      </c>
      <c r="D158" s="22">
        <v>55</v>
      </c>
      <c r="E158" s="22">
        <v>5</v>
      </c>
      <c r="F158" s="22">
        <v>28</v>
      </c>
      <c r="G158" s="22">
        <v>3019</v>
      </c>
      <c r="H158" s="23">
        <v>467</v>
      </c>
      <c r="I158" s="92"/>
      <c r="J158" s="21">
        <v>3727</v>
      </c>
      <c r="K158" s="22">
        <v>13</v>
      </c>
      <c r="L158" s="22">
        <v>9</v>
      </c>
      <c r="M158" s="22">
        <v>31</v>
      </c>
      <c r="N158" s="22">
        <v>3265</v>
      </c>
      <c r="O158" s="23">
        <v>450</v>
      </c>
      <c r="P158" s="92"/>
      <c r="Q158" s="21">
        <v>1075</v>
      </c>
      <c r="R158" s="22">
        <v>21</v>
      </c>
      <c r="S158" s="22">
        <v>6</v>
      </c>
      <c r="T158" s="22">
        <v>28</v>
      </c>
      <c r="U158" s="22">
        <v>3324</v>
      </c>
      <c r="V158" s="23">
        <v>62</v>
      </c>
      <c r="W158" s="95"/>
      <c r="X158" s="21">
        <v>129</v>
      </c>
      <c r="Y158" s="22">
        <v>6</v>
      </c>
      <c r="Z158" s="22">
        <v>6</v>
      </c>
      <c r="AA158" s="22">
        <v>33</v>
      </c>
      <c r="AB158" s="22">
        <v>75</v>
      </c>
      <c r="AC158" s="23">
        <v>3</v>
      </c>
    </row>
    <row r="159" spans="1:29" x14ac:dyDescent="0.3">
      <c r="B159" s="90"/>
      <c r="C159" s="24">
        <v>5632</v>
      </c>
      <c r="D159" s="25">
        <v>7</v>
      </c>
      <c r="E159" s="25">
        <v>5</v>
      </c>
      <c r="F159" s="25">
        <v>28</v>
      </c>
      <c r="G159" s="25">
        <v>2752</v>
      </c>
      <c r="H159" s="26">
        <v>434</v>
      </c>
      <c r="I159" s="93"/>
      <c r="J159" s="24">
        <v>4342</v>
      </c>
      <c r="K159" s="25">
        <v>33</v>
      </c>
      <c r="L159" s="25">
        <v>6</v>
      </c>
      <c r="M159" s="25">
        <v>30</v>
      </c>
      <c r="N159" s="25">
        <v>3587</v>
      </c>
      <c r="O159" s="43">
        <v>1130</v>
      </c>
      <c r="P159" s="93"/>
      <c r="Q159" s="24">
        <v>175</v>
      </c>
      <c r="R159" s="25">
        <v>331</v>
      </c>
      <c r="S159" s="25">
        <v>6</v>
      </c>
      <c r="T159" s="25">
        <v>35</v>
      </c>
      <c r="U159" s="25">
        <v>3134</v>
      </c>
      <c r="V159" s="26">
        <v>283</v>
      </c>
      <c r="W159" s="96"/>
      <c r="X159" s="24">
        <v>134</v>
      </c>
      <c r="Y159" s="25">
        <v>6</v>
      </c>
      <c r="Z159" s="25">
        <v>5</v>
      </c>
      <c r="AA159" s="25">
        <v>31</v>
      </c>
      <c r="AB159" s="25">
        <v>84</v>
      </c>
      <c r="AC159" s="26">
        <v>3</v>
      </c>
    </row>
    <row r="160" spans="1:29" x14ac:dyDescent="0.3">
      <c r="B160" s="91" t="s">
        <v>9</v>
      </c>
      <c r="C160" s="21">
        <v>4493</v>
      </c>
      <c r="D160" s="22">
        <v>27</v>
      </c>
      <c r="E160" s="22">
        <v>18</v>
      </c>
      <c r="F160" s="22">
        <v>26</v>
      </c>
      <c r="G160" s="22">
        <v>2843</v>
      </c>
      <c r="H160" s="23">
        <v>83</v>
      </c>
      <c r="I160" s="91" t="s">
        <v>10</v>
      </c>
      <c r="J160" s="21">
        <v>1940</v>
      </c>
      <c r="K160" s="22">
        <v>4</v>
      </c>
      <c r="L160" s="22">
        <v>5</v>
      </c>
      <c r="M160" s="22">
        <v>32</v>
      </c>
      <c r="N160" s="22">
        <v>3264</v>
      </c>
      <c r="O160" s="23">
        <v>175</v>
      </c>
      <c r="P160" s="91" t="s">
        <v>11</v>
      </c>
      <c r="Q160" s="21">
        <v>866</v>
      </c>
      <c r="R160" s="22">
        <v>40</v>
      </c>
      <c r="S160" s="22">
        <v>5</v>
      </c>
      <c r="T160" s="35">
        <v>51</v>
      </c>
      <c r="U160" s="22">
        <v>2914</v>
      </c>
      <c r="V160" s="23">
        <v>43</v>
      </c>
      <c r="W160" s="3"/>
      <c r="X160" s="3"/>
      <c r="Y160" s="3"/>
      <c r="Z160" s="3"/>
      <c r="AB160" s="3"/>
      <c r="AC160" s="3"/>
    </row>
    <row r="161" spans="1:29" x14ac:dyDescent="0.3">
      <c r="B161" s="89"/>
      <c r="C161" s="21">
        <v>5916</v>
      </c>
      <c r="D161" s="22">
        <v>47</v>
      </c>
      <c r="E161" s="22">
        <v>5</v>
      </c>
      <c r="F161" s="22">
        <v>27</v>
      </c>
      <c r="G161" s="22">
        <v>3038</v>
      </c>
      <c r="H161" s="23">
        <v>128</v>
      </c>
      <c r="I161" s="92"/>
      <c r="J161" s="21">
        <v>2010</v>
      </c>
      <c r="K161" s="22">
        <v>38</v>
      </c>
      <c r="L161" s="22">
        <v>5</v>
      </c>
      <c r="M161" s="22">
        <v>28</v>
      </c>
      <c r="N161" s="22">
        <v>3270</v>
      </c>
      <c r="O161" s="23">
        <v>123</v>
      </c>
      <c r="P161" s="92"/>
      <c r="Q161" s="21">
        <v>1404</v>
      </c>
      <c r="R161" s="22">
        <v>5</v>
      </c>
      <c r="S161" s="22">
        <v>12</v>
      </c>
      <c r="T161" s="22">
        <v>29</v>
      </c>
      <c r="U161" s="22">
        <v>3422</v>
      </c>
      <c r="V161" s="23">
        <v>59</v>
      </c>
      <c r="W161" s="3"/>
      <c r="X161" s="3"/>
      <c r="Y161" s="3"/>
      <c r="Z161" s="3"/>
      <c r="AA161" s="3"/>
      <c r="AB161" s="3"/>
      <c r="AC161" s="3"/>
    </row>
    <row r="162" spans="1:29" x14ac:dyDescent="0.3">
      <c r="B162" s="89"/>
      <c r="C162" s="21">
        <v>4712</v>
      </c>
      <c r="D162" s="22">
        <v>59</v>
      </c>
      <c r="E162" s="22">
        <v>6</v>
      </c>
      <c r="F162" s="22">
        <v>27</v>
      </c>
      <c r="G162" s="22">
        <v>2792</v>
      </c>
      <c r="H162" s="23">
        <v>250</v>
      </c>
      <c r="I162" s="92"/>
      <c r="J162" s="21">
        <v>1502</v>
      </c>
      <c r="K162" s="22">
        <v>46</v>
      </c>
      <c r="L162" s="22">
        <v>6</v>
      </c>
      <c r="M162" s="22">
        <v>52</v>
      </c>
      <c r="N162" s="22">
        <v>3390</v>
      </c>
      <c r="O162" s="23">
        <v>143</v>
      </c>
      <c r="P162" s="92"/>
      <c r="Q162" s="21">
        <v>178</v>
      </c>
      <c r="R162" s="22">
        <v>8</v>
      </c>
      <c r="S162" s="22">
        <v>5</v>
      </c>
      <c r="T162" s="22">
        <v>33</v>
      </c>
      <c r="U162" s="22">
        <v>3704</v>
      </c>
      <c r="V162" s="23">
        <v>71</v>
      </c>
      <c r="W162" s="3"/>
      <c r="X162" s="3"/>
      <c r="Y162" s="3"/>
      <c r="Z162" s="3"/>
      <c r="AA162" s="3"/>
      <c r="AB162" s="3"/>
      <c r="AC162" s="3"/>
    </row>
    <row r="163" spans="1:29" x14ac:dyDescent="0.3">
      <c r="B163" s="89"/>
      <c r="C163" s="21">
        <v>5081</v>
      </c>
      <c r="D163" s="22">
        <v>45</v>
      </c>
      <c r="E163" s="22">
        <v>5</v>
      </c>
      <c r="F163" s="22">
        <v>23</v>
      </c>
      <c r="G163" s="22">
        <v>2643</v>
      </c>
      <c r="H163" s="23">
        <v>166</v>
      </c>
      <c r="I163" s="92"/>
      <c r="J163" s="21">
        <v>414</v>
      </c>
      <c r="K163" s="22">
        <v>21</v>
      </c>
      <c r="L163" s="22">
        <v>5</v>
      </c>
      <c r="M163" s="22">
        <v>48</v>
      </c>
      <c r="N163" s="35">
        <v>2315</v>
      </c>
      <c r="O163" s="23">
        <v>321</v>
      </c>
      <c r="P163" s="92"/>
      <c r="Q163" s="21">
        <v>2000</v>
      </c>
      <c r="R163" s="22">
        <v>42</v>
      </c>
      <c r="S163" s="22">
        <v>5</v>
      </c>
      <c r="T163" s="22">
        <v>31</v>
      </c>
      <c r="U163" s="22">
        <v>3172</v>
      </c>
      <c r="V163" s="23">
        <v>102</v>
      </c>
      <c r="W163" s="3"/>
      <c r="X163" s="3"/>
      <c r="Y163" s="3"/>
      <c r="Z163" s="3"/>
      <c r="AA163" s="3"/>
      <c r="AB163" s="3"/>
      <c r="AC163" s="3"/>
    </row>
    <row r="164" spans="1:29" x14ac:dyDescent="0.3">
      <c r="B164" s="90"/>
      <c r="C164" s="24">
        <v>6201</v>
      </c>
      <c r="D164" s="25">
        <v>13</v>
      </c>
      <c r="E164" s="25">
        <v>6</v>
      </c>
      <c r="F164" s="25">
        <v>26</v>
      </c>
      <c r="G164" s="25">
        <v>2651</v>
      </c>
      <c r="H164" s="26">
        <v>843</v>
      </c>
      <c r="I164" s="93"/>
      <c r="J164" s="24">
        <v>3288</v>
      </c>
      <c r="K164" s="25">
        <v>44</v>
      </c>
      <c r="L164" s="25">
        <v>5</v>
      </c>
      <c r="M164" s="25">
        <v>54</v>
      </c>
      <c r="N164" s="25">
        <v>3182</v>
      </c>
      <c r="O164" s="26">
        <v>249</v>
      </c>
      <c r="P164" s="93"/>
      <c r="Q164" s="24">
        <v>1485</v>
      </c>
      <c r="R164" s="25">
        <v>19</v>
      </c>
      <c r="S164" s="25">
        <v>6</v>
      </c>
      <c r="T164" s="25">
        <v>36</v>
      </c>
      <c r="U164" s="25">
        <v>3249</v>
      </c>
      <c r="V164" s="26">
        <v>88</v>
      </c>
      <c r="W164" s="3"/>
      <c r="X164" s="3"/>
      <c r="Y164" s="3"/>
      <c r="Z164" s="3"/>
      <c r="AA164" s="3"/>
      <c r="AB164" s="3"/>
      <c r="AC164" s="3"/>
    </row>
    <row r="165" spans="1:29" x14ac:dyDescent="0.3">
      <c r="A165" t="s">
        <v>12</v>
      </c>
      <c r="C165">
        <f>AVERAGE(C155:C156,C158:C159)</f>
        <v>6351.75</v>
      </c>
      <c r="D165">
        <f t="shared" ref="D165:H165" si="128">AVERAGE(D155:D159)</f>
        <v>43.2</v>
      </c>
      <c r="E165">
        <f>AVERAGE(E155:E156,E158:E159)</f>
        <v>5</v>
      </c>
      <c r="F165">
        <f t="shared" si="128"/>
        <v>31</v>
      </c>
      <c r="G165">
        <f t="shared" si="128"/>
        <v>2730.4</v>
      </c>
      <c r="H165">
        <f t="shared" si="128"/>
        <v>534.79999999999995</v>
      </c>
      <c r="I165" t="s">
        <v>12</v>
      </c>
      <c r="J165">
        <f t="shared" ref="J165:N165" si="129">AVERAGE(J155:J159)</f>
        <v>3131.8</v>
      </c>
      <c r="K165">
        <f t="shared" si="129"/>
        <v>36.4</v>
      </c>
      <c r="L165">
        <f t="shared" si="129"/>
        <v>7</v>
      </c>
      <c r="M165">
        <f t="shared" si="129"/>
        <v>31.8</v>
      </c>
      <c r="N165">
        <f t="shared" si="129"/>
        <v>3246.8</v>
      </c>
      <c r="O165">
        <f>AVERAGE(O155:O158)</f>
        <v>357.5</v>
      </c>
      <c r="P165" t="s">
        <v>12</v>
      </c>
      <c r="Q165">
        <f t="shared" ref="Q165:V165" si="130">AVERAGE(Q155:Q159)</f>
        <v>1385.6</v>
      </c>
      <c r="R165">
        <f t="shared" si="130"/>
        <v>83.4</v>
      </c>
      <c r="S165">
        <f t="shared" si="130"/>
        <v>5.4</v>
      </c>
      <c r="T165">
        <f t="shared" si="130"/>
        <v>28.6</v>
      </c>
      <c r="U165">
        <f t="shared" si="130"/>
        <v>3135.4</v>
      </c>
      <c r="V165">
        <f t="shared" si="130"/>
        <v>210.8</v>
      </c>
      <c r="W165" t="s">
        <v>12</v>
      </c>
      <c r="X165">
        <f t="shared" ref="X165:AC165" si="131">AVERAGE(X155:X159)</f>
        <v>133.4</v>
      </c>
      <c r="Y165">
        <f t="shared" si="131"/>
        <v>6.2</v>
      </c>
      <c r="Z165">
        <f t="shared" si="131"/>
        <v>5.6</v>
      </c>
      <c r="AA165">
        <f t="shared" si="131"/>
        <v>34.4</v>
      </c>
      <c r="AB165">
        <f t="shared" si="131"/>
        <v>91</v>
      </c>
      <c r="AC165">
        <f t="shared" si="131"/>
        <v>3</v>
      </c>
    </row>
    <row r="166" spans="1:29" x14ac:dyDescent="0.3">
      <c r="A166" t="s">
        <v>13</v>
      </c>
      <c r="C166">
        <f>AVEDEV(C155:C156,C158:C159)</f>
        <v>700.25</v>
      </c>
      <c r="D166">
        <f t="shared" ref="D166:H166" si="132">AVEDEV(D155:D159)</f>
        <v>33.839999999999996</v>
      </c>
      <c r="E166">
        <f>AVEDEV(E155:E156,E158:E159)</f>
        <v>0.5</v>
      </c>
      <c r="F166">
        <f t="shared" si="132"/>
        <v>2.4</v>
      </c>
      <c r="G166">
        <f t="shared" si="132"/>
        <v>127.11999999999998</v>
      </c>
      <c r="H166">
        <f t="shared" si="132"/>
        <v>174.07999999999998</v>
      </c>
      <c r="I166" t="s">
        <v>13</v>
      </c>
      <c r="J166">
        <f t="shared" ref="J166:N166" si="133">AVEDEV(J155:J159)</f>
        <v>935.83999999999992</v>
      </c>
      <c r="K166">
        <f t="shared" si="133"/>
        <v>23.68</v>
      </c>
      <c r="L166">
        <f t="shared" si="133"/>
        <v>1.6</v>
      </c>
      <c r="M166">
        <f t="shared" si="133"/>
        <v>4.5600000000000005</v>
      </c>
      <c r="N166">
        <f t="shared" si="133"/>
        <v>152.23999999999995</v>
      </c>
      <c r="O166">
        <f>AVEDEV(O155:O158)</f>
        <v>64</v>
      </c>
      <c r="P166" t="s">
        <v>13</v>
      </c>
      <c r="Q166">
        <f t="shared" ref="Q166:V166" si="134">AVEDEV(Q155:Q159)</f>
        <v>1588.5600000000002</v>
      </c>
      <c r="R166">
        <f t="shared" si="134"/>
        <v>99.04</v>
      </c>
      <c r="S166">
        <f t="shared" si="134"/>
        <v>0.48000000000000009</v>
      </c>
      <c r="T166">
        <f t="shared" si="134"/>
        <v>3.9200000000000004</v>
      </c>
      <c r="U166">
        <f t="shared" si="134"/>
        <v>122.71999999999998</v>
      </c>
      <c r="V166">
        <f t="shared" si="134"/>
        <v>63.04</v>
      </c>
      <c r="W166" t="s">
        <v>13</v>
      </c>
      <c r="X166">
        <f t="shared" ref="X166:AC166" si="135">AVEDEV(X155:X159)</f>
        <v>2.319999999999999</v>
      </c>
      <c r="Y166">
        <f t="shared" si="135"/>
        <v>0.32000000000000012</v>
      </c>
      <c r="Z166">
        <f t="shared" si="135"/>
        <v>0.48000000000000009</v>
      </c>
      <c r="AA166">
        <f t="shared" si="135"/>
        <v>2.88</v>
      </c>
      <c r="AB166">
        <f t="shared" si="135"/>
        <v>13.2</v>
      </c>
      <c r="AC166">
        <f t="shared" si="135"/>
        <v>0</v>
      </c>
    </row>
    <row r="167" spans="1:29" x14ac:dyDescent="0.3">
      <c r="A167" t="s">
        <v>14</v>
      </c>
      <c r="C167">
        <f t="shared" ref="C167:H167" si="136">AVERAGE(C160:C164)</f>
        <v>5280.6</v>
      </c>
      <c r="D167">
        <f t="shared" si="136"/>
        <v>38.200000000000003</v>
      </c>
      <c r="E167">
        <f t="shared" si="136"/>
        <v>8</v>
      </c>
      <c r="F167">
        <f t="shared" si="136"/>
        <v>25.8</v>
      </c>
      <c r="G167">
        <f t="shared" si="136"/>
        <v>2793.4</v>
      </c>
      <c r="H167">
        <f t="shared" si="136"/>
        <v>294</v>
      </c>
      <c r="I167" t="s">
        <v>14</v>
      </c>
      <c r="J167">
        <f t="shared" ref="J167:O167" si="137">AVERAGE(J160:J164)</f>
        <v>1830.8</v>
      </c>
      <c r="K167">
        <f t="shared" si="137"/>
        <v>30.6</v>
      </c>
      <c r="L167">
        <f t="shared" si="137"/>
        <v>5.2</v>
      </c>
      <c r="M167">
        <f t="shared" si="137"/>
        <v>42.8</v>
      </c>
      <c r="N167">
        <f>AVERAGE(N160:N162,N164)</f>
        <v>3276.5</v>
      </c>
      <c r="O167">
        <f t="shared" si="137"/>
        <v>202.2</v>
      </c>
      <c r="P167" t="s">
        <v>14</v>
      </c>
      <c r="Q167">
        <f t="shared" ref="Q167:V167" si="138">AVERAGE(Q160:Q164)</f>
        <v>1186.5999999999999</v>
      </c>
      <c r="R167">
        <f t="shared" si="138"/>
        <v>22.8</v>
      </c>
      <c r="S167">
        <f t="shared" si="138"/>
        <v>6.6</v>
      </c>
      <c r="T167">
        <f>AVERAGE(T161:T164)</f>
        <v>32.25</v>
      </c>
      <c r="U167">
        <f t="shared" si="138"/>
        <v>3292.2</v>
      </c>
      <c r="V167">
        <f t="shared" si="138"/>
        <v>72.599999999999994</v>
      </c>
      <c r="W167" t="s">
        <v>14</v>
      </c>
    </row>
    <row r="168" spans="1:29" x14ac:dyDescent="0.3">
      <c r="A168" t="s">
        <v>15</v>
      </c>
      <c r="C168">
        <f t="shared" ref="C168:H168" si="139">AVEDEV(C160:C164)</f>
        <v>622.32000000000005</v>
      </c>
      <c r="D168">
        <f t="shared" si="139"/>
        <v>14.559999999999999</v>
      </c>
      <c r="E168">
        <f t="shared" si="139"/>
        <v>4</v>
      </c>
      <c r="F168">
        <f t="shared" si="139"/>
        <v>1.1199999999999997</v>
      </c>
      <c r="G168">
        <f t="shared" si="139"/>
        <v>117.68000000000002</v>
      </c>
      <c r="H168">
        <f t="shared" si="139"/>
        <v>219.6</v>
      </c>
      <c r="I168" t="s">
        <v>15</v>
      </c>
      <c r="J168">
        <f t="shared" ref="J168:O168" si="140">AVEDEV(J160:J164)</f>
        <v>698.24</v>
      </c>
      <c r="K168">
        <f t="shared" si="140"/>
        <v>14.48</v>
      </c>
      <c r="L168">
        <f t="shared" si="140"/>
        <v>0.32000000000000012</v>
      </c>
      <c r="M168">
        <f t="shared" si="140"/>
        <v>10.24</v>
      </c>
      <c r="N168">
        <f>AVEDEV(N160:N162,N164)</f>
        <v>56.75</v>
      </c>
      <c r="O168">
        <f t="shared" si="140"/>
        <v>66.239999999999995</v>
      </c>
      <c r="P168" t="s">
        <v>15</v>
      </c>
      <c r="Q168">
        <f t="shared" ref="Q168:V168" si="141">AVEDEV(Q160:Q164)</f>
        <v>531.68000000000006</v>
      </c>
      <c r="R168">
        <f t="shared" si="141"/>
        <v>14.559999999999999</v>
      </c>
      <c r="S168">
        <f t="shared" si="141"/>
        <v>2.1599999999999997</v>
      </c>
      <c r="T168">
        <f>AVEDEV(T161:T164)</f>
        <v>2.25</v>
      </c>
      <c r="U168">
        <f t="shared" si="141"/>
        <v>216.63999999999996</v>
      </c>
      <c r="V168">
        <f t="shared" si="141"/>
        <v>17.919999999999998</v>
      </c>
      <c r="W168" t="s">
        <v>15</v>
      </c>
    </row>
    <row r="171" spans="1:29" x14ac:dyDescent="0.3">
      <c r="A171" t="s">
        <v>30</v>
      </c>
      <c r="B171" s="10" t="s">
        <v>33</v>
      </c>
      <c r="C171" s="1" t="s">
        <v>1</v>
      </c>
      <c r="D171" s="1" t="s">
        <v>2</v>
      </c>
      <c r="E171" s="1" t="s">
        <v>3</v>
      </c>
      <c r="F171" s="1" t="s">
        <v>4</v>
      </c>
      <c r="G171" s="1" t="s">
        <v>25</v>
      </c>
      <c r="H171" s="2" t="s">
        <v>24</v>
      </c>
      <c r="I171" s="10"/>
      <c r="J171" s="1" t="s">
        <v>1</v>
      </c>
      <c r="K171" s="1" t="s">
        <v>2</v>
      </c>
      <c r="L171" s="1" t="s">
        <v>3</v>
      </c>
      <c r="M171" s="1" t="s">
        <v>4</v>
      </c>
      <c r="N171" s="1" t="s">
        <v>25</v>
      </c>
      <c r="O171" s="2" t="s">
        <v>24</v>
      </c>
      <c r="P171" s="10"/>
      <c r="Q171" s="1" t="s">
        <v>1</v>
      </c>
      <c r="R171" s="1" t="s">
        <v>2</v>
      </c>
      <c r="S171" s="1" t="s">
        <v>3</v>
      </c>
      <c r="T171" s="1" t="s">
        <v>4</v>
      </c>
      <c r="U171" s="1" t="s">
        <v>25</v>
      </c>
      <c r="V171" s="2" t="s">
        <v>24</v>
      </c>
      <c r="W171" s="10"/>
      <c r="X171" s="1" t="s">
        <v>1</v>
      </c>
      <c r="Y171" s="1" t="s">
        <v>2</v>
      </c>
      <c r="Z171" s="1" t="s">
        <v>3</v>
      </c>
      <c r="AA171" s="1" t="s">
        <v>4</v>
      </c>
      <c r="AB171" s="1" t="s">
        <v>25</v>
      </c>
      <c r="AC171" s="2" t="s">
        <v>24</v>
      </c>
    </row>
    <row r="172" spans="1:29" x14ac:dyDescent="0.3">
      <c r="B172" s="91" t="s">
        <v>5</v>
      </c>
      <c r="C172" s="18">
        <v>8436</v>
      </c>
      <c r="D172" s="19">
        <v>31</v>
      </c>
      <c r="E172" s="19">
        <v>7</v>
      </c>
      <c r="F172" s="19">
        <v>36</v>
      </c>
      <c r="G172" s="19">
        <v>2758</v>
      </c>
      <c r="H172" s="20">
        <v>989</v>
      </c>
      <c r="I172" s="91" t="s">
        <v>6</v>
      </c>
      <c r="J172" s="18">
        <v>2929</v>
      </c>
      <c r="K172" s="19">
        <v>63</v>
      </c>
      <c r="L172" s="19">
        <v>6</v>
      </c>
      <c r="M172" s="19">
        <v>41</v>
      </c>
      <c r="N172" s="19">
        <v>3159</v>
      </c>
      <c r="O172" s="20">
        <v>565</v>
      </c>
      <c r="P172" s="91" t="s">
        <v>7</v>
      </c>
      <c r="Q172" s="18">
        <v>5977</v>
      </c>
      <c r="R172" s="19">
        <v>6</v>
      </c>
      <c r="S172" s="19">
        <v>6</v>
      </c>
      <c r="T172" s="19">
        <v>24</v>
      </c>
      <c r="U172" s="19">
        <v>3038</v>
      </c>
      <c r="V172" s="20">
        <v>354</v>
      </c>
      <c r="W172" s="94" t="s">
        <v>8</v>
      </c>
      <c r="X172" s="18">
        <v>141</v>
      </c>
      <c r="Y172" s="19">
        <v>7</v>
      </c>
      <c r="Z172" s="19">
        <v>7</v>
      </c>
      <c r="AA172" s="19">
        <v>40</v>
      </c>
      <c r="AB172" s="19">
        <v>146</v>
      </c>
      <c r="AC172" s="20">
        <v>5</v>
      </c>
    </row>
    <row r="173" spans="1:29" x14ac:dyDescent="0.3">
      <c r="B173" s="89"/>
      <c r="C173" s="21">
        <v>6383</v>
      </c>
      <c r="D173" s="22">
        <v>141</v>
      </c>
      <c r="E173" s="22">
        <v>6</v>
      </c>
      <c r="F173" s="22">
        <v>36</v>
      </c>
      <c r="G173" s="22">
        <v>2668</v>
      </c>
      <c r="H173" s="23">
        <v>436</v>
      </c>
      <c r="I173" s="92"/>
      <c r="J173" s="21">
        <v>1816</v>
      </c>
      <c r="K173" s="22">
        <v>105</v>
      </c>
      <c r="L173" s="22">
        <v>10</v>
      </c>
      <c r="M173" s="22">
        <v>39</v>
      </c>
      <c r="N173" s="22">
        <v>3315</v>
      </c>
      <c r="O173" s="23">
        <v>399</v>
      </c>
      <c r="P173" s="92"/>
      <c r="Q173" s="21">
        <v>169</v>
      </c>
      <c r="R173" s="22">
        <v>31</v>
      </c>
      <c r="S173" s="22">
        <v>6</v>
      </c>
      <c r="T173" s="22">
        <v>34</v>
      </c>
      <c r="U173" s="22">
        <v>3331</v>
      </c>
      <c r="V173" s="23">
        <v>284</v>
      </c>
      <c r="W173" s="95"/>
      <c r="X173" s="21">
        <v>139</v>
      </c>
      <c r="Y173" s="22">
        <v>8</v>
      </c>
      <c r="Z173" s="22">
        <v>7</v>
      </c>
      <c r="AA173" s="22">
        <v>40</v>
      </c>
      <c r="AB173" s="22">
        <v>94</v>
      </c>
      <c r="AC173" s="23">
        <v>5</v>
      </c>
    </row>
    <row r="174" spans="1:29" x14ac:dyDescent="0.3">
      <c r="B174" s="89"/>
      <c r="C174" s="21">
        <v>7570</v>
      </c>
      <c r="D174" s="22">
        <v>16</v>
      </c>
      <c r="E174" s="35">
        <v>408</v>
      </c>
      <c r="F174" s="22">
        <v>34</v>
      </c>
      <c r="G174" s="22">
        <v>2900</v>
      </c>
      <c r="H174" s="23">
        <v>591</v>
      </c>
      <c r="I174" s="92"/>
      <c r="J174" s="21">
        <v>4270</v>
      </c>
      <c r="K174" s="22">
        <v>6</v>
      </c>
      <c r="L174" s="22">
        <v>10</v>
      </c>
      <c r="M174" s="22">
        <v>24</v>
      </c>
      <c r="N174" s="22">
        <v>3431</v>
      </c>
      <c r="O174" s="23">
        <v>304</v>
      </c>
      <c r="P174" s="92"/>
      <c r="Q174" s="21">
        <v>164</v>
      </c>
      <c r="R174" s="22">
        <v>57</v>
      </c>
      <c r="S174" s="22">
        <v>6</v>
      </c>
      <c r="T174" s="22">
        <v>26</v>
      </c>
      <c r="U174" s="22">
        <v>3365</v>
      </c>
      <c r="V174" s="23">
        <v>295</v>
      </c>
      <c r="W174" s="95"/>
      <c r="X174" s="21">
        <v>137</v>
      </c>
      <c r="Y174" s="22">
        <v>9</v>
      </c>
      <c r="Z174" s="22">
        <v>7</v>
      </c>
      <c r="AA174" s="22">
        <v>35</v>
      </c>
      <c r="AB174" s="22">
        <v>84</v>
      </c>
      <c r="AC174" s="23">
        <v>5</v>
      </c>
    </row>
    <row r="175" spans="1:29" x14ac:dyDescent="0.3">
      <c r="B175" s="89"/>
      <c r="C175" s="21">
        <v>7876</v>
      </c>
      <c r="D175" s="22">
        <v>65</v>
      </c>
      <c r="E175" s="22">
        <v>7</v>
      </c>
      <c r="F175" s="22">
        <v>29</v>
      </c>
      <c r="G175" s="22">
        <v>3164</v>
      </c>
      <c r="H175" s="23">
        <v>494</v>
      </c>
      <c r="I175" s="92"/>
      <c r="J175" s="21">
        <v>3647</v>
      </c>
      <c r="K175" s="22">
        <v>19</v>
      </c>
      <c r="L175" s="22">
        <v>12</v>
      </c>
      <c r="M175" s="22">
        <v>33</v>
      </c>
      <c r="N175" s="22">
        <v>3456</v>
      </c>
      <c r="O175" s="23">
        <v>630</v>
      </c>
      <c r="P175" s="92"/>
      <c r="Q175" s="21">
        <v>1945</v>
      </c>
      <c r="R175" s="22">
        <v>28</v>
      </c>
      <c r="S175" s="22">
        <v>8</v>
      </c>
      <c r="T175" s="22">
        <v>27</v>
      </c>
      <c r="U175" s="22">
        <v>3458</v>
      </c>
      <c r="V175" s="23">
        <v>101</v>
      </c>
      <c r="W175" s="95"/>
      <c r="X175" s="21">
        <v>130</v>
      </c>
      <c r="Y175" s="22">
        <v>8</v>
      </c>
      <c r="Z175" s="22">
        <v>7</v>
      </c>
      <c r="AA175" s="22">
        <v>35</v>
      </c>
      <c r="AB175" s="22">
        <v>81</v>
      </c>
      <c r="AC175" s="23">
        <v>5</v>
      </c>
    </row>
    <row r="176" spans="1:29" x14ac:dyDescent="0.3">
      <c r="B176" s="90"/>
      <c r="C176" s="24">
        <v>6437</v>
      </c>
      <c r="D176" s="25">
        <v>10</v>
      </c>
      <c r="E176" s="25">
        <v>7</v>
      </c>
      <c r="F176" s="25">
        <v>32</v>
      </c>
      <c r="G176" s="25">
        <v>2815</v>
      </c>
      <c r="H176" s="26">
        <v>596</v>
      </c>
      <c r="I176" s="93"/>
      <c r="J176" s="24">
        <v>5141</v>
      </c>
      <c r="K176" s="25">
        <v>46</v>
      </c>
      <c r="L176" s="25">
        <v>7</v>
      </c>
      <c r="M176" s="25">
        <v>32</v>
      </c>
      <c r="N176" s="25">
        <v>3752</v>
      </c>
      <c r="O176" s="43">
        <v>1348</v>
      </c>
      <c r="P176" s="93"/>
      <c r="Q176" s="24">
        <v>183</v>
      </c>
      <c r="R176" s="25">
        <v>330</v>
      </c>
      <c r="S176" s="25">
        <v>8</v>
      </c>
      <c r="T176" s="25">
        <v>37</v>
      </c>
      <c r="U176" s="25">
        <v>3242</v>
      </c>
      <c r="V176" s="26">
        <v>456</v>
      </c>
      <c r="W176" s="96"/>
      <c r="X176" s="24">
        <v>139</v>
      </c>
      <c r="Y176" s="25">
        <v>8</v>
      </c>
      <c r="Z176" s="25">
        <v>7</v>
      </c>
      <c r="AA176" s="25">
        <v>34</v>
      </c>
      <c r="AB176" s="25">
        <v>85</v>
      </c>
      <c r="AC176" s="26">
        <v>5</v>
      </c>
    </row>
    <row r="177" spans="1:29" x14ac:dyDescent="0.3">
      <c r="B177" s="91" t="s">
        <v>9</v>
      </c>
      <c r="C177" s="21">
        <v>5043</v>
      </c>
      <c r="D177" s="22">
        <v>36</v>
      </c>
      <c r="E177" s="22">
        <v>22</v>
      </c>
      <c r="F177" s="22">
        <v>29</v>
      </c>
      <c r="G177" s="22">
        <v>2945</v>
      </c>
      <c r="H177" s="23">
        <v>99</v>
      </c>
      <c r="I177" s="91" t="s">
        <v>10</v>
      </c>
      <c r="J177" s="21">
        <v>2463</v>
      </c>
      <c r="K177" s="22">
        <v>6</v>
      </c>
      <c r="L177" s="22">
        <v>7</v>
      </c>
      <c r="M177" s="22">
        <v>34</v>
      </c>
      <c r="N177" s="22">
        <v>3450</v>
      </c>
      <c r="O177" s="23">
        <v>258</v>
      </c>
      <c r="P177" s="91" t="s">
        <v>11</v>
      </c>
      <c r="Q177" s="21">
        <v>877</v>
      </c>
      <c r="R177" s="22">
        <v>44</v>
      </c>
      <c r="S177" s="22">
        <v>6</v>
      </c>
      <c r="T177" s="35">
        <v>53</v>
      </c>
      <c r="U177" s="22">
        <v>3053</v>
      </c>
      <c r="V177" s="23">
        <v>56</v>
      </c>
      <c r="W177" s="3"/>
      <c r="X177" s="3"/>
      <c r="Y177" s="3"/>
      <c r="Z177" s="3"/>
      <c r="AB177" s="3"/>
      <c r="AC177" s="3"/>
    </row>
    <row r="178" spans="1:29" x14ac:dyDescent="0.3">
      <c r="B178" s="89"/>
      <c r="C178" s="21">
        <v>6694</v>
      </c>
      <c r="D178" s="22">
        <v>46</v>
      </c>
      <c r="E178" s="22">
        <v>6</v>
      </c>
      <c r="F178" s="22">
        <v>30</v>
      </c>
      <c r="G178" s="22">
        <v>3126</v>
      </c>
      <c r="H178" s="23">
        <v>152</v>
      </c>
      <c r="I178" s="92"/>
      <c r="J178" s="21">
        <v>2479</v>
      </c>
      <c r="K178" s="22">
        <v>48</v>
      </c>
      <c r="L178" s="22">
        <v>6</v>
      </c>
      <c r="M178" s="22">
        <v>30</v>
      </c>
      <c r="N178" s="22">
        <v>3338</v>
      </c>
      <c r="O178" s="23">
        <v>168</v>
      </c>
      <c r="P178" s="92"/>
      <c r="Q178" s="21">
        <v>2359</v>
      </c>
      <c r="R178" s="22">
        <v>7</v>
      </c>
      <c r="S178" s="22">
        <v>13</v>
      </c>
      <c r="T178" s="22">
        <v>30</v>
      </c>
      <c r="U178" s="22">
        <v>3525</v>
      </c>
      <c r="V178" s="23">
        <v>88</v>
      </c>
      <c r="W178" s="3"/>
      <c r="X178" s="3"/>
      <c r="Y178" s="3"/>
      <c r="Z178" s="3"/>
      <c r="AA178" s="3"/>
      <c r="AB178" s="3"/>
      <c r="AC178" s="3"/>
    </row>
    <row r="179" spans="1:29" x14ac:dyDescent="0.3">
      <c r="B179" s="89"/>
      <c r="C179" s="21">
        <v>5393</v>
      </c>
      <c r="D179" s="22">
        <v>78</v>
      </c>
      <c r="E179" s="22">
        <v>7</v>
      </c>
      <c r="F179" s="22">
        <v>29</v>
      </c>
      <c r="G179" s="22">
        <v>2943</v>
      </c>
      <c r="H179" s="23">
        <v>314</v>
      </c>
      <c r="I179" s="92"/>
      <c r="J179" s="21">
        <v>2075</v>
      </c>
      <c r="K179" s="22">
        <v>66</v>
      </c>
      <c r="L179" s="22">
        <v>7</v>
      </c>
      <c r="M179" s="22">
        <v>54</v>
      </c>
      <c r="N179" s="22">
        <v>3431</v>
      </c>
      <c r="O179" s="23">
        <v>183</v>
      </c>
      <c r="P179" s="92"/>
      <c r="Q179" s="21">
        <v>189</v>
      </c>
      <c r="R179" s="22">
        <v>10</v>
      </c>
      <c r="S179" s="22">
        <v>7</v>
      </c>
      <c r="T179" s="22">
        <v>34</v>
      </c>
      <c r="U179" s="22">
        <v>3881</v>
      </c>
      <c r="V179" s="23">
        <v>92</v>
      </c>
      <c r="W179" s="3"/>
      <c r="X179" s="3"/>
      <c r="Y179" s="3"/>
      <c r="Z179" s="3"/>
      <c r="AA179" s="3"/>
      <c r="AB179" s="3"/>
      <c r="AC179" s="3"/>
    </row>
    <row r="180" spans="1:29" x14ac:dyDescent="0.3">
      <c r="B180" s="89"/>
      <c r="C180" s="21">
        <v>6021</v>
      </c>
      <c r="D180" s="22">
        <v>55</v>
      </c>
      <c r="E180" s="22">
        <v>6</v>
      </c>
      <c r="F180" s="22">
        <v>24</v>
      </c>
      <c r="G180" s="22">
        <v>2752</v>
      </c>
      <c r="H180" s="23">
        <v>197</v>
      </c>
      <c r="I180" s="92"/>
      <c r="J180" s="21">
        <v>584</v>
      </c>
      <c r="K180" s="22">
        <v>27</v>
      </c>
      <c r="L180" s="22">
        <v>6</v>
      </c>
      <c r="M180" s="22">
        <v>52</v>
      </c>
      <c r="N180" s="35">
        <v>2502</v>
      </c>
      <c r="O180" s="23">
        <v>400</v>
      </c>
      <c r="P180" s="92"/>
      <c r="Q180" s="21">
        <v>2751</v>
      </c>
      <c r="R180" s="22">
        <v>53</v>
      </c>
      <c r="S180" s="22">
        <v>7</v>
      </c>
      <c r="T180" s="22">
        <v>32</v>
      </c>
      <c r="U180" s="22">
        <v>3344</v>
      </c>
      <c r="V180" s="23">
        <v>127</v>
      </c>
      <c r="W180" s="3"/>
      <c r="X180" s="3"/>
      <c r="Y180" s="3"/>
      <c r="Z180" s="3"/>
      <c r="AA180" s="3"/>
      <c r="AB180" s="3"/>
      <c r="AC180" s="3"/>
    </row>
    <row r="181" spans="1:29" x14ac:dyDescent="0.3">
      <c r="B181" s="90"/>
      <c r="C181" s="24">
        <v>7107</v>
      </c>
      <c r="D181" s="25">
        <v>16</v>
      </c>
      <c r="E181" s="25">
        <v>8</v>
      </c>
      <c r="F181" s="25">
        <v>28</v>
      </c>
      <c r="G181" s="25">
        <v>2807</v>
      </c>
      <c r="H181" s="26">
        <v>992</v>
      </c>
      <c r="I181" s="93"/>
      <c r="J181" s="24">
        <v>3673</v>
      </c>
      <c r="K181" s="25">
        <v>58</v>
      </c>
      <c r="L181" s="25">
        <v>7</v>
      </c>
      <c r="M181" s="25">
        <v>55</v>
      </c>
      <c r="N181" s="25">
        <v>3278</v>
      </c>
      <c r="O181" s="26">
        <v>371</v>
      </c>
      <c r="P181" s="93"/>
      <c r="Q181" s="24">
        <v>2417</v>
      </c>
      <c r="R181" s="25">
        <v>25</v>
      </c>
      <c r="S181" s="25">
        <v>8</v>
      </c>
      <c r="T181" s="25">
        <v>36</v>
      </c>
      <c r="U181" s="25">
        <v>3373</v>
      </c>
      <c r="V181" s="26">
        <v>119</v>
      </c>
      <c r="W181" s="3"/>
      <c r="X181" s="3"/>
      <c r="Y181" s="3"/>
      <c r="Z181" s="3"/>
      <c r="AA181" s="3"/>
      <c r="AB181" s="3"/>
      <c r="AC181" s="3"/>
    </row>
    <row r="182" spans="1:29" x14ac:dyDescent="0.3">
      <c r="A182" t="s">
        <v>12</v>
      </c>
      <c r="C182">
        <f>AVERAGE(C172:C173,C175:C176)</f>
        <v>7283</v>
      </c>
      <c r="D182">
        <f t="shared" ref="D182:H182" si="142">AVERAGE(D172:D176)</f>
        <v>52.6</v>
      </c>
      <c r="E182">
        <f>AVERAGE(E172:E173,E175:E176)</f>
        <v>6.75</v>
      </c>
      <c r="F182">
        <f t="shared" si="142"/>
        <v>33.4</v>
      </c>
      <c r="G182">
        <f t="shared" si="142"/>
        <v>2861</v>
      </c>
      <c r="H182">
        <f t="shared" si="142"/>
        <v>621.20000000000005</v>
      </c>
      <c r="I182" t="s">
        <v>12</v>
      </c>
      <c r="J182">
        <f t="shared" ref="J182:N182" si="143">AVERAGE(J172:J176)</f>
        <v>3560.6</v>
      </c>
      <c r="K182">
        <f t="shared" si="143"/>
        <v>47.8</v>
      </c>
      <c r="L182">
        <f t="shared" si="143"/>
        <v>9</v>
      </c>
      <c r="M182">
        <f t="shared" si="143"/>
        <v>33.799999999999997</v>
      </c>
      <c r="N182">
        <f t="shared" si="143"/>
        <v>3422.6</v>
      </c>
      <c r="O182">
        <f>AVERAGE(O172:O175)</f>
        <v>474.5</v>
      </c>
      <c r="P182" t="s">
        <v>12</v>
      </c>
      <c r="Q182">
        <f t="shared" ref="Q182:V182" si="144">AVERAGE(Q172:Q176)</f>
        <v>1687.6</v>
      </c>
      <c r="R182">
        <f t="shared" si="144"/>
        <v>90.4</v>
      </c>
      <c r="S182">
        <f t="shared" si="144"/>
        <v>6.8</v>
      </c>
      <c r="T182">
        <f t="shared" si="144"/>
        <v>29.6</v>
      </c>
      <c r="U182">
        <f t="shared" si="144"/>
        <v>3286.8</v>
      </c>
      <c r="V182">
        <f t="shared" si="144"/>
        <v>298</v>
      </c>
      <c r="W182" t="s">
        <v>12</v>
      </c>
      <c r="X182">
        <f t="shared" ref="X182:AC182" si="145">AVERAGE(X172:X176)</f>
        <v>137.19999999999999</v>
      </c>
      <c r="Y182">
        <f t="shared" si="145"/>
        <v>8</v>
      </c>
      <c r="Z182">
        <f t="shared" si="145"/>
        <v>7</v>
      </c>
      <c r="AA182">
        <f t="shared" si="145"/>
        <v>36.799999999999997</v>
      </c>
      <c r="AB182">
        <f t="shared" si="145"/>
        <v>98</v>
      </c>
      <c r="AC182">
        <f t="shared" si="145"/>
        <v>5</v>
      </c>
    </row>
    <row r="183" spans="1:29" x14ac:dyDescent="0.3">
      <c r="A183" t="s">
        <v>13</v>
      </c>
      <c r="C183">
        <f>AVEDEV(C172:C173,C175:C176)</f>
        <v>873</v>
      </c>
      <c r="D183">
        <f t="shared" ref="D183:H183" si="146">AVEDEV(D172:D176)</f>
        <v>40.32</v>
      </c>
      <c r="E183">
        <f>AVEDEV(E172:E173,E175:E176)</f>
        <v>0.375</v>
      </c>
      <c r="F183">
        <f t="shared" si="146"/>
        <v>2.3200000000000003</v>
      </c>
      <c r="G183">
        <f t="shared" si="146"/>
        <v>136.80000000000001</v>
      </c>
      <c r="H183">
        <f t="shared" si="146"/>
        <v>147.12000000000003</v>
      </c>
      <c r="I183" t="s">
        <v>13</v>
      </c>
      <c r="J183">
        <f t="shared" ref="J183:N183" si="147">AVEDEV(J172:J176)</f>
        <v>950.4799999999999</v>
      </c>
      <c r="K183">
        <f t="shared" si="147"/>
        <v>28.96</v>
      </c>
      <c r="L183">
        <f t="shared" si="147"/>
        <v>2</v>
      </c>
      <c r="M183">
        <f t="shared" si="147"/>
        <v>4.9599999999999991</v>
      </c>
      <c r="N183">
        <f t="shared" si="147"/>
        <v>148.48000000000002</v>
      </c>
      <c r="O183">
        <f>AVEDEV(O172:O175)</f>
        <v>123</v>
      </c>
      <c r="P183" t="s">
        <v>13</v>
      </c>
      <c r="Q183">
        <f t="shared" ref="Q183:V183" si="148">AVEDEV(Q172:Q176)</f>
        <v>1818.72</v>
      </c>
      <c r="R183">
        <f t="shared" si="148"/>
        <v>95.84</v>
      </c>
      <c r="S183">
        <f t="shared" si="148"/>
        <v>0.96</v>
      </c>
      <c r="T183">
        <f t="shared" si="148"/>
        <v>4.7200000000000006</v>
      </c>
      <c r="U183">
        <f t="shared" si="148"/>
        <v>117.43999999999997</v>
      </c>
      <c r="V183">
        <f t="shared" si="148"/>
        <v>85.6</v>
      </c>
      <c r="W183" t="s">
        <v>13</v>
      </c>
      <c r="X183">
        <f t="shared" ref="X183:AC183" si="149">AVEDEV(X172:X176)</f>
        <v>2.9600000000000022</v>
      </c>
      <c r="Y183">
        <f t="shared" si="149"/>
        <v>0.4</v>
      </c>
      <c r="Z183">
        <f t="shared" si="149"/>
        <v>0</v>
      </c>
      <c r="AA183">
        <f t="shared" si="149"/>
        <v>2.5599999999999996</v>
      </c>
      <c r="AB183">
        <f t="shared" si="149"/>
        <v>19.2</v>
      </c>
      <c r="AC183">
        <f t="shared" si="149"/>
        <v>0</v>
      </c>
    </row>
    <row r="184" spans="1:29" x14ac:dyDescent="0.3">
      <c r="A184" t="s">
        <v>14</v>
      </c>
      <c r="C184">
        <f t="shared" ref="C184:H184" si="150">AVERAGE(C177:C181)</f>
        <v>6051.6</v>
      </c>
      <c r="D184">
        <f t="shared" si="150"/>
        <v>46.2</v>
      </c>
      <c r="E184">
        <f t="shared" si="150"/>
        <v>9.8000000000000007</v>
      </c>
      <c r="F184">
        <f t="shared" si="150"/>
        <v>28</v>
      </c>
      <c r="G184">
        <f t="shared" si="150"/>
        <v>2914.6</v>
      </c>
      <c r="H184">
        <f t="shared" si="150"/>
        <v>350.8</v>
      </c>
      <c r="I184" t="s">
        <v>14</v>
      </c>
      <c r="J184">
        <f t="shared" ref="J184:O184" si="151">AVERAGE(J177:J181)</f>
        <v>2254.8000000000002</v>
      </c>
      <c r="K184">
        <f t="shared" si="151"/>
        <v>41</v>
      </c>
      <c r="L184">
        <f t="shared" si="151"/>
        <v>6.6</v>
      </c>
      <c r="M184">
        <f t="shared" si="151"/>
        <v>45</v>
      </c>
      <c r="N184">
        <f>AVERAGE(N177:N179,N181)</f>
        <v>3374.25</v>
      </c>
      <c r="O184">
        <f t="shared" si="151"/>
        <v>276</v>
      </c>
      <c r="P184" t="s">
        <v>14</v>
      </c>
      <c r="Q184">
        <f t="shared" ref="Q184:V184" si="152">AVERAGE(Q177:Q181)</f>
        <v>1718.6</v>
      </c>
      <c r="R184">
        <f t="shared" si="152"/>
        <v>27.8</v>
      </c>
      <c r="S184">
        <f t="shared" si="152"/>
        <v>8.1999999999999993</v>
      </c>
      <c r="T184">
        <f>AVERAGE(T178:T181)</f>
        <v>33</v>
      </c>
      <c r="U184">
        <f t="shared" si="152"/>
        <v>3435.2</v>
      </c>
      <c r="V184">
        <f t="shared" si="152"/>
        <v>96.4</v>
      </c>
      <c r="W184" t="s">
        <v>14</v>
      </c>
    </row>
    <row r="185" spans="1:29" x14ac:dyDescent="0.3">
      <c r="A185" t="s">
        <v>15</v>
      </c>
      <c r="C185">
        <f t="shared" ref="C185:H185" si="153">AVEDEV(C177:C181)</f>
        <v>679.12000000000012</v>
      </c>
      <c r="D185">
        <f t="shared" si="153"/>
        <v>16.240000000000002</v>
      </c>
      <c r="E185">
        <f t="shared" si="153"/>
        <v>4.8800000000000008</v>
      </c>
      <c r="F185">
        <f t="shared" si="153"/>
        <v>1.6</v>
      </c>
      <c r="G185">
        <f t="shared" si="153"/>
        <v>108.08000000000001</v>
      </c>
      <c r="H185">
        <f t="shared" si="153"/>
        <v>256.48</v>
      </c>
      <c r="I185" t="s">
        <v>15</v>
      </c>
      <c r="J185">
        <f t="shared" ref="J185:O185" si="154">AVEDEV(J177:J181)</f>
        <v>740.24</v>
      </c>
      <c r="K185">
        <f t="shared" si="154"/>
        <v>19.600000000000001</v>
      </c>
      <c r="L185">
        <f t="shared" si="154"/>
        <v>0.48000000000000009</v>
      </c>
      <c r="M185">
        <f t="shared" si="154"/>
        <v>10.4</v>
      </c>
      <c r="N185">
        <f>AVEDEV(N177:N179,N181)</f>
        <v>66.25</v>
      </c>
      <c r="O185">
        <f t="shared" si="154"/>
        <v>87.6</v>
      </c>
      <c r="P185" t="s">
        <v>15</v>
      </c>
      <c r="Q185">
        <f t="shared" ref="Q185:V185" si="155">AVEDEV(Q177:Q181)</f>
        <v>948.4799999999999</v>
      </c>
      <c r="R185">
        <f t="shared" si="155"/>
        <v>16.559999999999999</v>
      </c>
      <c r="S185">
        <f t="shared" si="155"/>
        <v>1.9199999999999995</v>
      </c>
      <c r="T185">
        <f>AVEDEV(T178:T181)</f>
        <v>2</v>
      </c>
      <c r="U185">
        <f t="shared" si="155"/>
        <v>214.23999999999995</v>
      </c>
      <c r="V185">
        <f t="shared" si="155"/>
        <v>21.28</v>
      </c>
      <c r="W185" t="s">
        <v>15</v>
      </c>
    </row>
    <row r="188" spans="1:29" x14ac:dyDescent="0.3">
      <c r="A188" t="s">
        <v>30</v>
      </c>
      <c r="B188" s="10" t="s">
        <v>34</v>
      </c>
      <c r="C188" s="1" t="s">
        <v>1</v>
      </c>
      <c r="D188" s="1" t="s">
        <v>2</v>
      </c>
      <c r="E188" s="1" t="s">
        <v>3</v>
      </c>
      <c r="F188" s="1" t="s">
        <v>4</v>
      </c>
      <c r="G188" s="1" t="s">
        <v>25</v>
      </c>
      <c r="H188" s="2" t="s">
        <v>24</v>
      </c>
      <c r="I188" s="10"/>
      <c r="J188" s="1" t="s">
        <v>1</v>
      </c>
      <c r="K188" s="1" t="s">
        <v>2</v>
      </c>
      <c r="L188" s="1" t="s">
        <v>3</v>
      </c>
      <c r="M188" s="1" t="s">
        <v>4</v>
      </c>
      <c r="N188" s="1" t="s">
        <v>25</v>
      </c>
      <c r="O188" s="2" t="s">
        <v>24</v>
      </c>
      <c r="P188" s="10"/>
      <c r="Q188" s="1" t="s">
        <v>1</v>
      </c>
      <c r="R188" s="1" t="s">
        <v>2</v>
      </c>
      <c r="S188" s="1" t="s">
        <v>3</v>
      </c>
      <c r="T188" s="1" t="s">
        <v>4</v>
      </c>
      <c r="U188" s="1" t="s">
        <v>25</v>
      </c>
      <c r="V188" s="2" t="s">
        <v>24</v>
      </c>
      <c r="W188" s="10"/>
      <c r="X188" s="1" t="s">
        <v>1</v>
      </c>
      <c r="Y188" s="1" t="s">
        <v>2</v>
      </c>
      <c r="Z188" s="1" t="s">
        <v>3</v>
      </c>
      <c r="AA188" s="1" t="s">
        <v>4</v>
      </c>
      <c r="AB188" s="1" t="s">
        <v>25</v>
      </c>
      <c r="AC188" s="2" t="s">
        <v>24</v>
      </c>
    </row>
    <row r="189" spans="1:29" x14ac:dyDescent="0.3">
      <c r="B189" s="91" t="s">
        <v>5</v>
      </c>
      <c r="C189" s="18">
        <v>10344</v>
      </c>
      <c r="D189" s="19">
        <v>42</v>
      </c>
      <c r="E189" s="19">
        <v>7</v>
      </c>
      <c r="F189" s="19">
        <v>29</v>
      </c>
      <c r="G189" s="19">
        <v>2257</v>
      </c>
      <c r="H189" s="20">
        <v>1364</v>
      </c>
      <c r="I189" s="91" t="s">
        <v>6</v>
      </c>
      <c r="J189" s="18">
        <v>3293</v>
      </c>
      <c r="K189" s="19">
        <v>107</v>
      </c>
      <c r="L189" s="19">
        <v>7</v>
      </c>
      <c r="M189" s="19">
        <v>32</v>
      </c>
      <c r="N189" s="19">
        <v>2566</v>
      </c>
      <c r="O189" s="20">
        <v>818</v>
      </c>
      <c r="P189" s="91" t="s">
        <v>7</v>
      </c>
      <c r="Q189" s="18">
        <v>4365</v>
      </c>
      <c r="R189" s="19">
        <v>7</v>
      </c>
      <c r="S189" s="19">
        <v>7</v>
      </c>
      <c r="T189" s="19">
        <v>17</v>
      </c>
      <c r="U189" s="19">
        <v>2487</v>
      </c>
      <c r="V189" s="20">
        <v>542</v>
      </c>
      <c r="W189" s="94" t="s">
        <v>8</v>
      </c>
      <c r="X189" s="18">
        <v>144</v>
      </c>
      <c r="Y189" s="19">
        <v>8</v>
      </c>
      <c r="Z189" s="19">
        <v>7</v>
      </c>
      <c r="AA189" s="19">
        <v>38</v>
      </c>
      <c r="AB189" s="19">
        <v>229</v>
      </c>
      <c r="AC189" s="20">
        <v>8</v>
      </c>
    </row>
    <row r="190" spans="1:29" x14ac:dyDescent="0.3">
      <c r="B190" s="89"/>
      <c r="C190" s="21">
        <v>7616</v>
      </c>
      <c r="D190" s="22">
        <v>159</v>
      </c>
      <c r="E190" s="22">
        <v>6</v>
      </c>
      <c r="F190" s="22">
        <v>31</v>
      </c>
      <c r="G190" s="22">
        <v>2236</v>
      </c>
      <c r="H190" s="23">
        <v>873</v>
      </c>
      <c r="I190" s="92"/>
      <c r="J190" s="21">
        <v>2545</v>
      </c>
      <c r="K190" s="22">
        <v>196</v>
      </c>
      <c r="L190" s="22">
        <v>44</v>
      </c>
      <c r="M190" s="22">
        <v>32</v>
      </c>
      <c r="N190" s="22">
        <v>2585</v>
      </c>
      <c r="O190" s="23">
        <v>716</v>
      </c>
      <c r="P190" s="92"/>
      <c r="Q190" s="21">
        <v>160</v>
      </c>
      <c r="R190" s="22">
        <v>48</v>
      </c>
      <c r="S190" s="22">
        <v>8</v>
      </c>
      <c r="T190" s="22">
        <v>24</v>
      </c>
      <c r="U190" s="22">
        <v>3136</v>
      </c>
      <c r="V190" s="23">
        <v>419</v>
      </c>
      <c r="W190" s="95"/>
      <c r="X190" s="21">
        <v>143</v>
      </c>
      <c r="Y190" s="22">
        <v>8</v>
      </c>
      <c r="Z190" s="22">
        <v>7</v>
      </c>
      <c r="AA190" s="22">
        <v>33</v>
      </c>
      <c r="AB190" s="22">
        <v>88</v>
      </c>
      <c r="AC190" s="23">
        <v>6</v>
      </c>
    </row>
    <row r="191" spans="1:29" x14ac:dyDescent="0.3">
      <c r="B191" s="89"/>
      <c r="C191" s="21">
        <v>9216</v>
      </c>
      <c r="D191" s="22">
        <v>22</v>
      </c>
      <c r="E191" s="35">
        <v>580</v>
      </c>
      <c r="F191" s="22">
        <v>31</v>
      </c>
      <c r="G191" s="22">
        <v>2552</v>
      </c>
      <c r="H191" s="23">
        <v>991</v>
      </c>
      <c r="I191" s="92"/>
      <c r="J191" s="21">
        <v>4277</v>
      </c>
      <c r="K191" s="22">
        <v>7</v>
      </c>
      <c r="L191" s="22">
        <v>11</v>
      </c>
      <c r="M191" s="22">
        <v>21</v>
      </c>
      <c r="N191" s="22">
        <v>2743</v>
      </c>
      <c r="O191" s="23">
        <v>787</v>
      </c>
      <c r="P191" s="92"/>
      <c r="Q191" s="21">
        <v>164</v>
      </c>
      <c r="R191" s="22">
        <v>104</v>
      </c>
      <c r="S191" s="22">
        <v>8</v>
      </c>
      <c r="T191" s="22">
        <v>20</v>
      </c>
      <c r="U191" s="22">
        <v>2673</v>
      </c>
      <c r="V191" s="23">
        <v>504</v>
      </c>
      <c r="W191" s="95"/>
      <c r="X191" s="21">
        <v>140</v>
      </c>
      <c r="Y191" s="22">
        <v>10</v>
      </c>
      <c r="Z191" s="22">
        <v>8</v>
      </c>
      <c r="AA191" s="22">
        <v>29</v>
      </c>
      <c r="AB191" s="22">
        <v>79</v>
      </c>
      <c r="AC191" s="23">
        <v>6</v>
      </c>
    </row>
    <row r="192" spans="1:29" x14ac:dyDescent="0.3">
      <c r="B192" s="89"/>
      <c r="C192" s="21">
        <v>9203</v>
      </c>
      <c r="D192" s="22">
        <v>114</v>
      </c>
      <c r="E192" s="22">
        <v>7</v>
      </c>
      <c r="F192" s="22">
        <v>29</v>
      </c>
      <c r="G192" s="22">
        <v>2956</v>
      </c>
      <c r="H192" s="23">
        <v>1049</v>
      </c>
      <c r="I192" s="92"/>
      <c r="J192" s="21">
        <v>4317</v>
      </c>
      <c r="K192" s="22">
        <v>35</v>
      </c>
      <c r="L192" s="22">
        <v>56</v>
      </c>
      <c r="M192" s="22">
        <v>29</v>
      </c>
      <c r="N192" s="22">
        <v>2969</v>
      </c>
      <c r="O192" s="23">
        <v>1254</v>
      </c>
      <c r="P192" s="92"/>
      <c r="Q192" s="21">
        <v>7313</v>
      </c>
      <c r="R192" s="22">
        <v>58</v>
      </c>
      <c r="S192" s="22">
        <v>10</v>
      </c>
      <c r="T192" s="22">
        <v>20</v>
      </c>
      <c r="U192" s="22">
        <v>3303</v>
      </c>
      <c r="V192" s="23">
        <v>229</v>
      </c>
      <c r="W192" s="95"/>
      <c r="X192" s="21">
        <v>134</v>
      </c>
      <c r="Y192" s="22">
        <v>8</v>
      </c>
      <c r="Z192" s="22">
        <v>8</v>
      </c>
      <c r="AA192" s="22">
        <v>30</v>
      </c>
      <c r="AB192" s="22">
        <v>77</v>
      </c>
      <c r="AC192" s="23">
        <v>6</v>
      </c>
    </row>
    <row r="193" spans="1:29" x14ac:dyDescent="0.3">
      <c r="B193" s="90"/>
      <c r="C193" s="24">
        <v>8774</v>
      </c>
      <c r="D193" s="25">
        <v>15</v>
      </c>
      <c r="E193" s="25">
        <v>7</v>
      </c>
      <c r="F193" s="25">
        <v>31</v>
      </c>
      <c r="G193" s="25">
        <v>2920</v>
      </c>
      <c r="H193" s="26">
        <v>1109</v>
      </c>
      <c r="I193" s="93"/>
      <c r="J193" s="24">
        <v>4852</v>
      </c>
      <c r="K193" s="25">
        <v>96</v>
      </c>
      <c r="L193" s="25">
        <v>9</v>
      </c>
      <c r="M193" s="25">
        <v>33</v>
      </c>
      <c r="N193" s="25">
        <v>4081</v>
      </c>
      <c r="O193" s="43">
        <v>2102</v>
      </c>
      <c r="P193" s="93"/>
      <c r="Q193" s="24">
        <v>181</v>
      </c>
      <c r="R193" s="25">
        <v>631</v>
      </c>
      <c r="S193" s="25">
        <v>17</v>
      </c>
      <c r="T193" s="25">
        <v>31</v>
      </c>
      <c r="U193" s="25">
        <v>3440</v>
      </c>
      <c r="V193" s="26">
        <v>737</v>
      </c>
      <c r="W193" s="96"/>
      <c r="X193" s="24">
        <v>142</v>
      </c>
      <c r="Y193" s="25">
        <v>8</v>
      </c>
      <c r="Z193" s="25">
        <v>7</v>
      </c>
      <c r="AA193" s="25">
        <v>70</v>
      </c>
      <c r="AB193" s="25">
        <v>79</v>
      </c>
      <c r="AC193" s="26">
        <v>6</v>
      </c>
    </row>
    <row r="194" spans="1:29" x14ac:dyDescent="0.3">
      <c r="B194" s="91" t="s">
        <v>9</v>
      </c>
      <c r="C194" s="21">
        <v>6165</v>
      </c>
      <c r="D194" s="22">
        <v>54</v>
      </c>
      <c r="E194" s="22">
        <v>32</v>
      </c>
      <c r="F194" s="22">
        <v>29</v>
      </c>
      <c r="G194" s="22">
        <v>3083</v>
      </c>
      <c r="H194" s="23">
        <v>138</v>
      </c>
      <c r="I194" s="91" t="s">
        <v>10</v>
      </c>
      <c r="J194" s="21">
        <v>3225</v>
      </c>
      <c r="K194" s="22">
        <v>7</v>
      </c>
      <c r="L194" s="22">
        <v>9</v>
      </c>
      <c r="M194" s="22">
        <v>29</v>
      </c>
      <c r="N194" s="22">
        <v>3662</v>
      </c>
      <c r="O194" s="23">
        <v>298</v>
      </c>
      <c r="P194" s="91" t="s">
        <v>11</v>
      </c>
      <c r="Q194" s="21">
        <v>699</v>
      </c>
      <c r="R194" s="22">
        <v>79</v>
      </c>
      <c r="S194" s="22">
        <v>7</v>
      </c>
      <c r="T194" s="35">
        <v>44</v>
      </c>
      <c r="U194" s="22">
        <v>2875</v>
      </c>
      <c r="V194" s="23">
        <v>142</v>
      </c>
      <c r="W194" s="3"/>
      <c r="X194" s="3"/>
      <c r="Y194" s="3"/>
      <c r="Z194" s="3"/>
      <c r="AB194" s="3"/>
      <c r="AC194" s="3"/>
    </row>
    <row r="195" spans="1:29" x14ac:dyDescent="0.3">
      <c r="B195" s="89"/>
      <c r="C195" s="21">
        <v>8003</v>
      </c>
      <c r="D195" s="22">
        <v>64</v>
      </c>
      <c r="E195" s="22">
        <v>7</v>
      </c>
      <c r="F195" s="22">
        <v>28</v>
      </c>
      <c r="G195" s="22">
        <v>3185</v>
      </c>
      <c r="H195" s="23">
        <v>202</v>
      </c>
      <c r="I195" s="92"/>
      <c r="J195" s="21">
        <v>2857</v>
      </c>
      <c r="K195" s="22">
        <v>67</v>
      </c>
      <c r="L195" s="22">
        <v>8</v>
      </c>
      <c r="M195" s="22">
        <v>23</v>
      </c>
      <c r="N195" s="22">
        <v>2601</v>
      </c>
      <c r="O195" s="23">
        <v>236</v>
      </c>
      <c r="P195" s="92"/>
      <c r="Q195" s="21">
        <v>4058</v>
      </c>
      <c r="R195" s="22">
        <v>9</v>
      </c>
      <c r="S195" s="22">
        <v>25</v>
      </c>
      <c r="T195" s="22">
        <v>22</v>
      </c>
      <c r="U195" s="22">
        <v>2681</v>
      </c>
      <c r="V195" s="23">
        <v>209</v>
      </c>
      <c r="W195" s="3"/>
      <c r="X195" s="3"/>
      <c r="Y195" s="3"/>
      <c r="Z195" s="3"/>
      <c r="AA195" s="3"/>
      <c r="AB195" s="3"/>
      <c r="AC195" s="3"/>
    </row>
    <row r="196" spans="1:29" x14ac:dyDescent="0.3">
      <c r="B196" s="89"/>
      <c r="C196" s="21">
        <v>6949</v>
      </c>
      <c r="D196" s="22">
        <v>120</v>
      </c>
      <c r="E196" s="22">
        <v>8</v>
      </c>
      <c r="F196" s="22">
        <v>26</v>
      </c>
      <c r="G196" s="22">
        <v>2779</v>
      </c>
      <c r="H196" s="23">
        <v>379</v>
      </c>
      <c r="I196" s="92"/>
      <c r="J196" s="21">
        <v>3115</v>
      </c>
      <c r="K196" s="22">
        <v>72</v>
      </c>
      <c r="L196" s="22">
        <v>8</v>
      </c>
      <c r="M196" s="22">
        <v>38</v>
      </c>
      <c r="N196" s="22">
        <v>2813</v>
      </c>
      <c r="O196" s="23">
        <v>266</v>
      </c>
      <c r="P196" s="92"/>
      <c r="Q196" s="21">
        <v>150</v>
      </c>
      <c r="R196" s="22">
        <v>14</v>
      </c>
      <c r="S196" s="22">
        <v>8</v>
      </c>
      <c r="T196" s="22">
        <v>22</v>
      </c>
      <c r="U196" s="22">
        <v>2955</v>
      </c>
      <c r="V196" s="23">
        <v>187</v>
      </c>
      <c r="W196" s="3"/>
      <c r="X196" s="3"/>
      <c r="Y196" s="3"/>
      <c r="Z196" s="3"/>
      <c r="AA196" s="3"/>
      <c r="AB196" s="3"/>
      <c r="AC196" s="3"/>
    </row>
    <row r="197" spans="1:29" x14ac:dyDescent="0.3">
      <c r="B197" s="89"/>
      <c r="C197" s="21">
        <v>8114</v>
      </c>
      <c r="D197" s="22">
        <v>68</v>
      </c>
      <c r="E197" s="22">
        <v>6</v>
      </c>
      <c r="F197" s="22">
        <v>22</v>
      </c>
      <c r="G197" s="22">
        <v>2352</v>
      </c>
      <c r="H197" s="23">
        <v>337</v>
      </c>
      <c r="I197" s="92"/>
      <c r="J197" s="21">
        <v>1098</v>
      </c>
      <c r="K197" s="22">
        <v>37</v>
      </c>
      <c r="L197" s="22">
        <v>8</v>
      </c>
      <c r="M197" s="22">
        <v>30</v>
      </c>
      <c r="N197" s="35">
        <v>2416</v>
      </c>
      <c r="O197" s="23">
        <v>529</v>
      </c>
      <c r="P197" s="92"/>
      <c r="Q197" s="21">
        <v>3269</v>
      </c>
      <c r="R197" s="22">
        <v>70</v>
      </c>
      <c r="S197" s="22">
        <v>8</v>
      </c>
      <c r="T197" s="22">
        <v>23</v>
      </c>
      <c r="U197" s="22">
        <v>2681</v>
      </c>
      <c r="V197" s="23">
        <v>271</v>
      </c>
      <c r="W197" s="3"/>
      <c r="X197" s="3"/>
      <c r="Y197" s="3"/>
      <c r="Z197" s="3"/>
      <c r="AA197" s="3"/>
      <c r="AB197" s="3"/>
      <c r="AC197" s="3"/>
    </row>
    <row r="198" spans="1:29" x14ac:dyDescent="0.3">
      <c r="B198" s="90"/>
      <c r="C198" s="24">
        <v>8834</v>
      </c>
      <c r="D198" s="25">
        <v>22</v>
      </c>
      <c r="E198" s="25">
        <v>9</v>
      </c>
      <c r="F198" s="25">
        <v>23</v>
      </c>
      <c r="G198" s="25">
        <v>2377</v>
      </c>
      <c r="H198" s="26">
        <v>1262</v>
      </c>
      <c r="I198" s="93"/>
      <c r="J198" s="24">
        <v>3511</v>
      </c>
      <c r="K198" s="25">
        <v>86</v>
      </c>
      <c r="L198" s="25">
        <v>9</v>
      </c>
      <c r="M198" s="25">
        <v>36</v>
      </c>
      <c r="N198" s="25">
        <v>3068</v>
      </c>
      <c r="O198" s="26">
        <v>524</v>
      </c>
      <c r="P198" s="93"/>
      <c r="Q198" s="24">
        <v>3650</v>
      </c>
      <c r="R198" s="25">
        <v>35</v>
      </c>
      <c r="S198" s="25">
        <v>8</v>
      </c>
      <c r="T198" s="25">
        <v>24</v>
      </c>
      <c r="U198" s="25">
        <v>2778</v>
      </c>
      <c r="V198" s="26">
        <v>246</v>
      </c>
      <c r="W198" s="3"/>
      <c r="X198" s="3"/>
      <c r="Y198" s="3"/>
      <c r="Z198" s="3"/>
      <c r="AA198" s="3"/>
      <c r="AB198" s="3"/>
      <c r="AC198" s="3"/>
    </row>
    <row r="199" spans="1:29" x14ac:dyDescent="0.3">
      <c r="A199" t="s">
        <v>12</v>
      </c>
      <c r="C199">
        <f>AVERAGE(C189:C190,C192:C193)</f>
        <v>8984.25</v>
      </c>
      <c r="D199">
        <f t="shared" ref="D199:H199" si="156">AVERAGE(D189:D193)</f>
        <v>70.400000000000006</v>
      </c>
      <c r="E199">
        <f>AVERAGE(E189:E190,E192:E193)</f>
        <v>6.75</v>
      </c>
      <c r="F199">
        <f t="shared" si="156"/>
        <v>30.2</v>
      </c>
      <c r="G199">
        <f t="shared" si="156"/>
        <v>2584.1999999999998</v>
      </c>
      <c r="H199">
        <f t="shared" si="156"/>
        <v>1077.2</v>
      </c>
      <c r="I199" t="s">
        <v>12</v>
      </c>
      <c r="J199">
        <f t="shared" ref="J199:N199" si="157">AVERAGE(J189:J193)</f>
        <v>3856.8</v>
      </c>
      <c r="K199">
        <f t="shared" si="157"/>
        <v>88.2</v>
      </c>
      <c r="L199">
        <f t="shared" si="157"/>
        <v>25.4</v>
      </c>
      <c r="M199">
        <f t="shared" si="157"/>
        <v>29.4</v>
      </c>
      <c r="N199">
        <f t="shared" si="157"/>
        <v>2988.8</v>
      </c>
      <c r="O199">
        <f>AVERAGE(O189:O192)</f>
        <v>893.75</v>
      </c>
      <c r="P199" t="s">
        <v>12</v>
      </c>
      <c r="Q199">
        <f t="shared" ref="Q199:V199" si="158">AVERAGE(Q189:Q193)</f>
        <v>2436.6</v>
      </c>
      <c r="R199">
        <f t="shared" si="158"/>
        <v>169.6</v>
      </c>
      <c r="S199">
        <f t="shared" si="158"/>
        <v>10</v>
      </c>
      <c r="T199">
        <f t="shared" si="158"/>
        <v>22.4</v>
      </c>
      <c r="U199">
        <f t="shared" si="158"/>
        <v>3007.8</v>
      </c>
      <c r="V199">
        <f t="shared" si="158"/>
        <v>486.2</v>
      </c>
      <c r="W199" t="s">
        <v>12</v>
      </c>
      <c r="X199">
        <f t="shared" ref="X199:AC199" si="159">AVERAGE(X189:X193)</f>
        <v>140.6</v>
      </c>
      <c r="Y199">
        <f t="shared" si="159"/>
        <v>8.4</v>
      </c>
      <c r="Z199">
        <f t="shared" si="159"/>
        <v>7.4</v>
      </c>
      <c r="AA199">
        <f t="shared" si="159"/>
        <v>40</v>
      </c>
      <c r="AB199">
        <f t="shared" si="159"/>
        <v>110.4</v>
      </c>
      <c r="AC199">
        <f t="shared" si="159"/>
        <v>6.4</v>
      </c>
    </row>
    <row r="200" spans="1:29" x14ac:dyDescent="0.3">
      <c r="A200" t="s">
        <v>13</v>
      </c>
      <c r="C200">
        <f>AVEDEV(C189:C190,C192:C193)</f>
        <v>789.25</v>
      </c>
      <c r="D200">
        <f t="shared" ref="D200:H200" si="160">AVEDEV(D189:D193)</f>
        <v>52.879999999999995</v>
      </c>
      <c r="E200">
        <f>AVEDEV(E189:E190,E192:E193)</f>
        <v>0.375</v>
      </c>
      <c r="F200">
        <f t="shared" si="160"/>
        <v>0.96000000000000019</v>
      </c>
      <c r="G200">
        <f t="shared" si="160"/>
        <v>283.03999999999996</v>
      </c>
      <c r="H200">
        <f t="shared" si="160"/>
        <v>127.44000000000001</v>
      </c>
      <c r="I200" t="s">
        <v>13</v>
      </c>
      <c r="J200">
        <f t="shared" ref="J200:N200" si="161">AVEDEV(J189:J193)</f>
        <v>750.24</v>
      </c>
      <c r="K200">
        <f t="shared" si="161"/>
        <v>53.760000000000005</v>
      </c>
      <c r="L200">
        <f t="shared" si="161"/>
        <v>19.68</v>
      </c>
      <c r="M200">
        <f t="shared" si="161"/>
        <v>3.5200000000000005</v>
      </c>
      <c r="N200">
        <f t="shared" si="161"/>
        <v>436.88000000000011</v>
      </c>
      <c r="O200">
        <f>AVEDEV(O189:O192)</f>
        <v>180.125</v>
      </c>
      <c r="P200" t="s">
        <v>13</v>
      </c>
      <c r="Q200">
        <f t="shared" ref="Q200:V200" si="162">AVEDEV(Q189:Q193)</f>
        <v>2721.92</v>
      </c>
      <c r="R200">
        <f t="shared" si="162"/>
        <v>184.56</v>
      </c>
      <c r="S200">
        <f t="shared" si="162"/>
        <v>2.8</v>
      </c>
      <c r="T200">
        <f t="shared" si="162"/>
        <v>4.08</v>
      </c>
      <c r="U200">
        <f t="shared" si="162"/>
        <v>342.23999999999995</v>
      </c>
      <c r="V200">
        <f t="shared" si="162"/>
        <v>129.76</v>
      </c>
      <c r="W200" t="s">
        <v>13</v>
      </c>
      <c r="X200">
        <f t="shared" ref="X200:AC200" si="163">AVEDEV(X189:X193)</f>
        <v>2.8800000000000012</v>
      </c>
      <c r="Y200">
        <f t="shared" si="163"/>
        <v>0.64000000000000024</v>
      </c>
      <c r="Z200">
        <f t="shared" si="163"/>
        <v>0.48000000000000009</v>
      </c>
      <c r="AA200">
        <f t="shared" si="163"/>
        <v>12</v>
      </c>
      <c r="AB200">
        <f t="shared" si="163"/>
        <v>47.440000000000005</v>
      </c>
      <c r="AC200">
        <f t="shared" si="163"/>
        <v>0.64000000000000024</v>
      </c>
    </row>
    <row r="201" spans="1:29" x14ac:dyDescent="0.3">
      <c r="A201" t="s">
        <v>14</v>
      </c>
      <c r="C201">
        <f t="shared" ref="C201:H201" si="164">AVERAGE(C194:C198)</f>
        <v>7613</v>
      </c>
      <c r="D201">
        <f t="shared" si="164"/>
        <v>65.599999999999994</v>
      </c>
      <c r="E201">
        <f t="shared" si="164"/>
        <v>12.4</v>
      </c>
      <c r="F201">
        <f t="shared" si="164"/>
        <v>25.6</v>
      </c>
      <c r="G201">
        <f t="shared" si="164"/>
        <v>2755.2</v>
      </c>
      <c r="H201">
        <f t="shared" si="164"/>
        <v>463.6</v>
      </c>
      <c r="I201" t="s">
        <v>14</v>
      </c>
      <c r="J201">
        <f t="shared" ref="J201:O201" si="165">AVERAGE(J194:J198)</f>
        <v>2761.2</v>
      </c>
      <c r="K201">
        <f t="shared" si="165"/>
        <v>53.8</v>
      </c>
      <c r="L201">
        <f t="shared" si="165"/>
        <v>8.4</v>
      </c>
      <c r="M201">
        <f t="shared" si="165"/>
        <v>31.2</v>
      </c>
      <c r="N201">
        <f>AVERAGE(N194:N196,N198)</f>
        <v>3036</v>
      </c>
      <c r="O201">
        <f t="shared" si="165"/>
        <v>370.6</v>
      </c>
      <c r="P201" t="s">
        <v>14</v>
      </c>
      <c r="Q201">
        <f t="shared" ref="Q201:V201" si="166">AVERAGE(Q194:Q198)</f>
        <v>2365.1999999999998</v>
      </c>
      <c r="R201">
        <f t="shared" si="166"/>
        <v>41.4</v>
      </c>
      <c r="S201">
        <f t="shared" si="166"/>
        <v>11.2</v>
      </c>
      <c r="T201">
        <f>AVERAGE(T195:T198)</f>
        <v>22.75</v>
      </c>
      <c r="U201">
        <f t="shared" si="166"/>
        <v>2794</v>
      </c>
      <c r="V201">
        <f t="shared" si="166"/>
        <v>211</v>
      </c>
      <c r="W201" t="s">
        <v>14</v>
      </c>
    </row>
    <row r="202" spans="1:29" x14ac:dyDescent="0.3">
      <c r="A202" t="s">
        <v>15</v>
      </c>
      <c r="C202">
        <f t="shared" ref="C202:H202" si="167">AVEDEV(C194:C198)</f>
        <v>844.8</v>
      </c>
      <c r="D202">
        <f t="shared" si="167"/>
        <v>22.72</v>
      </c>
      <c r="E202">
        <f t="shared" si="167"/>
        <v>7.839999999999999</v>
      </c>
      <c r="F202">
        <f t="shared" si="167"/>
        <v>2.4799999999999995</v>
      </c>
      <c r="G202">
        <f t="shared" si="167"/>
        <v>312.56000000000006</v>
      </c>
      <c r="H202">
        <f t="shared" si="167"/>
        <v>319.36</v>
      </c>
      <c r="I202" t="s">
        <v>15</v>
      </c>
      <c r="J202">
        <f t="shared" ref="J202:O202" si="168">AVEDEV(J194:J198)</f>
        <v>665.28000000000009</v>
      </c>
      <c r="K202">
        <f t="shared" si="168"/>
        <v>25.44</v>
      </c>
      <c r="L202">
        <f t="shared" si="168"/>
        <v>0.48000000000000009</v>
      </c>
      <c r="M202">
        <f t="shared" si="168"/>
        <v>4.6399999999999997</v>
      </c>
      <c r="N202">
        <f>AVEDEV(N194:N196,N198)</f>
        <v>329</v>
      </c>
      <c r="O202">
        <f t="shared" si="168"/>
        <v>124.72</v>
      </c>
      <c r="P202" t="s">
        <v>15</v>
      </c>
      <c r="Q202">
        <f t="shared" ref="Q202:V202" si="169">AVEDEV(Q194:Q198)</f>
        <v>1552.56</v>
      </c>
      <c r="R202">
        <f t="shared" si="169"/>
        <v>26.48</v>
      </c>
      <c r="S202">
        <f t="shared" si="169"/>
        <v>5.52</v>
      </c>
      <c r="T202">
        <f>AVEDEV(T195:T198)</f>
        <v>0.75</v>
      </c>
      <c r="U202">
        <f t="shared" si="169"/>
        <v>96.8</v>
      </c>
      <c r="V202">
        <f t="shared" si="169"/>
        <v>38</v>
      </c>
      <c r="W202" t="s">
        <v>15</v>
      </c>
    </row>
    <row r="205" spans="1:29" x14ac:dyDescent="0.3">
      <c r="A205" t="s">
        <v>30</v>
      </c>
      <c r="B205" s="10" t="s">
        <v>35</v>
      </c>
      <c r="C205" s="1" t="s">
        <v>1</v>
      </c>
      <c r="D205" s="1" t="s">
        <v>2</v>
      </c>
      <c r="E205" s="1" t="s">
        <v>3</v>
      </c>
      <c r="F205" s="1" t="s">
        <v>4</v>
      </c>
      <c r="G205" s="1" t="s">
        <v>25</v>
      </c>
      <c r="H205" s="2" t="s">
        <v>24</v>
      </c>
      <c r="I205" s="10"/>
      <c r="J205" s="1" t="s">
        <v>1</v>
      </c>
      <c r="K205" s="1" t="s">
        <v>2</v>
      </c>
      <c r="L205" s="1" t="s">
        <v>3</v>
      </c>
      <c r="M205" s="1" t="s">
        <v>4</v>
      </c>
      <c r="N205" s="1" t="s">
        <v>25</v>
      </c>
      <c r="O205" s="2" t="s">
        <v>24</v>
      </c>
      <c r="P205" s="10"/>
      <c r="Q205" s="1" t="s">
        <v>1</v>
      </c>
      <c r="R205" s="1" t="s">
        <v>2</v>
      </c>
      <c r="S205" s="1" t="s">
        <v>3</v>
      </c>
      <c r="T205" s="1" t="s">
        <v>4</v>
      </c>
      <c r="U205" s="1" t="s">
        <v>25</v>
      </c>
      <c r="V205" s="2" t="s">
        <v>24</v>
      </c>
      <c r="W205" s="10"/>
      <c r="X205" s="1" t="s">
        <v>1</v>
      </c>
      <c r="Y205" s="1" t="s">
        <v>2</v>
      </c>
      <c r="Z205" s="1" t="s">
        <v>3</v>
      </c>
      <c r="AA205" s="1" t="s">
        <v>4</v>
      </c>
      <c r="AB205" s="1" t="s">
        <v>25</v>
      </c>
      <c r="AC205" s="2" t="s">
        <v>24</v>
      </c>
    </row>
    <row r="206" spans="1:29" x14ac:dyDescent="0.3">
      <c r="B206" s="91" t="s">
        <v>5</v>
      </c>
      <c r="C206" s="78">
        <v>10620</v>
      </c>
      <c r="D206" s="12">
        <v>60</v>
      </c>
      <c r="E206" s="12">
        <v>7</v>
      </c>
      <c r="F206" s="12">
        <v>33</v>
      </c>
      <c r="G206" s="12">
        <v>2987</v>
      </c>
      <c r="H206" s="12">
        <v>1586</v>
      </c>
      <c r="I206" s="91" t="s">
        <v>6</v>
      </c>
      <c r="J206" s="12">
        <v>3624</v>
      </c>
      <c r="K206" s="12">
        <v>144</v>
      </c>
      <c r="L206" s="83">
        <v>6</v>
      </c>
      <c r="M206" s="12">
        <v>39</v>
      </c>
      <c r="N206" s="12">
        <v>3653</v>
      </c>
      <c r="O206" s="12">
        <v>1144</v>
      </c>
      <c r="P206" s="91" t="s">
        <v>7</v>
      </c>
      <c r="Q206" s="12">
        <v>4604</v>
      </c>
      <c r="R206" s="83">
        <v>5</v>
      </c>
      <c r="S206" s="12">
        <v>5</v>
      </c>
      <c r="T206" s="12">
        <v>19</v>
      </c>
      <c r="U206" s="12">
        <v>3487</v>
      </c>
      <c r="V206" s="13">
        <v>827</v>
      </c>
      <c r="W206" s="94" t="s">
        <v>8</v>
      </c>
      <c r="X206" s="78">
        <v>140</v>
      </c>
      <c r="Y206" s="12">
        <v>5</v>
      </c>
      <c r="Z206" s="12">
        <v>5</v>
      </c>
      <c r="AA206" s="12">
        <v>35</v>
      </c>
      <c r="AB206" s="83">
        <v>278</v>
      </c>
      <c r="AC206" s="13">
        <v>3</v>
      </c>
    </row>
    <row r="207" spans="1:29" x14ac:dyDescent="0.3">
      <c r="B207" s="89"/>
      <c r="C207" s="87">
        <v>7775</v>
      </c>
      <c r="D207" s="81">
        <v>243</v>
      </c>
      <c r="E207">
        <v>5</v>
      </c>
      <c r="F207">
        <v>33</v>
      </c>
      <c r="G207">
        <v>2827</v>
      </c>
      <c r="H207">
        <v>1087</v>
      </c>
      <c r="I207" s="92"/>
      <c r="J207">
        <v>2641</v>
      </c>
      <c r="K207">
        <v>260</v>
      </c>
      <c r="L207">
        <v>45</v>
      </c>
      <c r="M207">
        <v>39</v>
      </c>
      <c r="N207">
        <v>3762</v>
      </c>
      <c r="O207">
        <v>1047</v>
      </c>
      <c r="P207" s="92"/>
      <c r="Q207" s="81">
        <v>165</v>
      </c>
      <c r="R207">
        <v>74</v>
      </c>
      <c r="S207">
        <v>5</v>
      </c>
      <c r="T207">
        <v>30</v>
      </c>
      <c r="U207">
        <v>4106</v>
      </c>
      <c r="V207" s="14">
        <v>752</v>
      </c>
      <c r="W207" s="95"/>
      <c r="X207" s="79">
        <v>138</v>
      </c>
      <c r="Y207">
        <v>7</v>
      </c>
      <c r="Z207">
        <v>5</v>
      </c>
      <c r="AA207">
        <v>34</v>
      </c>
      <c r="AB207">
        <v>84</v>
      </c>
      <c r="AC207" s="14">
        <v>3</v>
      </c>
    </row>
    <row r="208" spans="1:29" x14ac:dyDescent="0.3">
      <c r="B208" s="89"/>
      <c r="C208" s="79">
        <v>9475</v>
      </c>
      <c r="D208">
        <v>30</v>
      </c>
      <c r="E208" s="81">
        <v>764</v>
      </c>
      <c r="F208">
        <v>31</v>
      </c>
      <c r="G208">
        <v>3179</v>
      </c>
      <c r="H208">
        <v>1184</v>
      </c>
      <c r="I208" s="92"/>
      <c r="J208">
        <v>4256</v>
      </c>
      <c r="K208" s="81">
        <v>6</v>
      </c>
      <c r="L208">
        <v>13</v>
      </c>
      <c r="M208">
        <v>24</v>
      </c>
      <c r="N208">
        <v>3764</v>
      </c>
      <c r="O208">
        <v>1124</v>
      </c>
      <c r="P208" s="92"/>
      <c r="Q208" s="81">
        <v>161</v>
      </c>
      <c r="R208">
        <v>159</v>
      </c>
      <c r="S208">
        <v>5</v>
      </c>
      <c r="T208">
        <v>22</v>
      </c>
      <c r="U208">
        <v>3800</v>
      </c>
      <c r="V208" s="14">
        <v>633</v>
      </c>
      <c r="W208" s="95"/>
      <c r="X208" s="79">
        <v>133</v>
      </c>
      <c r="Y208">
        <v>10</v>
      </c>
      <c r="Z208">
        <v>5</v>
      </c>
      <c r="AA208">
        <v>29</v>
      </c>
      <c r="AB208">
        <v>78</v>
      </c>
      <c r="AC208" s="14">
        <v>3</v>
      </c>
    </row>
    <row r="209" spans="1:29" x14ac:dyDescent="0.3">
      <c r="B209" s="89"/>
      <c r="C209" s="79">
        <v>9247</v>
      </c>
      <c r="D209" s="81">
        <v>150</v>
      </c>
      <c r="E209">
        <v>6</v>
      </c>
      <c r="F209">
        <v>27</v>
      </c>
      <c r="G209">
        <v>3467</v>
      </c>
      <c r="H209">
        <v>1246</v>
      </c>
      <c r="I209" s="92"/>
      <c r="J209">
        <v>4177</v>
      </c>
      <c r="K209" s="81">
        <v>40</v>
      </c>
      <c r="L209">
        <v>81</v>
      </c>
      <c r="M209">
        <v>32</v>
      </c>
      <c r="N209">
        <v>4555</v>
      </c>
      <c r="O209">
        <v>1389</v>
      </c>
      <c r="P209" s="92"/>
      <c r="Q209">
        <v>7454</v>
      </c>
      <c r="R209">
        <v>77</v>
      </c>
      <c r="S209">
        <v>10</v>
      </c>
      <c r="T209">
        <v>20</v>
      </c>
      <c r="U209">
        <v>3902</v>
      </c>
      <c r="V209" s="14">
        <v>495</v>
      </c>
      <c r="W209" s="95"/>
      <c r="X209" s="79">
        <v>130</v>
      </c>
      <c r="Y209">
        <v>6</v>
      </c>
      <c r="Z209">
        <v>5</v>
      </c>
      <c r="AA209">
        <v>31</v>
      </c>
      <c r="AB209">
        <v>77</v>
      </c>
      <c r="AC209" s="14">
        <v>3</v>
      </c>
    </row>
    <row r="210" spans="1:29" x14ac:dyDescent="0.3">
      <c r="B210" s="90"/>
      <c r="C210" s="80">
        <v>9208</v>
      </c>
      <c r="D210" s="11">
        <v>21</v>
      </c>
      <c r="E210" s="11">
        <v>6</v>
      </c>
      <c r="F210" s="11">
        <v>28</v>
      </c>
      <c r="G210" s="11">
        <v>3019</v>
      </c>
      <c r="H210" s="11">
        <v>1391</v>
      </c>
      <c r="I210" s="93"/>
      <c r="J210" s="11">
        <v>4777</v>
      </c>
      <c r="K210" s="11">
        <v>111</v>
      </c>
      <c r="L210" s="82">
        <v>8</v>
      </c>
      <c r="M210" s="11">
        <v>31</v>
      </c>
      <c r="N210" s="11">
        <v>4237</v>
      </c>
      <c r="O210" s="11">
        <v>2237</v>
      </c>
      <c r="P210" s="93"/>
      <c r="Q210" s="82">
        <v>175</v>
      </c>
      <c r="R210" s="82">
        <v>318</v>
      </c>
      <c r="S210" s="11">
        <v>18</v>
      </c>
      <c r="T210" s="11">
        <v>31</v>
      </c>
      <c r="U210" s="11">
        <v>3823</v>
      </c>
      <c r="V210" s="15">
        <v>924</v>
      </c>
      <c r="W210" s="96"/>
      <c r="X210" s="80">
        <v>134</v>
      </c>
      <c r="Y210" s="11">
        <v>5</v>
      </c>
      <c r="Z210" s="11">
        <v>5</v>
      </c>
      <c r="AA210" s="11">
        <v>31</v>
      </c>
      <c r="AB210" s="11">
        <v>77</v>
      </c>
      <c r="AC210" s="15">
        <v>3</v>
      </c>
    </row>
    <row r="211" spans="1:29" x14ac:dyDescent="0.3">
      <c r="B211" s="91" t="s">
        <v>9</v>
      </c>
      <c r="C211" s="78">
        <v>6563</v>
      </c>
      <c r="D211" s="12">
        <v>64</v>
      </c>
      <c r="E211" s="83">
        <v>39</v>
      </c>
      <c r="F211" s="12">
        <v>27</v>
      </c>
      <c r="G211" s="12">
        <v>3167</v>
      </c>
      <c r="H211" s="83">
        <v>174</v>
      </c>
      <c r="I211" s="91" t="s">
        <v>10</v>
      </c>
      <c r="J211" s="12">
        <v>3743</v>
      </c>
      <c r="K211" s="83">
        <v>6</v>
      </c>
      <c r="L211" s="12">
        <v>8</v>
      </c>
      <c r="M211" s="12">
        <v>29</v>
      </c>
      <c r="N211" s="12">
        <v>3874</v>
      </c>
      <c r="O211" s="12">
        <v>323</v>
      </c>
      <c r="P211" s="91" t="s">
        <v>11</v>
      </c>
      <c r="Q211" s="83">
        <v>765</v>
      </c>
      <c r="R211" s="12">
        <v>105</v>
      </c>
      <c r="S211" s="12">
        <v>5</v>
      </c>
      <c r="T211" s="12">
        <v>46</v>
      </c>
      <c r="U211" s="12">
        <v>3260</v>
      </c>
      <c r="V211" s="13">
        <v>140</v>
      </c>
      <c r="W211" s="3"/>
      <c r="X211" s="3"/>
      <c r="Y211" s="3"/>
      <c r="Z211" s="3"/>
      <c r="AB211" s="3"/>
      <c r="AC211" s="3"/>
    </row>
    <row r="212" spans="1:29" x14ac:dyDescent="0.3">
      <c r="B212" s="89"/>
      <c r="C212" s="79">
        <v>8335</v>
      </c>
      <c r="D212">
        <v>82</v>
      </c>
      <c r="E212">
        <v>6</v>
      </c>
      <c r="F212">
        <v>27</v>
      </c>
      <c r="G212">
        <v>3463</v>
      </c>
      <c r="H212">
        <v>506</v>
      </c>
      <c r="I212" s="92"/>
      <c r="J212">
        <v>3482</v>
      </c>
      <c r="K212">
        <v>92</v>
      </c>
      <c r="L212">
        <v>6</v>
      </c>
      <c r="M212">
        <v>29</v>
      </c>
      <c r="N212">
        <v>3343</v>
      </c>
      <c r="O212">
        <v>333</v>
      </c>
      <c r="P212" s="92"/>
      <c r="Q212">
        <v>5233</v>
      </c>
      <c r="R212" s="81">
        <v>9</v>
      </c>
      <c r="S212" s="81">
        <v>42</v>
      </c>
      <c r="T212">
        <v>25</v>
      </c>
      <c r="U212">
        <v>3580</v>
      </c>
      <c r="V212" s="14">
        <v>282</v>
      </c>
      <c r="W212" s="3"/>
      <c r="X212" s="3"/>
      <c r="Y212" s="3"/>
      <c r="Z212" s="3"/>
      <c r="AA212" s="3"/>
      <c r="AB212" s="3"/>
      <c r="AC212" s="3"/>
    </row>
    <row r="213" spans="1:29" x14ac:dyDescent="0.3">
      <c r="B213" s="89"/>
      <c r="C213" s="79">
        <v>7183</v>
      </c>
      <c r="D213">
        <v>129</v>
      </c>
      <c r="E213">
        <v>6</v>
      </c>
      <c r="F213">
        <v>24</v>
      </c>
      <c r="G213">
        <v>3270</v>
      </c>
      <c r="H213">
        <v>509</v>
      </c>
      <c r="I213" s="92"/>
      <c r="J213">
        <v>3317</v>
      </c>
      <c r="K213">
        <v>108</v>
      </c>
      <c r="L213">
        <v>7</v>
      </c>
      <c r="M213">
        <v>50</v>
      </c>
      <c r="N213">
        <v>3304</v>
      </c>
      <c r="O213">
        <v>411</v>
      </c>
      <c r="P213" s="92"/>
      <c r="Q213" s="81">
        <v>178</v>
      </c>
      <c r="R213">
        <v>15</v>
      </c>
      <c r="S213">
        <v>6</v>
      </c>
      <c r="T213">
        <v>26</v>
      </c>
      <c r="U213" s="81">
        <v>5198</v>
      </c>
      <c r="V213" s="14">
        <v>326</v>
      </c>
      <c r="W213" s="3"/>
      <c r="X213" s="3"/>
      <c r="Y213" s="3"/>
      <c r="Z213" s="3"/>
      <c r="AA213" s="3"/>
      <c r="AB213" s="3"/>
      <c r="AC213" s="3"/>
    </row>
    <row r="214" spans="1:29" x14ac:dyDescent="0.3">
      <c r="B214" s="89"/>
      <c r="C214" s="79">
        <v>8556</v>
      </c>
      <c r="D214">
        <v>102</v>
      </c>
      <c r="E214">
        <v>6</v>
      </c>
      <c r="F214">
        <v>22</v>
      </c>
      <c r="G214">
        <v>2863</v>
      </c>
      <c r="H214">
        <v>740</v>
      </c>
      <c r="I214" s="92"/>
      <c r="J214">
        <v>1382</v>
      </c>
      <c r="K214" s="81">
        <v>54</v>
      </c>
      <c r="L214">
        <v>7</v>
      </c>
      <c r="M214">
        <v>36</v>
      </c>
      <c r="N214">
        <v>2989</v>
      </c>
      <c r="O214">
        <v>763</v>
      </c>
      <c r="P214" s="92"/>
      <c r="Q214">
        <v>4387</v>
      </c>
      <c r="R214">
        <v>102</v>
      </c>
      <c r="S214">
        <v>6</v>
      </c>
      <c r="T214">
        <v>28</v>
      </c>
      <c r="U214">
        <v>3539</v>
      </c>
      <c r="V214" s="14">
        <v>264</v>
      </c>
      <c r="W214" s="3"/>
      <c r="X214" s="3"/>
      <c r="Y214" s="3"/>
      <c r="Z214" s="3"/>
      <c r="AA214" s="3"/>
      <c r="AB214" s="3"/>
      <c r="AC214" s="3"/>
    </row>
    <row r="215" spans="1:29" x14ac:dyDescent="0.3">
      <c r="B215" s="90"/>
      <c r="C215" s="80">
        <v>9180</v>
      </c>
      <c r="D215" s="82">
        <v>28</v>
      </c>
      <c r="E215" s="11">
        <v>10</v>
      </c>
      <c r="F215" s="11">
        <v>26</v>
      </c>
      <c r="G215" s="11">
        <v>3606</v>
      </c>
      <c r="H215" s="82">
        <v>1467</v>
      </c>
      <c r="I215" s="93"/>
      <c r="J215" s="11">
        <v>3914</v>
      </c>
      <c r="K215" s="11">
        <v>132</v>
      </c>
      <c r="L215" s="11">
        <v>8</v>
      </c>
      <c r="M215" s="11">
        <v>52</v>
      </c>
      <c r="N215" s="11">
        <v>3720</v>
      </c>
      <c r="O215" s="11">
        <v>743</v>
      </c>
      <c r="P215" s="93"/>
      <c r="Q215" s="11">
        <v>4773</v>
      </c>
      <c r="R215" s="11">
        <v>56</v>
      </c>
      <c r="S215" s="11">
        <v>6</v>
      </c>
      <c r="T215" s="11">
        <v>27</v>
      </c>
      <c r="U215" s="11">
        <v>3857</v>
      </c>
      <c r="V215" s="15">
        <v>367</v>
      </c>
      <c r="W215" s="3"/>
      <c r="X215" s="3"/>
      <c r="Y215" s="3"/>
      <c r="Z215" s="3"/>
      <c r="AA215" s="3"/>
      <c r="AB215" s="3"/>
      <c r="AC215" s="3"/>
    </row>
    <row r="216" spans="1:29" x14ac:dyDescent="0.3">
      <c r="A216" t="s">
        <v>12</v>
      </c>
      <c r="C216">
        <f>AVERAGE(C206,C208:C210)</f>
        <v>9637.5</v>
      </c>
      <c r="D216">
        <f>AVERAGE(D206,D208,D210)</f>
        <v>37</v>
      </c>
      <c r="E216">
        <f>AVERAGE(E206,E207,E209,E210)</f>
        <v>6</v>
      </c>
      <c r="F216">
        <f>AVERAGE(F206:F210)</f>
        <v>30.4</v>
      </c>
      <c r="G216">
        <f>AVERAGE(G206:G210)</f>
        <v>3095.8</v>
      </c>
      <c r="H216">
        <f>AVERAGE(H206:H210)</f>
        <v>1298.8</v>
      </c>
      <c r="J216">
        <f t="shared" ref="J216" si="170">AVERAGE(J206:J210)</f>
        <v>3895</v>
      </c>
      <c r="K216">
        <f>AVERAGE(K206:K207,K210)</f>
        <v>171.66666666666666</v>
      </c>
      <c r="L216">
        <f>AVERAGE(L207:L209)</f>
        <v>46.333333333333336</v>
      </c>
      <c r="M216">
        <f>AVERAGE(M206:M210)</f>
        <v>33</v>
      </c>
      <c r="N216">
        <f t="shared" ref="N216:O216" si="171">AVERAGE(N206:N210)</f>
        <v>3994.2</v>
      </c>
      <c r="O216">
        <f t="shared" si="171"/>
        <v>1388.2</v>
      </c>
      <c r="Q216">
        <f>AVERAGE(Q206,Q209)</f>
        <v>6029</v>
      </c>
      <c r="R216">
        <f>AVERAGE(R207:R209)</f>
        <v>103.33333333333333</v>
      </c>
      <c r="S216">
        <f>AVERAGE(S206:S210)</f>
        <v>8.6</v>
      </c>
      <c r="T216">
        <f t="shared" ref="T216:AA216" si="172">AVERAGE(T206:T210)</f>
        <v>24.4</v>
      </c>
      <c r="U216">
        <f t="shared" si="172"/>
        <v>3823.6</v>
      </c>
      <c r="V216">
        <f t="shared" si="172"/>
        <v>726.2</v>
      </c>
      <c r="X216">
        <f t="shared" si="172"/>
        <v>135</v>
      </c>
      <c r="Y216">
        <f t="shared" si="172"/>
        <v>6.6</v>
      </c>
      <c r="Z216">
        <f t="shared" si="172"/>
        <v>5</v>
      </c>
      <c r="AA216">
        <f t="shared" si="172"/>
        <v>32</v>
      </c>
      <c r="AB216">
        <f>AVERAGE(AB207:AB210)</f>
        <v>79</v>
      </c>
      <c r="AC216">
        <f>AVERAGE(AC206:AC210)</f>
        <v>3</v>
      </c>
    </row>
    <row r="217" spans="1:29" x14ac:dyDescent="0.3">
      <c r="A217" t="s">
        <v>13</v>
      </c>
      <c r="C217">
        <f>AVEDEV(C206,C208:C210)</f>
        <v>491.25</v>
      </c>
      <c r="D217">
        <f>AVEDEV(D206,D208,D210)</f>
        <v>15.333333333333334</v>
      </c>
      <c r="E217">
        <f>AVEDEV(E206:E207,E209:E210)</f>
        <v>0.5</v>
      </c>
      <c r="F217">
        <f>AVEDEV(F206:F210)</f>
        <v>2.3200000000000003</v>
      </c>
      <c r="G217">
        <f t="shared" ref="G217:J217" si="173">AVEDEV(G206:G210)</f>
        <v>181.76000000000005</v>
      </c>
      <c r="H217">
        <f t="shared" si="173"/>
        <v>151.76</v>
      </c>
      <c r="J217">
        <f t="shared" si="173"/>
        <v>610</v>
      </c>
      <c r="K217">
        <f>AVEDEV(K206:K207,K210)</f>
        <v>58.888888888888886</v>
      </c>
      <c r="L217">
        <f>AVEDEV(L207:L209)</f>
        <v>23.111111111111114</v>
      </c>
      <c r="M217">
        <f>AVEDEV(M206:M210)</f>
        <v>4.8</v>
      </c>
      <c r="N217">
        <f t="shared" ref="N217:O217" si="174">AVEDEV(N206:N210)</f>
        <v>321.43999999999994</v>
      </c>
      <c r="O217">
        <f t="shared" si="174"/>
        <v>339.84000000000003</v>
      </c>
      <c r="Q217">
        <f>AVEDEV(Q206,Q209)</f>
        <v>1425</v>
      </c>
      <c r="R217">
        <f>AVEDEV(R207:R209)</f>
        <v>37.111111111111107</v>
      </c>
      <c r="S217">
        <f>AVEDEV(S206:S210)</f>
        <v>4.32</v>
      </c>
      <c r="T217">
        <f t="shared" ref="T217:AA217" si="175">AVEDEV(T206:T210)</f>
        <v>4.88</v>
      </c>
      <c r="U217">
        <f t="shared" si="175"/>
        <v>144.32</v>
      </c>
      <c r="V217">
        <f t="shared" si="175"/>
        <v>129.76</v>
      </c>
      <c r="X217">
        <f t="shared" si="175"/>
        <v>3.2</v>
      </c>
      <c r="Y217">
        <f t="shared" si="175"/>
        <v>1.52</v>
      </c>
      <c r="Z217">
        <f t="shared" si="175"/>
        <v>0</v>
      </c>
      <c r="AA217">
        <f t="shared" si="175"/>
        <v>2</v>
      </c>
      <c r="AB217">
        <f>AVEDEV(AB207:AB210)</f>
        <v>2.5</v>
      </c>
      <c r="AC217">
        <f>AVEDEV(AC206:AC210)</f>
        <v>0</v>
      </c>
    </row>
    <row r="218" spans="1:29" x14ac:dyDescent="0.3">
      <c r="A218" t="s">
        <v>14</v>
      </c>
      <c r="C218">
        <f>AVERAGE(C211:C215)</f>
        <v>7963.4</v>
      </c>
      <c r="D218">
        <f>AVERAGE(D211:D214)</f>
        <v>94.25</v>
      </c>
      <c r="E218">
        <f>AVERAGE(E212:E215)</f>
        <v>7</v>
      </c>
      <c r="F218">
        <f>AVERAGE(F211:F215)</f>
        <v>25.2</v>
      </c>
      <c r="G218">
        <f>AVERAGE(G211:G215)</f>
        <v>3273.8</v>
      </c>
      <c r="H218">
        <f>AVERAGE(H212:H214)</f>
        <v>585</v>
      </c>
      <c r="J218">
        <f>AVERAGE(J211:J215)</f>
        <v>3167.6</v>
      </c>
      <c r="K218">
        <f>AVERAGE(K212:K213,K215)</f>
        <v>110.66666666666667</v>
      </c>
      <c r="L218">
        <f>AVERAGE(L211:L215)</f>
        <v>7.2</v>
      </c>
      <c r="M218">
        <f t="shared" ref="M218:O218" si="176">AVERAGE(M211:M215)</f>
        <v>39.200000000000003</v>
      </c>
      <c r="N218">
        <f t="shared" si="176"/>
        <v>3446</v>
      </c>
      <c r="O218">
        <f t="shared" si="176"/>
        <v>514.6</v>
      </c>
      <c r="Q218">
        <f>AVERAGE(Q212,Q214:Q215)</f>
        <v>4797.666666666667</v>
      </c>
      <c r="R218">
        <f>AVERAGE(R211,R213:R215)</f>
        <v>69.5</v>
      </c>
      <c r="S218">
        <f>AVERAGE(S211,S213:S215)</f>
        <v>5.75</v>
      </c>
      <c r="T218">
        <f>AVERAGE(T211:T215)</f>
        <v>30.4</v>
      </c>
      <c r="U218">
        <f>AVERAGE(U211:U212,U214:U215)</f>
        <v>3559</v>
      </c>
      <c r="V218">
        <f>AVERAGE(V211:V215)</f>
        <v>275.8</v>
      </c>
    </row>
    <row r="219" spans="1:29" x14ac:dyDescent="0.3">
      <c r="A219" t="s">
        <v>15</v>
      </c>
      <c r="C219">
        <f>AVEDEV(C211:C215)</f>
        <v>872.32</v>
      </c>
      <c r="D219">
        <f>AVEDEV(D211:D214)</f>
        <v>21.25</v>
      </c>
      <c r="E219">
        <f>AVEDEV(E212:E215)</f>
        <v>1.5</v>
      </c>
      <c r="F219">
        <f>AVEDEV(F211:F215)</f>
        <v>1.7600000000000002</v>
      </c>
      <c r="G219">
        <f>AVEDEV(G211:G215)</f>
        <v>208.56000000000003</v>
      </c>
      <c r="H219">
        <f>AVEDEV(H212:H214)</f>
        <v>103.33333333333333</v>
      </c>
      <c r="J219">
        <f>AVEDEV(J211:J215)</f>
        <v>714.24</v>
      </c>
      <c r="K219">
        <f>AVEDEV(K212:K213,K215)</f>
        <v>14.222222222222223</v>
      </c>
      <c r="L219">
        <f>AVEDEV(L211:L215)</f>
        <v>0.64</v>
      </c>
      <c r="M219">
        <f t="shared" ref="M219:O219" si="177">AVEDEV(M211:M215)</f>
        <v>9.4400000000000013</v>
      </c>
      <c r="N219">
        <f t="shared" si="177"/>
        <v>280.8</v>
      </c>
      <c r="O219">
        <f t="shared" si="177"/>
        <v>190.72</v>
      </c>
      <c r="Q219">
        <f>AVEDEV(Q212,Q214:Q215)</f>
        <v>290.22222222222234</v>
      </c>
      <c r="R219">
        <f>AVEDEV(R211,R213:R215)</f>
        <v>34</v>
      </c>
      <c r="S219">
        <f>AVEDEV(S211,S213:S215)</f>
        <v>0.375</v>
      </c>
      <c r="T219">
        <f>AVEDEV(T211:T215)</f>
        <v>6.2399999999999993</v>
      </c>
      <c r="U219">
        <f>AVEDEV(U211:U212,U214:U215)</f>
        <v>159.5</v>
      </c>
      <c r="V219">
        <f>AVEDEV(V211:V215)</f>
        <v>59.04</v>
      </c>
    </row>
    <row r="222" spans="1:29" x14ac:dyDescent="0.3">
      <c r="A222" t="s">
        <v>30</v>
      </c>
      <c r="B222" s="10" t="s">
        <v>36</v>
      </c>
      <c r="C222" s="1" t="s">
        <v>1</v>
      </c>
      <c r="D222" s="1" t="s">
        <v>2</v>
      </c>
      <c r="E222" s="1" t="s">
        <v>3</v>
      </c>
      <c r="F222" s="1" t="s">
        <v>4</v>
      </c>
      <c r="G222" s="1" t="s">
        <v>25</v>
      </c>
      <c r="H222" s="2" t="s">
        <v>24</v>
      </c>
      <c r="I222" s="10"/>
      <c r="J222" s="1" t="s">
        <v>1</v>
      </c>
      <c r="K222" s="1" t="s">
        <v>2</v>
      </c>
      <c r="L222" s="1" t="s">
        <v>3</v>
      </c>
      <c r="M222" s="1" t="s">
        <v>4</v>
      </c>
      <c r="N222" s="1" t="s">
        <v>25</v>
      </c>
      <c r="O222" s="2" t="s">
        <v>24</v>
      </c>
      <c r="P222" s="10"/>
      <c r="Q222" s="1" t="s">
        <v>1</v>
      </c>
      <c r="R222" s="1" t="s">
        <v>2</v>
      </c>
      <c r="S222" s="1" t="s">
        <v>3</v>
      </c>
      <c r="T222" s="1" t="s">
        <v>4</v>
      </c>
      <c r="U222" s="1" t="s">
        <v>25</v>
      </c>
      <c r="V222" s="2" t="s">
        <v>24</v>
      </c>
      <c r="W222" s="10"/>
      <c r="X222" s="1" t="s">
        <v>1</v>
      </c>
      <c r="Y222" s="1" t="s">
        <v>2</v>
      </c>
      <c r="Z222" s="1" t="s">
        <v>3</v>
      </c>
      <c r="AA222" s="1" t="s">
        <v>4</v>
      </c>
      <c r="AB222" s="1" t="s">
        <v>25</v>
      </c>
      <c r="AC222" s="2" t="s">
        <v>24</v>
      </c>
    </row>
    <row r="223" spans="1:29" x14ac:dyDescent="0.3">
      <c r="B223" s="91" t="s">
        <v>5</v>
      </c>
      <c r="C223" s="78">
        <v>11811</v>
      </c>
      <c r="D223" s="12">
        <v>98</v>
      </c>
      <c r="E223" s="12">
        <v>7</v>
      </c>
      <c r="F223" s="12">
        <v>32</v>
      </c>
      <c r="G223" s="12">
        <v>3276</v>
      </c>
      <c r="H223" s="12">
        <v>1877</v>
      </c>
      <c r="I223" s="91" t="s">
        <v>6</v>
      </c>
      <c r="J223" s="12">
        <v>4645</v>
      </c>
      <c r="K223" s="12">
        <v>206</v>
      </c>
      <c r="L223" s="12">
        <v>5</v>
      </c>
      <c r="M223" s="12">
        <v>36</v>
      </c>
      <c r="N223" s="12">
        <v>4229</v>
      </c>
      <c r="O223" s="12">
        <v>1312</v>
      </c>
      <c r="P223" s="91" t="s">
        <v>7</v>
      </c>
      <c r="Q223" s="12">
        <v>5608</v>
      </c>
      <c r="R223" s="12">
        <v>5</v>
      </c>
      <c r="S223" s="12">
        <v>4</v>
      </c>
      <c r="T223" s="12">
        <v>18</v>
      </c>
      <c r="U223" s="12">
        <v>3593</v>
      </c>
      <c r="V223" s="12">
        <v>1198</v>
      </c>
      <c r="W223" s="91" t="s">
        <v>8</v>
      </c>
      <c r="X223" s="12">
        <v>142</v>
      </c>
      <c r="Y223" s="12">
        <v>7</v>
      </c>
      <c r="Z223" s="12">
        <v>7</v>
      </c>
      <c r="AA223" s="12">
        <v>35</v>
      </c>
      <c r="AB223" s="12">
        <v>817</v>
      </c>
      <c r="AC223" s="13">
        <v>6</v>
      </c>
    </row>
    <row r="224" spans="1:29" x14ac:dyDescent="0.3">
      <c r="B224" s="89"/>
      <c r="C224" s="79">
        <v>8664</v>
      </c>
      <c r="D224">
        <v>314</v>
      </c>
      <c r="E224">
        <v>5</v>
      </c>
      <c r="F224">
        <v>33</v>
      </c>
      <c r="G224">
        <v>2869</v>
      </c>
      <c r="H224">
        <v>1498</v>
      </c>
      <c r="I224" s="92"/>
      <c r="J224">
        <v>3088</v>
      </c>
      <c r="K224">
        <v>367</v>
      </c>
      <c r="L224">
        <v>152</v>
      </c>
      <c r="M224">
        <v>35</v>
      </c>
      <c r="N224">
        <v>3833</v>
      </c>
      <c r="O224">
        <v>1014</v>
      </c>
      <c r="P224" s="92"/>
      <c r="Q224">
        <v>165</v>
      </c>
      <c r="R224">
        <v>127</v>
      </c>
      <c r="S224">
        <v>4</v>
      </c>
      <c r="T224">
        <v>26</v>
      </c>
      <c r="U224">
        <v>3676</v>
      </c>
      <c r="V224">
        <v>1178</v>
      </c>
      <c r="W224" s="92"/>
      <c r="X224">
        <v>141</v>
      </c>
      <c r="Y224">
        <v>11</v>
      </c>
      <c r="Z224">
        <v>6</v>
      </c>
      <c r="AA224">
        <v>35</v>
      </c>
      <c r="AB224">
        <v>84</v>
      </c>
      <c r="AC224" s="14">
        <v>5</v>
      </c>
    </row>
    <row r="225" spans="1:29" x14ac:dyDescent="0.3">
      <c r="B225" s="89"/>
      <c r="C225" s="79">
        <v>10722</v>
      </c>
      <c r="D225">
        <v>48</v>
      </c>
      <c r="E225">
        <v>966</v>
      </c>
      <c r="F225">
        <v>31</v>
      </c>
      <c r="G225">
        <v>3211</v>
      </c>
      <c r="H225">
        <v>1486</v>
      </c>
      <c r="I225" s="92"/>
      <c r="J225">
        <v>4607</v>
      </c>
      <c r="K225">
        <v>5</v>
      </c>
      <c r="L225">
        <v>19</v>
      </c>
      <c r="M225">
        <v>22</v>
      </c>
      <c r="N225">
        <v>3888</v>
      </c>
      <c r="O225">
        <v>1234</v>
      </c>
      <c r="P225" s="92"/>
      <c r="Q225">
        <v>158</v>
      </c>
      <c r="R225">
        <v>322</v>
      </c>
      <c r="S225">
        <v>4</v>
      </c>
      <c r="T225">
        <v>21</v>
      </c>
      <c r="U225">
        <v>3265</v>
      </c>
      <c r="V225">
        <v>918</v>
      </c>
      <c r="W225" s="92"/>
      <c r="X225">
        <v>139</v>
      </c>
      <c r="Y225">
        <v>10</v>
      </c>
      <c r="Z225">
        <v>7</v>
      </c>
      <c r="AA225">
        <v>32</v>
      </c>
      <c r="AB225">
        <v>85</v>
      </c>
      <c r="AC225" s="14">
        <v>5</v>
      </c>
    </row>
    <row r="226" spans="1:29" x14ac:dyDescent="0.3">
      <c r="B226" s="89"/>
      <c r="C226" s="79">
        <v>10455</v>
      </c>
      <c r="D226">
        <v>224</v>
      </c>
      <c r="E226">
        <v>6</v>
      </c>
      <c r="F226">
        <v>26</v>
      </c>
      <c r="G226">
        <v>3651</v>
      </c>
      <c r="H226">
        <v>1440</v>
      </c>
      <c r="I226" s="92"/>
      <c r="J226">
        <v>5241</v>
      </c>
      <c r="K226">
        <v>70</v>
      </c>
      <c r="L226">
        <v>83</v>
      </c>
      <c r="M226">
        <v>29</v>
      </c>
      <c r="N226">
        <v>4069</v>
      </c>
      <c r="O226">
        <v>1501</v>
      </c>
      <c r="P226" s="92"/>
      <c r="Q226">
        <v>8184</v>
      </c>
      <c r="R226">
        <v>145</v>
      </c>
      <c r="S226">
        <v>5</v>
      </c>
      <c r="T226">
        <v>18</v>
      </c>
      <c r="U226">
        <v>3429</v>
      </c>
      <c r="V226">
        <v>698</v>
      </c>
      <c r="W226" s="92"/>
      <c r="X226">
        <v>133</v>
      </c>
      <c r="Y226">
        <v>6</v>
      </c>
      <c r="Z226">
        <v>7</v>
      </c>
      <c r="AA226">
        <v>33</v>
      </c>
      <c r="AB226">
        <v>82</v>
      </c>
      <c r="AC226" s="14">
        <v>5</v>
      </c>
    </row>
    <row r="227" spans="1:29" x14ac:dyDescent="0.3">
      <c r="B227" s="90"/>
      <c r="C227" s="80">
        <v>10673</v>
      </c>
      <c r="D227" s="11">
        <v>21</v>
      </c>
      <c r="E227" s="11">
        <v>6</v>
      </c>
      <c r="F227" s="11">
        <v>28</v>
      </c>
      <c r="G227" s="11">
        <v>3076</v>
      </c>
      <c r="H227" s="11">
        <v>1873</v>
      </c>
      <c r="I227" s="93"/>
      <c r="J227" s="11">
        <v>5708</v>
      </c>
      <c r="K227" s="11">
        <v>188</v>
      </c>
      <c r="L227" s="11">
        <v>9</v>
      </c>
      <c r="M227" s="11">
        <v>28</v>
      </c>
      <c r="N227" s="11">
        <v>4324</v>
      </c>
      <c r="O227" s="11">
        <v>2793</v>
      </c>
      <c r="P227" s="93"/>
      <c r="Q227" s="11">
        <v>170</v>
      </c>
      <c r="R227" s="11">
        <v>1150</v>
      </c>
      <c r="S227" s="11">
        <v>265</v>
      </c>
      <c r="T227" s="11">
        <v>30</v>
      </c>
      <c r="U227" s="11">
        <v>3381</v>
      </c>
      <c r="V227" s="11">
        <v>986</v>
      </c>
      <c r="W227" s="93"/>
      <c r="X227" s="11">
        <v>139</v>
      </c>
      <c r="Y227" s="11">
        <v>6</v>
      </c>
      <c r="Z227" s="11">
        <v>6</v>
      </c>
      <c r="AA227" s="11">
        <v>32</v>
      </c>
      <c r="AB227" s="11">
        <v>82</v>
      </c>
      <c r="AC227" s="15">
        <v>5</v>
      </c>
    </row>
    <row r="228" spans="1:29" x14ac:dyDescent="0.3">
      <c r="B228" s="91" t="s">
        <v>9</v>
      </c>
      <c r="C228" s="78">
        <v>7499</v>
      </c>
      <c r="D228" s="12">
        <v>96</v>
      </c>
      <c r="E228" s="12">
        <v>77</v>
      </c>
      <c r="F228" s="12">
        <v>25</v>
      </c>
      <c r="G228" s="12">
        <v>3439</v>
      </c>
      <c r="H228" s="12">
        <v>577</v>
      </c>
      <c r="I228" s="91" t="s">
        <v>10</v>
      </c>
      <c r="J228" s="12">
        <v>3896</v>
      </c>
      <c r="K228" s="12">
        <v>5</v>
      </c>
      <c r="L228" s="12">
        <v>8</v>
      </c>
      <c r="M228" s="12">
        <v>28</v>
      </c>
      <c r="N228" s="12">
        <v>3569</v>
      </c>
      <c r="O228" s="12">
        <v>524</v>
      </c>
      <c r="P228" s="91" t="s">
        <v>11</v>
      </c>
      <c r="Q228" s="12">
        <v>719</v>
      </c>
      <c r="R228" s="12">
        <v>181</v>
      </c>
      <c r="S228" s="12">
        <v>5</v>
      </c>
      <c r="T228" s="12">
        <v>42</v>
      </c>
      <c r="U228" s="12">
        <v>4093</v>
      </c>
      <c r="V228" s="13">
        <v>223</v>
      </c>
      <c r="W228" s="3"/>
      <c r="X228" s="3"/>
      <c r="Y228" s="3"/>
      <c r="Z228" s="3"/>
      <c r="AB228" s="3"/>
      <c r="AC228" s="3"/>
    </row>
    <row r="229" spans="1:29" x14ac:dyDescent="0.3">
      <c r="B229" s="89"/>
      <c r="C229" s="79">
        <v>9725</v>
      </c>
      <c r="D229">
        <v>135</v>
      </c>
      <c r="E229">
        <v>6</v>
      </c>
      <c r="F229">
        <v>27</v>
      </c>
      <c r="G229">
        <v>3436</v>
      </c>
      <c r="H229">
        <v>658</v>
      </c>
      <c r="I229" s="92"/>
      <c r="J229">
        <v>4235</v>
      </c>
      <c r="K229">
        <v>140</v>
      </c>
      <c r="L229">
        <v>5</v>
      </c>
      <c r="M229">
        <v>26</v>
      </c>
      <c r="N229">
        <v>4053</v>
      </c>
      <c r="O229">
        <v>664</v>
      </c>
      <c r="P229" s="92"/>
      <c r="Q229">
        <v>6493</v>
      </c>
      <c r="R229">
        <v>10</v>
      </c>
      <c r="S229">
        <v>31</v>
      </c>
      <c r="T229">
        <v>23</v>
      </c>
      <c r="U229">
        <v>4421</v>
      </c>
      <c r="V229" s="14">
        <v>681</v>
      </c>
      <c r="W229" s="3"/>
      <c r="X229" s="3"/>
      <c r="Y229" s="3"/>
      <c r="Z229" s="3"/>
      <c r="AA229" s="3"/>
      <c r="AB229" s="3"/>
      <c r="AC229" s="3"/>
    </row>
    <row r="230" spans="1:29" x14ac:dyDescent="0.3">
      <c r="B230" s="89"/>
      <c r="C230" s="79">
        <v>8209</v>
      </c>
      <c r="D230">
        <v>189</v>
      </c>
      <c r="E230">
        <v>6</v>
      </c>
      <c r="F230">
        <v>23</v>
      </c>
      <c r="G230">
        <v>3708</v>
      </c>
      <c r="H230">
        <v>598</v>
      </c>
      <c r="I230" s="92"/>
      <c r="J230">
        <v>4338</v>
      </c>
      <c r="K230">
        <v>144</v>
      </c>
      <c r="L230">
        <v>6</v>
      </c>
      <c r="M230">
        <v>46</v>
      </c>
      <c r="N230">
        <v>3497</v>
      </c>
      <c r="O230">
        <v>1142</v>
      </c>
      <c r="P230" s="92"/>
      <c r="Q230">
        <v>173</v>
      </c>
      <c r="R230">
        <v>35</v>
      </c>
      <c r="S230">
        <v>8</v>
      </c>
      <c r="T230">
        <v>22</v>
      </c>
      <c r="U230">
        <v>4748</v>
      </c>
      <c r="V230" s="14">
        <v>682</v>
      </c>
      <c r="W230" s="3"/>
      <c r="X230" s="3"/>
      <c r="Y230" s="3"/>
      <c r="Z230" s="3"/>
      <c r="AA230" s="3"/>
      <c r="AB230" s="3"/>
      <c r="AC230" s="3"/>
    </row>
    <row r="231" spans="1:29" x14ac:dyDescent="0.3">
      <c r="B231" s="89"/>
      <c r="C231" s="79">
        <v>9669</v>
      </c>
      <c r="D231">
        <v>173</v>
      </c>
      <c r="E231">
        <v>5</v>
      </c>
      <c r="F231">
        <v>22</v>
      </c>
      <c r="G231">
        <v>2975</v>
      </c>
      <c r="H231">
        <v>833</v>
      </c>
      <c r="I231" s="92"/>
      <c r="J231">
        <v>2278</v>
      </c>
      <c r="K231">
        <v>81</v>
      </c>
      <c r="L231">
        <v>5</v>
      </c>
      <c r="M231">
        <v>30</v>
      </c>
      <c r="N231">
        <v>3777</v>
      </c>
      <c r="O231">
        <v>1022</v>
      </c>
      <c r="P231" s="92"/>
      <c r="Q231">
        <v>5139</v>
      </c>
      <c r="R231">
        <v>168</v>
      </c>
      <c r="S231">
        <v>5</v>
      </c>
      <c r="T231">
        <v>25</v>
      </c>
      <c r="U231">
        <v>4368</v>
      </c>
      <c r="V231" s="14">
        <v>938</v>
      </c>
      <c r="W231" s="3"/>
      <c r="X231" s="3"/>
      <c r="Y231" s="3"/>
      <c r="Z231" s="3"/>
      <c r="AA231" s="3"/>
      <c r="AB231" s="3"/>
      <c r="AC231" s="3"/>
    </row>
    <row r="232" spans="1:29" x14ac:dyDescent="0.3">
      <c r="B232" s="90"/>
      <c r="C232" s="80">
        <v>10494</v>
      </c>
      <c r="D232" s="11">
        <v>32</v>
      </c>
      <c r="E232" s="11">
        <v>12</v>
      </c>
      <c r="F232" s="11">
        <v>25</v>
      </c>
      <c r="G232" s="11">
        <v>3504</v>
      </c>
      <c r="H232" s="11">
        <v>1558</v>
      </c>
      <c r="I232" s="93"/>
      <c r="J232" s="11">
        <v>4681</v>
      </c>
      <c r="K232" s="11">
        <v>209</v>
      </c>
      <c r="L232" s="11">
        <v>9</v>
      </c>
      <c r="M232" s="11">
        <v>49</v>
      </c>
      <c r="N232" s="11">
        <v>3394</v>
      </c>
      <c r="O232" s="11">
        <v>934</v>
      </c>
      <c r="P232" s="93"/>
      <c r="Q232" s="11">
        <v>7357</v>
      </c>
      <c r="R232" s="11">
        <v>127</v>
      </c>
      <c r="S232" s="11">
        <v>7</v>
      </c>
      <c r="T232" s="11">
        <v>24</v>
      </c>
      <c r="U232" s="11">
        <v>4227</v>
      </c>
      <c r="V232" s="15">
        <v>616</v>
      </c>
      <c r="W232" s="3"/>
      <c r="X232" s="3"/>
      <c r="Y232" s="3"/>
      <c r="Z232" s="3"/>
      <c r="AA232" s="3"/>
      <c r="AB232" s="3"/>
      <c r="AC232" s="3"/>
    </row>
    <row r="233" spans="1:29" x14ac:dyDescent="0.3">
      <c r="A233" t="s">
        <v>12</v>
      </c>
      <c r="C233">
        <f>AVERAGE(C223,C225:C227)</f>
        <v>10915.25</v>
      </c>
      <c r="D233">
        <f>AVERAGE(D223,D225,D227)</f>
        <v>55.666666666666664</v>
      </c>
      <c r="E233">
        <f>AVERAGE(E223,E224,E226,E227)</f>
        <v>6</v>
      </c>
      <c r="F233">
        <f>AVERAGE(F223:F227)</f>
        <v>30</v>
      </c>
      <c r="G233">
        <f>AVERAGE(G223:G227)</f>
        <v>3216.6</v>
      </c>
      <c r="H233">
        <f>AVERAGE(H223:H227)</f>
        <v>1634.8</v>
      </c>
      <c r="J233">
        <f t="shared" ref="J233" si="178">AVERAGE(J223:J227)</f>
        <v>4657.8</v>
      </c>
      <c r="K233">
        <f>AVERAGE(K223:K224,K227)</f>
        <v>253.66666666666666</v>
      </c>
      <c r="L233">
        <f>AVERAGE(L224:L226)</f>
        <v>84.666666666666671</v>
      </c>
      <c r="M233">
        <f>AVERAGE(M223:M227)</f>
        <v>30</v>
      </c>
      <c r="N233">
        <f t="shared" ref="N233:O233" si="179">AVERAGE(N223:N227)</f>
        <v>4068.6</v>
      </c>
      <c r="O233">
        <f t="shared" si="179"/>
        <v>1570.8</v>
      </c>
      <c r="Q233">
        <f>AVERAGE(Q223,Q226)</f>
        <v>6896</v>
      </c>
      <c r="R233">
        <f>AVERAGE(R224:R226)</f>
        <v>198</v>
      </c>
      <c r="S233">
        <f>AVERAGE(S223:S226)</f>
        <v>4.25</v>
      </c>
      <c r="T233">
        <f t="shared" ref="T233:V233" si="180">AVERAGE(T223:T227)</f>
        <v>22.6</v>
      </c>
      <c r="U233">
        <f t="shared" si="180"/>
        <v>3468.8</v>
      </c>
      <c r="V233">
        <f t="shared" si="180"/>
        <v>995.6</v>
      </c>
      <c r="X233">
        <f t="shared" ref="X233:AA233" si="181">AVERAGE(X223:X227)</f>
        <v>138.80000000000001</v>
      </c>
      <c r="Y233">
        <f t="shared" si="181"/>
        <v>8</v>
      </c>
      <c r="Z233">
        <f t="shared" si="181"/>
        <v>6.6</v>
      </c>
      <c r="AA233">
        <f t="shared" si="181"/>
        <v>33.4</v>
      </c>
      <c r="AB233">
        <f>AVERAGE(AB224:AB227)</f>
        <v>83.25</v>
      </c>
      <c r="AC233">
        <f>AVERAGE(AC223:AC227)</f>
        <v>5.2</v>
      </c>
    </row>
    <row r="234" spans="1:29" x14ac:dyDescent="0.3">
      <c r="A234" t="s">
        <v>13</v>
      </c>
      <c r="C234">
        <f>AVEDEV(C223,C225:C227)</f>
        <v>447.875</v>
      </c>
      <c r="D234">
        <f>AVEDEV(D223,D225,D227)</f>
        <v>28.222222222222218</v>
      </c>
      <c r="E234">
        <f>AVEDEV(E223:E224,E226:E227)</f>
        <v>0.5</v>
      </c>
      <c r="F234">
        <f>AVEDEV(F223:F227)</f>
        <v>2.4</v>
      </c>
      <c r="G234">
        <f t="shared" ref="G234:H234" si="182">AVEDEV(G223:G227)</f>
        <v>197.51999999999998</v>
      </c>
      <c r="H234">
        <f t="shared" si="182"/>
        <v>192.16</v>
      </c>
      <c r="J234">
        <f t="shared" ref="J234" si="183">AVEDEV(J223:J227)</f>
        <v>653.36</v>
      </c>
      <c r="K234">
        <f>AVEDEV(K223:K224,K227)</f>
        <v>75.555555555555557</v>
      </c>
      <c r="L234">
        <f>AVEDEV(L224:L226)</f>
        <v>44.888888888888893</v>
      </c>
      <c r="M234">
        <f>AVEDEV(M223:M227)</f>
        <v>4.4000000000000004</v>
      </c>
      <c r="N234">
        <f t="shared" ref="N234:O234" si="184">AVEDEV(N223:N227)</f>
        <v>166.48000000000002</v>
      </c>
      <c r="O234">
        <f t="shared" si="184"/>
        <v>488.87999999999994</v>
      </c>
      <c r="Q234">
        <f>AVEDEV(Q223,Q226)</f>
        <v>1288</v>
      </c>
      <c r="R234">
        <f>AVEDEV(R224:R226)</f>
        <v>82.666666666666671</v>
      </c>
      <c r="S234">
        <f>AVEDEV(S223:S226)</f>
        <v>0.375</v>
      </c>
      <c r="T234">
        <f t="shared" ref="T234:V234" si="185">AVEDEV(T223:T227)</f>
        <v>4.32</v>
      </c>
      <c r="U234">
        <f t="shared" si="185"/>
        <v>132.56000000000003</v>
      </c>
      <c r="V234">
        <f t="shared" si="185"/>
        <v>153.92000000000002</v>
      </c>
      <c r="X234">
        <f t="shared" ref="X234:AA234" si="186">AVEDEV(X223:X227)</f>
        <v>2.3199999999999932</v>
      </c>
      <c r="Y234">
        <f t="shared" si="186"/>
        <v>2</v>
      </c>
      <c r="Z234">
        <f t="shared" si="186"/>
        <v>0.48000000000000009</v>
      </c>
      <c r="AA234">
        <f t="shared" si="186"/>
        <v>1.2799999999999998</v>
      </c>
      <c r="AB234">
        <f>AVEDEV(AB224:AB227)</f>
        <v>1.25</v>
      </c>
      <c r="AC234">
        <f>AVEDEV(AC223:AC227)</f>
        <v>0.32000000000000012</v>
      </c>
    </row>
    <row r="235" spans="1:29" x14ac:dyDescent="0.3">
      <c r="A235" t="s">
        <v>14</v>
      </c>
      <c r="C235">
        <f>AVERAGE(C228:C232)</f>
        <v>9119.2000000000007</v>
      </c>
      <c r="D235">
        <f>AVERAGE(D228:D231)</f>
        <v>148.25</v>
      </c>
      <c r="E235">
        <f>AVERAGE(E229:E232)</f>
        <v>7.25</v>
      </c>
      <c r="F235">
        <f>AVERAGE(F228:F232)</f>
        <v>24.4</v>
      </c>
      <c r="G235">
        <f>AVERAGE(G228:G232)</f>
        <v>3412.4</v>
      </c>
      <c r="H235">
        <f>AVERAGE(H229:H231)</f>
        <v>696.33333333333337</v>
      </c>
      <c r="J235">
        <f>AVERAGE(J228:J232)</f>
        <v>3885.6</v>
      </c>
      <c r="K235">
        <f>AVERAGE(K229:K230,K232)</f>
        <v>164.33333333333334</v>
      </c>
      <c r="L235">
        <f>AVERAGE(L228:L232)</f>
        <v>6.6</v>
      </c>
      <c r="M235">
        <f t="shared" ref="M235:O235" si="187">AVERAGE(M228:M232)</f>
        <v>35.799999999999997</v>
      </c>
      <c r="N235">
        <f t="shared" si="187"/>
        <v>3658</v>
      </c>
      <c r="O235">
        <f t="shared" si="187"/>
        <v>857.2</v>
      </c>
      <c r="Q235">
        <f>AVERAGE(Q229,Q231:Q232)</f>
        <v>6329.666666666667</v>
      </c>
      <c r="R235">
        <f>AVERAGE(R228,R230:R232)</f>
        <v>127.75</v>
      </c>
      <c r="S235">
        <f>AVERAGE(S228,S230:S232)</f>
        <v>6.25</v>
      </c>
      <c r="T235">
        <f>AVERAGE(T228:T232)</f>
        <v>27.2</v>
      </c>
      <c r="U235">
        <f>AVERAGE(U228:U229,U231:U232)</f>
        <v>4277.25</v>
      </c>
      <c r="V235">
        <f>AVERAGE(V228:V232)</f>
        <v>628</v>
      </c>
    </row>
    <row r="236" spans="1:29" x14ac:dyDescent="0.3">
      <c r="A236" t="s">
        <v>15</v>
      </c>
      <c r="C236">
        <f>AVEDEV(C228:C232)</f>
        <v>1012.1599999999999</v>
      </c>
      <c r="D236">
        <f>AVEDEV(D228:D231)</f>
        <v>32.75</v>
      </c>
      <c r="E236">
        <f>AVEDEV(E229:E232)</f>
        <v>2.375</v>
      </c>
      <c r="F236">
        <f>AVEDEV(F228:F232)</f>
        <v>1.5200000000000002</v>
      </c>
      <c r="G236">
        <f>AVEDEV(G228:G232)</f>
        <v>174.95999999999995</v>
      </c>
      <c r="H236">
        <f>AVEDEV(H229:H231)</f>
        <v>91.111111111111128</v>
      </c>
      <c r="J236">
        <f>AVEDEV(J228:J232)</f>
        <v>643.04000000000008</v>
      </c>
      <c r="K236">
        <f>AVEDEV(K229:K230,K232)</f>
        <v>29.777777777777782</v>
      </c>
      <c r="L236">
        <f>AVEDEV(L228:L232)</f>
        <v>1.52</v>
      </c>
      <c r="M236">
        <f t="shared" ref="M236:O236" si="188">AVEDEV(M228:M232)</f>
        <v>9.36</v>
      </c>
      <c r="N236">
        <f t="shared" si="188"/>
        <v>205.6</v>
      </c>
      <c r="O236">
        <f t="shared" si="188"/>
        <v>210.56</v>
      </c>
      <c r="Q236">
        <f>AVEDEV(Q229,Q231:Q232)</f>
        <v>793.77777777777771</v>
      </c>
      <c r="R236">
        <f>AVEDEV(R228,R230:R232)</f>
        <v>46.75</v>
      </c>
      <c r="S236">
        <f>AVEDEV(S228,S230:S232)</f>
        <v>1.25</v>
      </c>
      <c r="T236">
        <f>AVEDEV(T228:T232)</f>
        <v>5.92</v>
      </c>
      <c r="U236">
        <f>AVEDEV(U228:U229,U231:U232)</f>
        <v>117.25</v>
      </c>
      <c r="V236">
        <f>AVEDEV(V228:V232)</f>
        <v>166.8</v>
      </c>
    </row>
    <row r="239" spans="1:29" x14ac:dyDescent="0.3">
      <c r="A239" t="s">
        <v>30</v>
      </c>
      <c r="B239" s="10" t="s">
        <v>37</v>
      </c>
      <c r="C239" s="1" t="s">
        <v>1</v>
      </c>
      <c r="D239" s="1" t="s">
        <v>2</v>
      </c>
      <c r="E239" s="1" t="s">
        <v>3</v>
      </c>
      <c r="F239" s="1" t="s">
        <v>4</v>
      </c>
      <c r="G239" s="1" t="s">
        <v>25</v>
      </c>
      <c r="H239" s="2" t="s">
        <v>24</v>
      </c>
      <c r="I239" s="10"/>
      <c r="J239" s="1" t="s">
        <v>1</v>
      </c>
      <c r="K239" s="1" t="s">
        <v>2</v>
      </c>
      <c r="L239" s="1" t="s">
        <v>3</v>
      </c>
      <c r="M239" s="1" t="s">
        <v>4</v>
      </c>
      <c r="N239" s="1" t="s">
        <v>25</v>
      </c>
      <c r="O239" s="2" t="s">
        <v>24</v>
      </c>
      <c r="P239" s="10"/>
      <c r="Q239" s="1" t="s">
        <v>1</v>
      </c>
      <c r="R239" s="1" t="s">
        <v>2</v>
      </c>
      <c r="S239" s="1" t="s">
        <v>3</v>
      </c>
      <c r="T239" s="1" t="s">
        <v>4</v>
      </c>
      <c r="U239" s="1" t="s">
        <v>25</v>
      </c>
      <c r="V239" s="2" t="s">
        <v>24</v>
      </c>
      <c r="W239" s="10"/>
      <c r="X239" s="1" t="s">
        <v>1</v>
      </c>
      <c r="Y239" s="1" t="s">
        <v>2</v>
      </c>
      <c r="Z239" s="1" t="s">
        <v>3</v>
      </c>
      <c r="AA239" s="1" t="s">
        <v>4</v>
      </c>
      <c r="AB239" s="1" t="s">
        <v>25</v>
      </c>
      <c r="AC239" s="2" t="s">
        <v>24</v>
      </c>
    </row>
    <row r="240" spans="1:29" x14ac:dyDescent="0.3">
      <c r="B240" s="91" t="s">
        <v>5</v>
      </c>
      <c r="C240" s="78">
        <v>10714</v>
      </c>
      <c r="D240" s="12">
        <v>224</v>
      </c>
      <c r="E240" s="12">
        <v>12</v>
      </c>
      <c r="F240" s="12">
        <v>25</v>
      </c>
      <c r="G240" s="12">
        <v>2557</v>
      </c>
      <c r="H240" s="12">
        <v>2091</v>
      </c>
      <c r="I240" s="91" t="s">
        <v>6</v>
      </c>
      <c r="J240" s="12">
        <v>4841</v>
      </c>
      <c r="K240" s="12">
        <v>350</v>
      </c>
      <c r="L240" s="12">
        <v>6</v>
      </c>
      <c r="M240" s="12">
        <v>22</v>
      </c>
      <c r="N240" s="12">
        <v>2519</v>
      </c>
      <c r="O240" s="12">
        <v>1816</v>
      </c>
      <c r="P240" s="91" t="s">
        <v>7</v>
      </c>
      <c r="Q240" s="12">
        <v>4049</v>
      </c>
      <c r="R240" s="12">
        <v>6</v>
      </c>
      <c r="S240" s="12">
        <v>6</v>
      </c>
      <c r="T240" s="12">
        <v>15</v>
      </c>
      <c r="U240" s="12">
        <v>2606</v>
      </c>
      <c r="V240" s="12">
        <v>1478</v>
      </c>
      <c r="W240" s="91" t="s">
        <v>8</v>
      </c>
      <c r="X240" s="12">
        <v>141</v>
      </c>
      <c r="Y240" s="12">
        <v>8</v>
      </c>
      <c r="Z240" s="12">
        <v>7</v>
      </c>
      <c r="AA240" s="12">
        <v>34</v>
      </c>
      <c r="AB240" s="12">
        <v>3896</v>
      </c>
      <c r="AC240" s="13">
        <v>14</v>
      </c>
    </row>
    <row r="241" spans="1:29" x14ac:dyDescent="0.3">
      <c r="B241" s="89"/>
      <c r="C241" s="79">
        <v>9056</v>
      </c>
      <c r="D241">
        <v>388</v>
      </c>
      <c r="E241">
        <v>11</v>
      </c>
      <c r="F241">
        <v>25</v>
      </c>
      <c r="G241">
        <v>2560</v>
      </c>
      <c r="H241">
        <v>2244</v>
      </c>
      <c r="I241" s="92"/>
      <c r="J241">
        <v>3459</v>
      </c>
      <c r="K241">
        <v>555</v>
      </c>
      <c r="L241">
        <v>264</v>
      </c>
      <c r="M241">
        <v>25</v>
      </c>
      <c r="N241">
        <v>2601</v>
      </c>
      <c r="O241">
        <v>1594</v>
      </c>
      <c r="P241" s="92"/>
      <c r="Q241">
        <v>623</v>
      </c>
      <c r="R241">
        <v>265</v>
      </c>
      <c r="S241">
        <v>6</v>
      </c>
      <c r="T241">
        <v>22</v>
      </c>
      <c r="U241">
        <v>2729</v>
      </c>
      <c r="V241">
        <v>1760</v>
      </c>
      <c r="W241" s="92"/>
      <c r="X241">
        <v>139</v>
      </c>
      <c r="Y241">
        <v>31</v>
      </c>
      <c r="Z241">
        <v>7</v>
      </c>
      <c r="AA241">
        <v>34</v>
      </c>
      <c r="AB241">
        <v>78</v>
      </c>
      <c r="AC241" s="14">
        <v>6</v>
      </c>
    </row>
    <row r="242" spans="1:29" x14ac:dyDescent="0.3">
      <c r="B242" s="89"/>
      <c r="C242" s="79">
        <v>10028</v>
      </c>
      <c r="D242">
        <v>139</v>
      </c>
      <c r="E242">
        <v>520</v>
      </c>
      <c r="F242">
        <v>24</v>
      </c>
      <c r="G242">
        <v>2764</v>
      </c>
      <c r="H242">
        <v>2053</v>
      </c>
      <c r="I242" s="92"/>
      <c r="J242">
        <v>5089</v>
      </c>
      <c r="K242">
        <v>5</v>
      </c>
      <c r="L242">
        <v>29</v>
      </c>
      <c r="M242">
        <v>17</v>
      </c>
      <c r="N242">
        <v>2672</v>
      </c>
      <c r="O242">
        <v>2014</v>
      </c>
      <c r="P242" s="92"/>
      <c r="Q242">
        <v>157</v>
      </c>
      <c r="R242">
        <v>736</v>
      </c>
      <c r="S242">
        <v>10</v>
      </c>
      <c r="T242">
        <v>18</v>
      </c>
      <c r="U242">
        <v>2629</v>
      </c>
      <c r="V242">
        <v>1632</v>
      </c>
      <c r="W242" s="92"/>
      <c r="X242">
        <v>138</v>
      </c>
      <c r="Y242">
        <v>137</v>
      </c>
      <c r="Z242">
        <v>12</v>
      </c>
      <c r="AA242">
        <v>30</v>
      </c>
      <c r="AB242">
        <v>123</v>
      </c>
      <c r="AC242" s="14">
        <v>6</v>
      </c>
    </row>
    <row r="243" spans="1:29" x14ac:dyDescent="0.3">
      <c r="B243" s="89"/>
      <c r="C243" s="79">
        <v>9911</v>
      </c>
      <c r="D243">
        <v>507</v>
      </c>
      <c r="E243">
        <v>8</v>
      </c>
      <c r="F243">
        <v>21</v>
      </c>
      <c r="G243">
        <v>2912</v>
      </c>
      <c r="H243">
        <v>2380</v>
      </c>
      <c r="I243" s="92"/>
      <c r="J243">
        <v>5161</v>
      </c>
      <c r="K243">
        <v>175</v>
      </c>
      <c r="L243">
        <v>464</v>
      </c>
      <c r="M243">
        <v>21</v>
      </c>
      <c r="N243">
        <v>2458</v>
      </c>
      <c r="O243">
        <v>1965</v>
      </c>
      <c r="P243" s="92"/>
      <c r="Q243">
        <v>5000</v>
      </c>
      <c r="R243">
        <v>267</v>
      </c>
      <c r="S243">
        <v>53</v>
      </c>
      <c r="T243">
        <v>15</v>
      </c>
      <c r="U243">
        <v>2685</v>
      </c>
      <c r="V243">
        <v>1208</v>
      </c>
      <c r="W243" s="92"/>
      <c r="X243">
        <v>128</v>
      </c>
      <c r="Y243">
        <v>7</v>
      </c>
      <c r="Z243">
        <v>7</v>
      </c>
      <c r="AA243">
        <v>31</v>
      </c>
      <c r="AB243">
        <v>92</v>
      </c>
      <c r="AC243" s="14">
        <v>6</v>
      </c>
    </row>
    <row r="244" spans="1:29" x14ac:dyDescent="0.3">
      <c r="B244" s="90"/>
      <c r="C244" s="80">
        <v>10095</v>
      </c>
      <c r="D244" s="11">
        <v>162</v>
      </c>
      <c r="E244" s="11">
        <v>7</v>
      </c>
      <c r="F244" s="11">
        <v>23</v>
      </c>
      <c r="G244" s="11">
        <v>2863</v>
      </c>
      <c r="H244" s="11">
        <v>2510</v>
      </c>
      <c r="I244" s="93"/>
      <c r="J244" s="11">
        <v>6296</v>
      </c>
      <c r="K244" s="11">
        <v>410</v>
      </c>
      <c r="L244" s="11">
        <v>25</v>
      </c>
      <c r="M244" s="11">
        <v>26</v>
      </c>
      <c r="N244" s="11">
        <v>3599</v>
      </c>
      <c r="O244" s="11">
        <v>2454</v>
      </c>
      <c r="P244" s="93"/>
      <c r="Q244" s="11">
        <v>174</v>
      </c>
      <c r="R244" s="11">
        <v>396</v>
      </c>
      <c r="S244" s="11">
        <v>628</v>
      </c>
      <c r="T244" s="11">
        <v>29</v>
      </c>
      <c r="U244" s="11">
        <v>2969</v>
      </c>
      <c r="V244" s="11">
        <v>2379</v>
      </c>
      <c r="W244" s="93"/>
      <c r="X244" s="11">
        <v>136</v>
      </c>
      <c r="Y244" s="11">
        <v>9</v>
      </c>
      <c r="Z244" s="11">
        <v>7</v>
      </c>
      <c r="AA244" s="11">
        <v>30</v>
      </c>
      <c r="AB244" s="11">
        <v>77</v>
      </c>
      <c r="AC244" s="15">
        <v>6</v>
      </c>
    </row>
    <row r="245" spans="1:29" x14ac:dyDescent="0.3">
      <c r="B245" s="91" t="s">
        <v>9</v>
      </c>
      <c r="C245" s="78">
        <v>9378</v>
      </c>
      <c r="D245" s="12">
        <v>178</v>
      </c>
      <c r="E245" s="12">
        <v>255</v>
      </c>
      <c r="F245" s="12">
        <v>21</v>
      </c>
      <c r="G245" s="12">
        <v>2772</v>
      </c>
      <c r="H245" s="12">
        <v>660</v>
      </c>
      <c r="I245" s="91" t="s">
        <v>10</v>
      </c>
      <c r="J245" s="12">
        <v>4592</v>
      </c>
      <c r="K245" s="12">
        <v>6</v>
      </c>
      <c r="L245" s="12">
        <v>19</v>
      </c>
      <c r="M245" s="12">
        <v>21</v>
      </c>
      <c r="N245" s="12">
        <v>2525</v>
      </c>
      <c r="O245" s="12">
        <v>1089</v>
      </c>
      <c r="P245" s="91" t="s">
        <v>11</v>
      </c>
      <c r="Q245" s="12">
        <v>621</v>
      </c>
      <c r="R245" s="12">
        <v>378</v>
      </c>
      <c r="S245" s="12">
        <v>6</v>
      </c>
      <c r="T245" s="12">
        <v>39</v>
      </c>
      <c r="U245" s="12">
        <v>3304</v>
      </c>
      <c r="V245" s="13">
        <v>872</v>
      </c>
      <c r="W245" s="3"/>
      <c r="X245" s="3"/>
      <c r="Y245" s="3"/>
      <c r="Z245" s="3"/>
      <c r="AB245" s="3"/>
      <c r="AC245" s="3"/>
    </row>
    <row r="246" spans="1:29" x14ac:dyDescent="0.3">
      <c r="B246" s="89"/>
      <c r="C246" s="79">
        <v>10596</v>
      </c>
      <c r="D246">
        <v>236</v>
      </c>
      <c r="E246">
        <v>6</v>
      </c>
      <c r="F246">
        <v>22</v>
      </c>
      <c r="G246">
        <v>2756</v>
      </c>
      <c r="H246">
        <v>992</v>
      </c>
      <c r="I246" s="92"/>
      <c r="J246">
        <v>4408</v>
      </c>
      <c r="K246">
        <v>227</v>
      </c>
      <c r="L246">
        <v>6</v>
      </c>
      <c r="M246">
        <v>22</v>
      </c>
      <c r="N246">
        <v>2762</v>
      </c>
      <c r="O246">
        <v>948</v>
      </c>
      <c r="P246" s="92"/>
      <c r="Q246">
        <v>4046</v>
      </c>
      <c r="R246">
        <v>24</v>
      </c>
      <c r="S246">
        <v>119</v>
      </c>
      <c r="T246">
        <v>20</v>
      </c>
      <c r="U246">
        <v>3071</v>
      </c>
      <c r="V246" s="14">
        <v>977</v>
      </c>
      <c r="W246" s="3"/>
      <c r="X246" s="3"/>
      <c r="Y246" s="3"/>
      <c r="Z246" s="3"/>
      <c r="AA246" s="3"/>
      <c r="AB246" s="3"/>
      <c r="AC246" s="3"/>
    </row>
    <row r="247" spans="1:29" x14ac:dyDescent="0.3">
      <c r="B247" s="89"/>
      <c r="C247" s="79">
        <v>8610</v>
      </c>
      <c r="D247">
        <v>458</v>
      </c>
      <c r="E247">
        <v>6</v>
      </c>
      <c r="F247">
        <v>20</v>
      </c>
      <c r="G247">
        <v>2811</v>
      </c>
      <c r="H247">
        <v>797</v>
      </c>
      <c r="I247" s="92"/>
      <c r="J247">
        <v>3258</v>
      </c>
      <c r="K247">
        <v>266</v>
      </c>
      <c r="L247">
        <v>7</v>
      </c>
      <c r="M247">
        <v>35</v>
      </c>
      <c r="N247">
        <v>2869</v>
      </c>
      <c r="O247">
        <v>1083</v>
      </c>
      <c r="P247" s="92"/>
      <c r="Q247">
        <v>194</v>
      </c>
      <c r="R247">
        <v>106</v>
      </c>
      <c r="S247">
        <v>14</v>
      </c>
      <c r="T247">
        <v>17</v>
      </c>
      <c r="U247">
        <v>3146</v>
      </c>
      <c r="V247" s="14">
        <v>947</v>
      </c>
      <c r="W247" s="3"/>
      <c r="X247" s="3"/>
      <c r="Y247" s="3"/>
      <c r="Z247" s="3"/>
      <c r="AA247" s="3"/>
      <c r="AB247" s="3"/>
      <c r="AC247" s="3"/>
    </row>
    <row r="248" spans="1:29" x14ac:dyDescent="0.3">
      <c r="B248" s="89"/>
      <c r="C248" s="79">
        <v>9340</v>
      </c>
      <c r="D248">
        <v>346</v>
      </c>
      <c r="E248">
        <v>6</v>
      </c>
      <c r="F248">
        <v>19</v>
      </c>
      <c r="G248">
        <v>2501</v>
      </c>
      <c r="H248">
        <v>960</v>
      </c>
      <c r="I248" s="92"/>
      <c r="J248">
        <v>2874</v>
      </c>
      <c r="K248">
        <v>148</v>
      </c>
      <c r="L248">
        <v>8</v>
      </c>
      <c r="M248">
        <v>20</v>
      </c>
      <c r="N248">
        <v>2551</v>
      </c>
      <c r="O248">
        <v>1481</v>
      </c>
      <c r="P248" s="92"/>
      <c r="Q248">
        <v>4111</v>
      </c>
      <c r="R248">
        <v>280</v>
      </c>
      <c r="S248">
        <v>7</v>
      </c>
      <c r="T248">
        <v>20</v>
      </c>
      <c r="U248">
        <v>3114</v>
      </c>
      <c r="V248" s="14">
        <v>953</v>
      </c>
      <c r="W248" s="3"/>
      <c r="X248" s="3"/>
      <c r="Y248" s="3"/>
      <c r="Z248" s="3"/>
      <c r="AA248" s="3"/>
      <c r="AB248" s="3"/>
      <c r="AC248" s="3"/>
    </row>
    <row r="249" spans="1:29" x14ac:dyDescent="0.3">
      <c r="B249" s="90"/>
      <c r="C249" s="80">
        <v>10269</v>
      </c>
      <c r="D249" s="11">
        <v>99</v>
      </c>
      <c r="E249" s="11">
        <v>206</v>
      </c>
      <c r="F249" s="11">
        <v>19</v>
      </c>
      <c r="G249" s="11">
        <v>2284</v>
      </c>
      <c r="H249" s="11">
        <v>1718</v>
      </c>
      <c r="I249" s="93"/>
      <c r="J249" s="11">
        <v>3558</v>
      </c>
      <c r="K249" s="11">
        <v>347</v>
      </c>
      <c r="L249" s="11">
        <v>26</v>
      </c>
      <c r="M249" s="11">
        <v>33</v>
      </c>
      <c r="N249" s="11">
        <v>2588</v>
      </c>
      <c r="O249" s="11">
        <v>1810</v>
      </c>
      <c r="P249" s="93"/>
      <c r="Q249" s="11">
        <v>3861</v>
      </c>
      <c r="R249" s="11">
        <v>236</v>
      </c>
      <c r="S249" s="11">
        <v>25</v>
      </c>
      <c r="T249" s="11">
        <v>20</v>
      </c>
      <c r="U249" s="11">
        <v>3014</v>
      </c>
      <c r="V249" s="15">
        <v>994</v>
      </c>
      <c r="W249" s="3"/>
      <c r="X249" s="3"/>
      <c r="Y249" s="3"/>
      <c r="Z249" s="3"/>
      <c r="AA249" s="3"/>
      <c r="AB249" s="3"/>
      <c r="AC249" s="3"/>
    </row>
    <row r="250" spans="1:29" x14ac:dyDescent="0.3">
      <c r="A250" t="s">
        <v>12</v>
      </c>
      <c r="C250">
        <f>AVERAGE(C240,C242:C244)</f>
        <v>10187</v>
      </c>
      <c r="D250">
        <f>AVERAGE(D240,D242,D244)</f>
        <v>175</v>
      </c>
      <c r="E250">
        <f>AVERAGE(E240,E241,E243,E244)</f>
        <v>9.5</v>
      </c>
      <c r="F250">
        <f>AVERAGE(F240:F244)</f>
        <v>23.6</v>
      </c>
      <c r="G250">
        <f>AVERAGE(G240:G244)</f>
        <v>2731.2</v>
      </c>
      <c r="H250">
        <f>AVERAGE(H240:H244)</f>
        <v>2255.6</v>
      </c>
      <c r="J250">
        <f t="shared" ref="J250" si="189">AVERAGE(J240:J244)</f>
        <v>4969.2</v>
      </c>
      <c r="K250">
        <f>AVERAGE(K240:K241,K244)</f>
        <v>438.33333333333331</v>
      </c>
      <c r="L250">
        <f>AVERAGE(L241:L243)</f>
        <v>252.33333333333334</v>
      </c>
      <c r="M250">
        <f>AVERAGE(M240:M244)</f>
        <v>22.2</v>
      </c>
      <c r="N250">
        <f t="shared" ref="N250:O250" si="190">AVERAGE(N240:N244)</f>
        <v>2769.8</v>
      </c>
      <c r="O250">
        <f t="shared" si="190"/>
        <v>1968.6</v>
      </c>
      <c r="Q250">
        <f>AVERAGE(Q240,Q243)</f>
        <v>4524.5</v>
      </c>
      <c r="R250">
        <f>AVERAGE(R241:R243)</f>
        <v>422.66666666666669</v>
      </c>
      <c r="S250">
        <f>AVERAGE(S240:S243)</f>
        <v>18.75</v>
      </c>
      <c r="T250">
        <f t="shared" ref="T250:V250" si="191">AVERAGE(T240:T244)</f>
        <v>19.8</v>
      </c>
      <c r="U250">
        <f t="shared" si="191"/>
        <v>2723.6</v>
      </c>
      <c r="V250">
        <f t="shared" si="191"/>
        <v>1691.4</v>
      </c>
      <c r="X250">
        <f t="shared" ref="X250:AA250" si="192">AVERAGE(X240:X244)</f>
        <v>136.4</v>
      </c>
      <c r="Y250">
        <f t="shared" si="192"/>
        <v>38.4</v>
      </c>
      <c r="Z250">
        <f t="shared" si="192"/>
        <v>8</v>
      </c>
      <c r="AA250">
        <f t="shared" si="192"/>
        <v>31.8</v>
      </c>
      <c r="AB250">
        <f>AVERAGE(AB241:AB244)</f>
        <v>92.5</v>
      </c>
      <c r="AC250">
        <f>AVERAGE(AC240:AC244)</f>
        <v>7.6</v>
      </c>
    </row>
    <row r="251" spans="1:29" x14ac:dyDescent="0.3">
      <c r="A251" t="s">
        <v>13</v>
      </c>
      <c r="C251">
        <f>AVEDEV(C240,C242:C244)</f>
        <v>263.5</v>
      </c>
      <c r="D251">
        <f>AVEDEV(D240,D242,D244)</f>
        <v>32.666666666666664</v>
      </c>
      <c r="E251">
        <f>AVEDEV(E240:E241,E243:E244)</f>
        <v>2</v>
      </c>
      <c r="F251">
        <f>AVEDEV(F240:F244)</f>
        <v>1.2799999999999998</v>
      </c>
      <c r="G251">
        <f t="shared" ref="G251:H251" si="193">AVEDEV(G240:G244)</f>
        <v>138.16000000000003</v>
      </c>
      <c r="H251">
        <f t="shared" si="193"/>
        <v>151.51999999999998</v>
      </c>
      <c r="J251">
        <f t="shared" ref="J251" si="194">AVEDEV(J240:J244)</f>
        <v>655.36</v>
      </c>
      <c r="K251">
        <f>AVEDEV(K240:K241,K244)</f>
        <v>77.777777777777771</v>
      </c>
      <c r="L251">
        <f>AVEDEV(L241:L243)</f>
        <v>148.88888888888889</v>
      </c>
      <c r="M251">
        <f>AVEDEV(M240:M244)</f>
        <v>2.6399999999999997</v>
      </c>
      <c r="N251">
        <f t="shared" ref="N251:O251" si="195">AVEDEV(N240:N244)</f>
        <v>331.68000000000012</v>
      </c>
      <c r="O251">
        <f t="shared" si="195"/>
        <v>212.32</v>
      </c>
      <c r="Q251">
        <f>AVEDEV(Q240,Q243)</f>
        <v>475.5</v>
      </c>
      <c r="R251">
        <f>AVEDEV(R241:R243)</f>
        <v>208.88888888888891</v>
      </c>
      <c r="S251">
        <f>AVEDEV(S240:S243)</f>
        <v>17.125</v>
      </c>
      <c r="T251">
        <f t="shared" ref="T251:V251" si="196">AVEDEV(T240:T244)</f>
        <v>4.5600000000000005</v>
      </c>
      <c r="U251">
        <f t="shared" si="196"/>
        <v>100.31999999999998</v>
      </c>
      <c r="V251">
        <f t="shared" si="196"/>
        <v>302.48</v>
      </c>
      <c r="X251">
        <f t="shared" ref="X251:AA251" si="197">AVEDEV(X240:X244)</f>
        <v>3.5199999999999987</v>
      </c>
      <c r="Y251">
        <f t="shared" si="197"/>
        <v>39.44</v>
      </c>
      <c r="Z251">
        <f t="shared" si="197"/>
        <v>1.6</v>
      </c>
      <c r="AA251">
        <f t="shared" si="197"/>
        <v>1.7600000000000002</v>
      </c>
      <c r="AB251">
        <f>AVEDEV(AB241:AB244)</f>
        <v>15.25</v>
      </c>
      <c r="AC251">
        <f>AVEDEV(AC240:AC244)</f>
        <v>2.5599999999999996</v>
      </c>
    </row>
    <row r="252" spans="1:29" x14ac:dyDescent="0.3">
      <c r="A252" t="s">
        <v>14</v>
      </c>
      <c r="C252">
        <f>AVERAGE(C245:C249)</f>
        <v>9638.6</v>
      </c>
      <c r="D252">
        <f>AVERAGE(D245:D248)</f>
        <v>304.5</v>
      </c>
      <c r="E252">
        <f>AVERAGE(E246:E249)</f>
        <v>56</v>
      </c>
      <c r="F252">
        <f>AVERAGE(F245:F249)</f>
        <v>20.2</v>
      </c>
      <c r="G252">
        <f>AVERAGE(G245:G249)</f>
        <v>2624.8</v>
      </c>
      <c r="H252">
        <f>AVERAGE(H246:H248)</f>
        <v>916.33333333333337</v>
      </c>
      <c r="J252">
        <f>AVERAGE(J245:J249)</f>
        <v>3738</v>
      </c>
      <c r="K252">
        <f>AVERAGE(K246:K247,K249)</f>
        <v>280</v>
      </c>
      <c r="L252">
        <f>AVERAGE(L245:L249)</f>
        <v>13.2</v>
      </c>
      <c r="M252">
        <f t="shared" ref="M252:O252" si="198">AVERAGE(M245:M249)</f>
        <v>26.2</v>
      </c>
      <c r="N252">
        <f t="shared" si="198"/>
        <v>2659</v>
      </c>
      <c r="O252">
        <f t="shared" si="198"/>
        <v>1282.2</v>
      </c>
      <c r="Q252">
        <f>AVERAGE(Q246,Q248:Q249)</f>
        <v>4006</v>
      </c>
      <c r="R252">
        <f>AVERAGE(R245,R247:R249)</f>
        <v>250</v>
      </c>
      <c r="S252">
        <f>AVERAGE(S245,S247:S249)</f>
        <v>13</v>
      </c>
      <c r="T252">
        <f>AVERAGE(T245:T249)</f>
        <v>23.2</v>
      </c>
      <c r="U252">
        <f>AVERAGE(U245:U246,U248:U249)</f>
        <v>3125.75</v>
      </c>
      <c r="V252">
        <f>AVERAGE(V245:V249)</f>
        <v>948.6</v>
      </c>
    </row>
    <row r="253" spans="1:29" x14ac:dyDescent="0.3">
      <c r="A253" t="s">
        <v>15</v>
      </c>
      <c r="C253">
        <f>AVEDEV(C245:C249)</f>
        <v>635.12000000000012</v>
      </c>
      <c r="D253">
        <f>AVEDEV(D245:D248)</f>
        <v>97.5</v>
      </c>
      <c r="E253">
        <f>AVEDEV(E246:E249)</f>
        <v>75</v>
      </c>
      <c r="F253">
        <f>AVEDEV(F245:F249)</f>
        <v>1.0399999999999998</v>
      </c>
      <c r="G253">
        <f>AVEDEV(G245:G249)</f>
        <v>185.83999999999997</v>
      </c>
      <c r="H253">
        <f>AVEDEV(H246:H248)</f>
        <v>79.555555555555543</v>
      </c>
      <c r="J253">
        <f>AVEDEV(J245:J249)</f>
        <v>609.6</v>
      </c>
      <c r="K253">
        <f>AVEDEV(K246:K247,K249)</f>
        <v>44.666666666666664</v>
      </c>
      <c r="L253">
        <f>AVEDEV(L245:L249)</f>
        <v>7.44</v>
      </c>
      <c r="M253">
        <f t="shared" ref="M253:O253" si="199">AVEDEV(M245:M249)</f>
        <v>6.24</v>
      </c>
      <c r="N253">
        <f t="shared" si="199"/>
        <v>125.2</v>
      </c>
      <c r="O253">
        <f t="shared" si="199"/>
        <v>290.64</v>
      </c>
      <c r="Q253">
        <f>AVEDEV(Q246,Q248:Q249)</f>
        <v>96.666666666666671</v>
      </c>
      <c r="R253">
        <f>AVEDEV(R245,R247:R249)</f>
        <v>79</v>
      </c>
      <c r="S253">
        <f>AVEDEV(S245,S247:S249)</f>
        <v>6.5</v>
      </c>
      <c r="T253">
        <f>AVEDEV(T245:T249)</f>
        <v>6.3199999999999994</v>
      </c>
      <c r="U253">
        <f>AVEDEV(U245:U246,U248:U249)</f>
        <v>89.125</v>
      </c>
      <c r="V253">
        <f>AVEDEV(V245:V249)</f>
        <v>31.279999999999994</v>
      </c>
    </row>
    <row r="256" spans="1:29" x14ac:dyDescent="0.3">
      <c r="A256" t="s">
        <v>30</v>
      </c>
      <c r="B256" s="10" t="s">
        <v>38</v>
      </c>
      <c r="C256" s="1" t="s">
        <v>1</v>
      </c>
      <c r="D256" s="1" t="s">
        <v>2</v>
      </c>
      <c r="E256" s="1" t="s">
        <v>3</v>
      </c>
      <c r="F256" s="1" t="s">
        <v>4</v>
      </c>
      <c r="G256" s="1" t="s">
        <v>25</v>
      </c>
      <c r="H256" s="2" t="s">
        <v>24</v>
      </c>
      <c r="I256" s="10"/>
      <c r="J256" s="1" t="s">
        <v>1</v>
      </c>
      <c r="K256" s="1" t="s">
        <v>2</v>
      </c>
      <c r="L256" s="1" t="s">
        <v>3</v>
      </c>
      <c r="M256" s="1" t="s">
        <v>4</v>
      </c>
      <c r="N256" s="1" t="s">
        <v>25</v>
      </c>
      <c r="O256" s="2" t="s">
        <v>24</v>
      </c>
      <c r="P256" s="10"/>
      <c r="Q256" s="1" t="s">
        <v>1</v>
      </c>
      <c r="R256" s="1" t="s">
        <v>2</v>
      </c>
      <c r="S256" s="1" t="s">
        <v>3</v>
      </c>
      <c r="T256" s="1" t="s">
        <v>4</v>
      </c>
      <c r="U256" s="1" t="s">
        <v>25</v>
      </c>
      <c r="V256" s="2" t="s">
        <v>24</v>
      </c>
      <c r="W256" s="10"/>
      <c r="X256" s="1" t="s">
        <v>1</v>
      </c>
      <c r="Y256" s="1" t="s">
        <v>2</v>
      </c>
      <c r="Z256" s="1" t="s">
        <v>3</v>
      </c>
      <c r="AA256" s="1" t="s">
        <v>4</v>
      </c>
      <c r="AB256" s="1" t="s">
        <v>25</v>
      </c>
      <c r="AC256" s="2" t="s">
        <v>24</v>
      </c>
    </row>
    <row r="257" spans="1:29" x14ac:dyDescent="0.3">
      <c r="B257" s="91" t="s">
        <v>5</v>
      </c>
      <c r="C257" s="78">
        <v>13612</v>
      </c>
      <c r="D257" s="12">
        <v>661</v>
      </c>
      <c r="E257" s="12">
        <v>149</v>
      </c>
      <c r="F257" s="12">
        <v>25</v>
      </c>
      <c r="G257" s="12">
        <v>3281</v>
      </c>
      <c r="H257" s="12">
        <v>2416</v>
      </c>
      <c r="I257" s="91" t="s">
        <v>6</v>
      </c>
      <c r="J257" s="12">
        <v>7108</v>
      </c>
      <c r="K257" s="12">
        <v>1031</v>
      </c>
      <c r="L257" s="12">
        <v>69</v>
      </c>
      <c r="M257" s="12">
        <v>22</v>
      </c>
      <c r="N257" s="12">
        <v>3664</v>
      </c>
      <c r="O257" s="12">
        <v>2277</v>
      </c>
      <c r="P257" s="91" t="s">
        <v>7</v>
      </c>
      <c r="Q257" s="12">
        <v>5881</v>
      </c>
      <c r="R257" s="12">
        <v>12</v>
      </c>
      <c r="S257" s="12">
        <v>5</v>
      </c>
      <c r="T257" s="12">
        <v>13</v>
      </c>
      <c r="U257" s="12">
        <v>3240</v>
      </c>
      <c r="V257" s="12">
        <v>2559</v>
      </c>
      <c r="W257" s="91" t="s">
        <v>8</v>
      </c>
      <c r="X257" s="12">
        <v>135</v>
      </c>
      <c r="Y257" s="12">
        <v>12</v>
      </c>
      <c r="Z257" s="12">
        <v>4</v>
      </c>
      <c r="AA257" s="12">
        <v>28</v>
      </c>
      <c r="AB257" s="12">
        <v>7128</v>
      </c>
      <c r="AC257" s="13">
        <v>12</v>
      </c>
    </row>
    <row r="258" spans="1:29" x14ac:dyDescent="0.3">
      <c r="B258" s="89"/>
      <c r="C258" s="79">
        <v>11222</v>
      </c>
      <c r="D258">
        <v>996</v>
      </c>
      <c r="E258">
        <v>74</v>
      </c>
      <c r="F258">
        <v>26</v>
      </c>
      <c r="G258">
        <v>3225</v>
      </c>
      <c r="H258">
        <v>2484</v>
      </c>
      <c r="I258" s="92"/>
      <c r="J258">
        <v>7837</v>
      </c>
      <c r="K258">
        <v>1448</v>
      </c>
      <c r="L258">
        <v>645</v>
      </c>
      <c r="M258">
        <v>28</v>
      </c>
      <c r="N258">
        <v>3810</v>
      </c>
      <c r="O258">
        <v>2408</v>
      </c>
      <c r="P258" s="92"/>
      <c r="Q258">
        <v>3271</v>
      </c>
      <c r="R258">
        <v>588</v>
      </c>
      <c r="S258">
        <v>7</v>
      </c>
      <c r="T258">
        <v>18</v>
      </c>
      <c r="U258">
        <v>2713</v>
      </c>
      <c r="V258">
        <v>2237</v>
      </c>
      <c r="W258" s="92"/>
      <c r="X258">
        <v>132</v>
      </c>
      <c r="Y258">
        <v>173</v>
      </c>
      <c r="Z258">
        <v>4</v>
      </c>
      <c r="AA258">
        <v>27</v>
      </c>
      <c r="AB258">
        <v>67</v>
      </c>
      <c r="AC258" s="14">
        <v>9</v>
      </c>
    </row>
    <row r="259" spans="1:29" x14ac:dyDescent="0.3">
      <c r="B259" s="89"/>
      <c r="C259" s="79">
        <v>12760</v>
      </c>
      <c r="D259">
        <v>800</v>
      </c>
      <c r="E259">
        <v>1138</v>
      </c>
      <c r="F259">
        <v>24</v>
      </c>
      <c r="G259">
        <v>3559</v>
      </c>
      <c r="H259">
        <v>2208</v>
      </c>
      <c r="I259" s="92"/>
      <c r="J259">
        <v>7780</v>
      </c>
      <c r="K259">
        <v>3</v>
      </c>
      <c r="L259">
        <v>255</v>
      </c>
      <c r="M259">
        <v>18</v>
      </c>
      <c r="N259">
        <v>3776</v>
      </c>
      <c r="O259">
        <v>2418</v>
      </c>
      <c r="P259" s="92"/>
      <c r="Q259">
        <v>660</v>
      </c>
      <c r="R259">
        <v>1008</v>
      </c>
      <c r="S259">
        <v>117</v>
      </c>
      <c r="T259">
        <v>15</v>
      </c>
      <c r="U259">
        <v>3653</v>
      </c>
      <c r="V259">
        <v>2070</v>
      </c>
      <c r="W259" s="92"/>
      <c r="X259">
        <v>128</v>
      </c>
      <c r="Y259">
        <v>328</v>
      </c>
      <c r="Z259">
        <v>60</v>
      </c>
      <c r="AA259">
        <v>24</v>
      </c>
      <c r="AB259">
        <v>183</v>
      </c>
      <c r="AC259" s="14">
        <v>18</v>
      </c>
    </row>
    <row r="260" spans="1:29" x14ac:dyDescent="0.3">
      <c r="B260" s="89"/>
      <c r="C260" s="79">
        <v>13113</v>
      </c>
      <c r="D260">
        <v>1363</v>
      </c>
      <c r="E260">
        <v>68</v>
      </c>
      <c r="F260">
        <v>21</v>
      </c>
      <c r="G260">
        <v>3732</v>
      </c>
      <c r="H260">
        <v>2455</v>
      </c>
      <c r="I260" s="92"/>
      <c r="J260">
        <v>7800</v>
      </c>
      <c r="K260">
        <v>934</v>
      </c>
      <c r="L260">
        <v>1190</v>
      </c>
      <c r="M260">
        <v>21</v>
      </c>
      <c r="N260">
        <v>3648</v>
      </c>
      <c r="O260">
        <v>2467</v>
      </c>
      <c r="P260" s="92"/>
      <c r="Q260">
        <v>7874</v>
      </c>
      <c r="R260">
        <v>920</v>
      </c>
      <c r="S260">
        <v>548</v>
      </c>
      <c r="T260">
        <v>13</v>
      </c>
      <c r="U260">
        <v>2418</v>
      </c>
      <c r="V260">
        <v>2157</v>
      </c>
      <c r="W260" s="92"/>
      <c r="X260">
        <v>121</v>
      </c>
      <c r="Y260">
        <v>4</v>
      </c>
      <c r="Z260">
        <v>4</v>
      </c>
      <c r="AA260">
        <v>26</v>
      </c>
      <c r="AB260">
        <v>139</v>
      </c>
      <c r="AC260" s="14">
        <v>2</v>
      </c>
    </row>
    <row r="261" spans="1:29" x14ac:dyDescent="0.3">
      <c r="B261" s="90"/>
      <c r="C261" s="80">
        <v>13574</v>
      </c>
      <c r="D261" s="11">
        <v>1252</v>
      </c>
      <c r="E261" s="11">
        <v>41</v>
      </c>
      <c r="F261" s="11">
        <v>23</v>
      </c>
      <c r="G261" s="11">
        <v>3555</v>
      </c>
      <c r="H261" s="11">
        <v>2459</v>
      </c>
      <c r="I261" s="93"/>
      <c r="J261" s="11">
        <v>8807</v>
      </c>
      <c r="K261" s="11">
        <v>1090</v>
      </c>
      <c r="L261" s="11">
        <v>307</v>
      </c>
      <c r="M261" s="11">
        <v>23</v>
      </c>
      <c r="N261" s="11">
        <v>4415</v>
      </c>
      <c r="O261" s="11">
        <v>2939</v>
      </c>
      <c r="P261" s="93"/>
      <c r="Q261" s="11">
        <v>164</v>
      </c>
      <c r="R261" s="11">
        <v>943</v>
      </c>
      <c r="S261" s="11">
        <v>648</v>
      </c>
      <c r="T261" s="11">
        <v>26</v>
      </c>
      <c r="U261" s="11">
        <v>3706</v>
      </c>
      <c r="V261" s="11">
        <v>2637</v>
      </c>
      <c r="W261" s="93"/>
      <c r="X261" s="11">
        <v>130</v>
      </c>
      <c r="Y261" s="11">
        <v>23</v>
      </c>
      <c r="Z261" s="11">
        <v>3</v>
      </c>
      <c r="AA261" s="11">
        <v>23</v>
      </c>
      <c r="AB261" s="11">
        <v>65</v>
      </c>
      <c r="AC261" s="15">
        <v>4</v>
      </c>
    </row>
    <row r="262" spans="1:29" x14ac:dyDescent="0.3">
      <c r="B262" s="91" t="s">
        <v>9</v>
      </c>
      <c r="C262" s="78">
        <v>10900</v>
      </c>
      <c r="D262" s="12">
        <v>579</v>
      </c>
      <c r="E262" s="12">
        <v>575</v>
      </c>
      <c r="F262" s="12">
        <v>20</v>
      </c>
      <c r="G262" s="12">
        <v>3481</v>
      </c>
      <c r="H262" s="12">
        <v>1518</v>
      </c>
      <c r="I262" s="91" t="s">
        <v>10</v>
      </c>
      <c r="J262" s="12">
        <v>5915</v>
      </c>
      <c r="K262" s="12">
        <v>31</v>
      </c>
      <c r="L262" s="12">
        <v>376</v>
      </c>
      <c r="M262" s="12">
        <v>20</v>
      </c>
      <c r="N262" s="12">
        <v>3773</v>
      </c>
      <c r="O262" s="12">
        <v>3014</v>
      </c>
      <c r="P262" s="91" t="s">
        <v>11</v>
      </c>
      <c r="Q262" s="12">
        <v>448</v>
      </c>
      <c r="R262" s="12">
        <v>700</v>
      </c>
      <c r="S262" s="12">
        <v>5</v>
      </c>
      <c r="T262" s="12">
        <v>35</v>
      </c>
      <c r="U262" s="12">
        <v>3452</v>
      </c>
      <c r="V262" s="13">
        <v>1666</v>
      </c>
      <c r="W262" s="3"/>
      <c r="X262" s="3"/>
      <c r="Y262" s="3"/>
      <c r="Z262" s="3"/>
      <c r="AB262" s="3"/>
      <c r="AC262" s="3"/>
    </row>
    <row r="263" spans="1:29" x14ac:dyDescent="0.3">
      <c r="B263" s="89"/>
      <c r="C263" s="79">
        <v>12898</v>
      </c>
      <c r="D263">
        <v>872</v>
      </c>
      <c r="E263">
        <v>19</v>
      </c>
      <c r="F263">
        <v>21</v>
      </c>
      <c r="G263">
        <v>3184</v>
      </c>
      <c r="H263">
        <v>2375</v>
      </c>
      <c r="I263" s="92"/>
      <c r="J263">
        <v>7473</v>
      </c>
      <c r="K263">
        <v>496</v>
      </c>
      <c r="L263">
        <v>4</v>
      </c>
      <c r="M263">
        <v>19</v>
      </c>
      <c r="N263">
        <v>3371</v>
      </c>
      <c r="O263">
        <v>2939</v>
      </c>
      <c r="P263" s="92"/>
      <c r="Q263">
        <v>5406</v>
      </c>
      <c r="R263">
        <v>87</v>
      </c>
      <c r="S263">
        <v>655</v>
      </c>
      <c r="T263">
        <v>18</v>
      </c>
      <c r="U263">
        <v>3569</v>
      </c>
      <c r="V263" s="14">
        <v>2033</v>
      </c>
      <c r="W263" s="3"/>
      <c r="X263" s="3"/>
      <c r="Y263" s="3"/>
      <c r="Z263" s="3"/>
      <c r="AA263" s="3"/>
      <c r="AB263" s="3"/>
      <c r="AC263" s="3"/>
    </row>
    <row r="264" spans="1:29" x14ac:dyDescent="0.3">
      <c r="B264" s="89"/>
      <c r="C264" s="79">
        <v>10587</v>
      </c>
      <c r="D264">
        <v>868</v>
      </c>
      <c r="E264">
        <v>16</v>
      </c>
      <c r="F264">
        <v>17</v>
      </c>
      <c r="G264">
        <v>3128</v>
      </c>
      <c r="H264">
        <v>1932</v>
      </c>
      <c r="I264" s="92"/>
      <c r="J264">
        <v>5862</v>
      </c>
      <c r="K264">
        <v>907</v>
      </c>
      <c r="L264">
        <v>43</v>
      </c>
      <c r="M264">
        <v>34</v>
      </c>
      <c r="N264">
        <v>3173</v>
      </c>
      <c r="O264">
        <v>2081</v>
      </c>
      <c r="P264" s="92"/>
      <c r="Q264">
        <v>2459</v>
      </c>
      <c r="R264">
        <v>390</v>
      </c>
      <c r="S264">
        <v>77</v>
      </c>
      <c r="T264">
        <v>15</v>
      </c>
      <c r="U264">
        <v>4132</v>
      </c>
      <c r="V264" s="14">
        <v>2071</v>
      </c>
      <c r="W264" s="3"/>
      <c r="X264" s="3"/>
      <c r="Y264" s="3"/>
      <c r="Z264" s="3"/>
      <c r="AA264" s="3"/>
      <c r="AB264" s="3"/>
      <c r="AC264" s="3"/>
    </row>
    <row r="265" spans="1:29" x14ac:dyDescent="0.3">
      <c r="B265" s="89"/>
      <c r="C265" s="79">
        <v>11229</v>
      </c>
      <c r="D265">
        <v>754</v>
      </c>
      <c r="E265">
        <v>38</v>
      </c>
      <c r="F265">
        <v>18</v>
      </c>
      <c r="G265">
        <v>3170</v>
      </c>
      <c r="H265">
        <v>2131</v>
      </c>
      <c r="I265" s="92"/>
      <c r="J265">
        <v>4755</v>
      </c>
      <c r="K265">
        <v>640</v>
      </c>
      <c r="L265">
        <v>52</v>
      </c>
      <c r="M265">
        <v>19</v>
      </c>
      <c r="N265">
        <v>3037</v>
      </c>
      <c r="O265">
        <v>1947</v>
      </c>
      <c r="P265" s="92"/>
      <c r="Q265">
        <v>6400</v>
      </c>
      <c r="R265">
        <v>754</v>
      </c>
      <c r="S265">
        <v>94</v>
      </c>
      <c r="T265">
        <v>17</v>
      </c>
      <c r="U265">
        <v>3515</v>
      </c>
      <c r="V265" s="14">
        <v>2807</v>
      </c>
      <c r="W265" s="3"/>
      <c r="X265" s="3"/>
      <c r="Y265" s="3"/>
      <c r="Z265" s="3"/>
      <c r="AA265" s="3"/>
      <c r="AB265" s="3"/>
      <c r="AC265" s="3"/>
    </row>
    <row r="266" spans="1:29" x14ac:dyDescent="0.3">
      <c r="B266" s="90"/>
      <c r="C266" s="80">
        <v>12620</v>
      </c>
      <c r="D266" s="11">
        <v>582</v>
      </c>
      <c r="E266" s="11">
        <v>451</v>
      </c>
      <c r="F266" s="11">
        <v>19</v>
      </c>
      <c r="G266" s="11">
        <v>2991</v>
      </c>
      <c r="H266" s="11">
        <v>2092</v>
      </c>
      <c r="I266" s="93"/>
      <c r="J266" s="11">
        <v>6301</v>
      </c>
      <c r="K266" s="11">
        <v>1118</v>
      </c>
      <c r="L266" s="11">
        <v>600</v>
      </c>
      <c r="M266" s="11">
        <v>38</v>
      </c>
      <c r="N266" s="11">
        <v>3520</v>
      </c>
      <c r="O266" s="11">
        <v>1852</v>
      </c>
      <c r="P266" s="93"/>
      <c r="Q266" s="11">
        <v>6369</v>
      </c>
      <c r="R266" s="11">
        <v>657</v>
      </c>
      <c r="S266" s="11">
        <v>260</v>
      </c>
      <c r="T266" s="11">
        <v>17</v>
      </c>
      <c r="U266" s="11">
        <v>3563</v>
      </c>
      <c r="V266" s="15">
        <v>2472</v>
      </c>
      <c r="W266" s="3"/>
      <c r="X266" s="3"/>
      <c r="Y266" s="3"/>
      <c r="Z266" s="3"/>
      <c r="AA266" s="3"/>
      <c r="AB266" s="3"/>
      <c r="AC266" s="3"/>
    </row>
    <row r="267" spans="1:29" x14ac:dyDescent="0.3">
      <c r="A267" t="s">
        <v>12</v>
      </c>
      <c r="C267">
        <f>AVERAGE(C257,C259:C261)</f>
        <v>13264.75</v>
      </c>
      <c r="D267">
        <f>AVERAGE(D257,D259,D261)</f>
        <v>904.33333333333337</v>
      </c>
      <c r="E267">
        <f>AVERAGE(E257,E258,E260,E261)</f>
        <v>83</v>
      </c>
      <c r="F267">
        <f>AVERAGE(F257:F261)</f>
        <v>23.8</v>
      </c>
      <c r="G267">
        <f>AVERAGE(G257:G261)</f>
        <v>3470.4</v>
      </c>
      <c r="H267">
        <f>AVERAGE(H257:H261)</f>
        <v>2404.4</v>
      </c>
      <c r="J267">
        <f t="shared" ref="J267" si="200">AVERAGE(J257:J261)</f>
        <v>7866.4</v>
      </c>
      <c r="K267">
        <f>AVERAGE(K257:K258,K261)</f>
        <v>1189.6666666666667</v>
      </c>
      <c r="L267">
        <f>AVERAGE(L258:L260)</f>
        <v>696.66666666666663</v>
      </c>
      <c r="M267">
        <f>AVERAGE(M257:M261)</f>
        <v>22.4</v>
      </c>
      <c r="N267">
        <f t="shared" ref="N267:O267" si="201">AVERAGE(N257:N261)</f>
        <v>3862.6</v>
      </c>
      <c r="O267">
        <f t="shared" si="201"/>
        <v>2501.8000000000002</v>
      </c>
      <c r="Q267">
        <f>AVERAGE(Q257,Q260)</f>
        <v>6877.5</v>
      </c>
      <c r="R267">
        <f>AVERAGE(R258:R260)</f>
        <v>838.66666666666663</v>
      </c>
      <c r="S267">
        <f>AVERAGE(S257:S260)</f>
        <v>169.25</v>
      </c>
      <c r="T267">
        <f t="shared" ref="T267:V267" si="202">AVERAGE(T257:T261)</f>
        <v>17</v>
      </c>
      <c r="U267">
        <f t="shared" si="202"/>
        <v>3146</v>
      </c>
      <c r="V267">
        <f t="shared" si="202"/>
        <v>2332</v>
      </c>
      <c r="X267">
        <f t="shared" ref="X267:AA267" si="203">AVERAGE(X257:X261)</f>
        <v>129.19999999999999</v>
      </c>
      <c r="Y267">
        <f t="shared" si="203"/>
        <v>108</v>
      </c>
      <c r="Z267">
        <f t="shared" si="203"/>
        <v>15</v>
      </c>
      <c r="AA267">
        <f t="shared" si="203"/>
        <v>25.6</v>
      </c>
      <c r="AB267">
        <f>AVERAGE(AB258:AB261)</f>
        <v>113.5</v>
      </c>
      <c r="AC267">
        <f>AVERAGE(AC257:AC261)</f>
        <v>9</v>
      </c>
    </row>
    <row r="268" spans="1:29" x14ac:dyDescent="0.3">
      <c r="A268" t="s">
        <v>13</v>
      </c>
      <c r="C268">
        <f>AVEDEV(C257,C259:C261)</f>
        <v>328.25</v>
      </c>
      <c r="D268">
        <f>AVEDEV(D257,D259,D261)</f>
        <v>231.7777777777778</v>
      </c>
      <c r="E268">
        <f>AVEDEV(E257:E258,E260:E261)</f>
        <v>33</v>
      </c>
      <c r="F268">
        <f>AVEDEV(F257:F261)</f>
        <v>1.44</v>
      </c>
      <c r="G268">
        <f t="shared" ref="G268:H268" si="204">AVEDEV(G257:G261)</f>
        <v>173.92</v>
      </c>
      <c r="H268">
        <f t="shared" si="204"/>
        <v>78.559999999999945</v>
      </c>
      <c r="J268">
        <f t="shared" ref="J268" si="205">AVEDEV(J257:J261)</f>
        <v>376.23999999999978</v>
      </c>
      <c r="K268">
        <f>AVEDEV(K257:K258,K261)</f>
        <v>172.22222222222226</v>
      </c>
      <c r="L268">
        <f>AVEDEV(L258:L260)</f>
        <v>328.88888888888886</v>
      </c>
      <c r="M268">
        <f>AVEDEV(M257:M261)</f>
        <v>2.4799999999999995</v>
      </c>
      <c r="N268">
        <f t="shared" ref="N268:O268" si="206">AVEDEV(N257:N261)</f>
        <v>220.95999999999995</v>
      </c>
      <c r="O268">
        <f t="shared" si="206"/>
        <v>174.88000000000011</v>
      </c>
      <c r="Q268">
        <f>AVEDEV(Q257,Q260)</f>
        <v>996.5</v>
      </c>
      <c r="R268">
        <f>AVEDEV(R258:R260)</f>
        <v>167.11111111111111</v>
      </c>
      <c r="S268">
        <f>AVEDEV(S257:S260)</f>
        <v>189.375</v>
      </c>
      <c r="T268">
        <f t="shared" ref="T268:V268" si="207">AVEDEV(T257:T261)</f>
        <v>4</v>
      </c>
      <c r="U268">
        <f t="shared" si="207"/>
        <v>464.4</v>
      </c>
      <c r="V268">
        <f t="shared" si="207"/>
        <v>212.8</v>
      </c>
      <c r="X268">
        <f t="shared" ref="X268:AA268" si="208">AVEDEV(X257:X261)</f>
        <v>3.7600000000000025</v>
      </c>
      <c r="Y268">
        <f t="shared" si="208"/>
        <v>114</v>
      </c>
      <c r="Z268">
        <f t="shared" si="208"/>
        <v>18</v>
      </c>
      <c r="AA268">
        <f t="shared" si="208"/>
        <v>1.6799999999999997</v>
      </c>
      <c r="AB268">
        <f>AVEDEV(AB258:AB261)</f>
        <v>47.5</v>
      </c>
      <c r="AC268">
        <f>AVEDEV(AC257:AC261)</f>
        <v>4.8</v>
      </c>
    </row>
    <row r="269" spans="1:29" x14ac:dyDescent="0.3">
      <c r="A269" t="s">
        <v>14</v>
      </c>
      <c r="C269">
        <f>AVERAGE(C262:C266)</f>
        <v>11646.8</v>
      </c>
      <c r="D269">
        <f>AVERAGE(D262:D265)</f>
        <v>768.25</v>
      </c>
      <c r="E269">
        <f>AVERAGE(E263:E266)</f>
        <v>131</v>
      </c>
      <c r="F269">
        <f>AVERAGE(F262:F266)</f>
        <v>19</v>
      </c>
      <c r="G269">
        <f>AVERAGE(G262:G266)</f>
        <v>3190.8</v>
      </c>
      <c r="H269">
        <f>AVERAGE(H263:H265)</f>
        <v>2146</v>
      </c>
      <c r="J269">
        <f>AVERAGE(J262:J266)</f>
        <v>6061.2</v>
      </c>
      <c r="K269">
        <f>AVERAGE(K263:K264,K266)</f>
        <v>840.33333333333337</v>
      </c>
      <c r="L269">
        <f>AVERAGE(L262:L266)</f>
        <v>215</v>
      </c>
      <c r="M269">
        <f t="shared" ref="M269:O269" si="209">AVERAGE(M262:M266)</f>
        <v>26</v>
      </c>
      <c r="N269">
        <f t="shared" si="209"/>
        <v>3374.8</v>
      </c>
      <c r="O269">
        <f t="shared" si="209"/>
        <v>2366.6</v>
      </c>
      <c r="Q269">
        <f>AVERAGE(Q263,Q265:Q266)</f>
        <v>6058.333333333333</v>
      </c>
      <c r="R269">
        <f>AVERAGE(R262,R264:R266)</f>
        <v>625.25</v>
      </c>
      <c r="S269">
        <f>AVERAGE(S262,S264:S266)</f>
        <v>109</v>
      </c>
      <c r="T269">
        <f>AVERAGE(T262:T266)</f>
        <v>20.399999999999999</v>
      </c>
      <c r="U269">
        <f>AVERAGE(U262:U263,U265:U266)</f>
        <v>3524.75</v>
      </c>
      <c r="V269">
        <f>AVERAGE(V262:V266)</f>
        <v>2209.8000000000002</v>
      </c>
    </row>
    <row r="270" spans="1:29" x14ac:dyDescent="0.3">
      <c r="A270" t="s">
        <v>15</v>
      </c>
      <c r="C270">
        <f>AVEDEV(C262:C266)</f>
        <v>889.75999999999988</v>
      </c>
      <c r="D270">
        <f>AVEDEV(D262:D265)</f>
        <v>101.75</v>
      </c>
      <c r="E270">
        <f>AVEDEV(E263:E266)</f>
        <v>160</v>
      </c>
      <c r="F270">
        <f>AVEDEV(F262:F266)</f>
        <v>1.2</v>
      </c>
      <c r="G270">
        <f>AVEDEV(G262:G266)</f>
        <v>116.08000000000011</v>
      </c>
      <c r="H270">
        <f>AVEDEV(H263:H265)</f>
        <v>152.66666666666666</v>
      </c>
      <c r="J270">
        <f>AVEDEV(J262:J266)</f>
        <v>660.64</v>
      </c>
      <c r="K270">
        <f>AVEDEV(K263:K264,K266)</f>
        <v>229.55555555555554</v>
      </c>
      <c r="L270">
        <f>AVEDEV(L262:L266)</f>
        <v>218.4</v>
      </c>
      <c r="M270">
        <f t="shared" ref="M270:O270" si="210">AVEDEV(M262:M266)</f>
        <v>8</v>
      </c>
      <c r="N270">
        <f t="shared" si="210"/>
        <v>217.36000000000004</v>
      </c>
      <c r="O270">
        <f t="shared" si="210"/>
        <v>487.91999999999996</v>
      </c>
      <c r="Q270">
        <f>AVEDEV(Q263,Q265:Q266)</f>
        <v>434.88888888888897</v>
      </c>
      <c r="R270">
        <f>AVEDEV(R262,R264:R266)</f>
        <v>117.625</v>
      </c>
      <c r="S270">
        <f>AVEDEV(S262,S264:S266)</f>
        <v>75.5</v>
      </c>
      <c r="T270">
        <f>AVEDEV(T262:T266)</f>
        <v>5.839999999999999</v>
      </c>
      <c r="U270">
        <f>AVEDEV(U262:U263,U265:U266)</f>
        <v>41.25</v>
      </c>
      <c r="V270">
        <f>AVEDEV(V262:V266)</f>
        <v>343.76000000000005</v>
      </c>
    </row>
    <row r="273" spans="1:29" x14ac:dyDescent="0.3">
      <c r="A273" t="s">
        <v>30</v>
      </c>
      <c r="B273" s="10" t="s">
        <v>39</v>
      </c>
      <c r="C273" s="1" t="s">
        <v>1</v>
      </c>
      <c r="D273" s="1" t="s">
        <v>2</v>
      </c>
      <c r="E273" s="1" t="s">
        <v>3</v>
      </c>
      <c r="F273" s="1" t="s">
        <v>4</v>
      </c>
      <c r="G273" s="1" t="s">
        <v>25</v>
      </c>
      <c r="H273" s="2" t="s">
        <v>24</v>
      </c>
      <c r="I273" s="10"/>
      <c r="J273" s="1" t="s">
        <v>1</v>
      </c>
      <c r="K273" s="1" t="s">
        <v>2</v>
      </c>
      <c r="L273" s="1" t="s">
        <v>3</v>
      </c>
      <c r="M273" s="1" t="s">
        <v>4</v>
      </c>
      <c r="N273" s="1" t="s">
        <v>25</v>
      </c>
      <c r="O273" s="2" t="s">
        <v>24</v>
      </c>
      <c r="P273" s="10"/>
      <c r="Q273" s="1" t="s">
        <v>1</v>
      </c>
      <c r="R273" s="1" t="s">
        <v>2</v>
      </c>
      <c r="S273" s="1" t="s">
        <v>3</v>
      </c>
      <c r="T273" s="1" t="s">
        <v>4</v>
      </c>
      <c r="U273" s="1" t="s">
        <v>25</v>
      </c>
      <c r="V273" s="2" t="s">
        <v>24</v>
      </c>
      <c r="W273" s="10"/>
      <c r="X273" s="1" t="s">
        <v>1</v>
      </c>
      <c r="Y273" s="1" t="s">
        <v>2</v>
      </c>
      <c r="Z273" s="1" t="s">
        <v>3</v>
      </c>
      <c r="AA273" s="1" t="s">
        <v>4</v>
      </c>
      <c r="AB273" s="1" t="s">
        <v>25</v>
      </c>
      <c r="AC273" s="2" t="s">
        <v>24</v>
      </c>
    </row>
    <row r="274" spans="1:29" x14ac:dyDescent="0.3">
      <c r="B274" s="91" t="s">
        <v>5</v>
      </c>
      <c r="C274" s="78">
        <v>11634</v>
      </c>
      <c r="D274" s="12">
        <v>532</v>
      </c>
      <c r="E274" s="12">
        <v>95</v>
      </c>
      <c r="F274" s="12">
        <v>20</v>
      </c>
      <c r="G274" s="12">
        <v>2953</v>
      </c>
      <c r="H274" s="12">
        <v>2159</v>
      </c>
      <c r="I274" s="91" t="s">
        <v>6</v>
      </c>
      <c r="J274" s="12">
        <v>7277</v>
      </c>
      <c r="K274" s="12">
        <v>1145</v>
      </c>
      <c r="L274" s="12">
        <v>215</v>
      </c>
      <c r="M274" s="12">
        <v>19</v>
      </c>
      <c r="N274" s="12">
        <v>3514</v>
      </c>
      <c r="O274" s="12">
        <v>2293</v>
      </c>
      <c r="P274" s="91" t="s">
        <v>7</v>
      </c>
      <c r="Q274" s="12">
        <v>4125</v>
      </c>
      <c r="R274" s="12">
        <v>12</v>
      </c>
      <c r="S274" s="12">
        <v>5</v>
      </c>
      <c r="T274" s="12">
        <v>9</v>
      </c>
      <c r="U274" s="12">
        <v>2432</v>
      </c>
      <c r="V274" s="12">
        <v>1564</v>
      </c>
      <c r="W274" s="91" t="s">
        <v>8</v>
      </c>
      <c r="X274" s="12">
        <v>135</v>
      </c>
      <c r="Y274" s="12">
        <v>16</v>
      </c>
      <c r="Z274" s="12">
        <v>4</v>
      </c>
      <c r="AA274" s="12">
        <v>29</v>
      </c>
      <c r="AB274" s="12">
        <v>7102</v>
      </c>
      <c r="AC274" s="13">
        <v>25</v>
      </c>
    </row>
    <row r="275" spans="1:29" x14ac:dyDescent="0.3">
      <c r="B275" s="89"/>
      <c r="C275" s="79">
        <v>9274</v>
      </c>
      <c r="D275">
        <v>707</v>
      </c>
      <c r="E275">
        <v>45</v>
      </c>
      <c r="F275">
        <v>24</v>
      </c>
      <c r="G275">
        <v>2998</v>
      </c>
      <c r="H275">
        <v>2179</v>
      </c>
      <c r="I275" s="92"/>
      <c r="J275">
        <v>8102</v>
      </c>
      <c r="K275">
        <v>1261</v>
      </c>
      <c r="L275">
        <v>350</v>
      </c>
      <c r="M275">
        <v>24</v>
      </c>
      <c r="N275">
        <v>3707</v>
      </c>
      <c r="O275">
        <v>2390</v>
      </c>
      <c r="P275" s="92"/>
      <c r="Q275">
        <v>2672</v>
      </c>
      <c r="R275">
        <v>445</v>
      </c>
      <c r="S275">
        <v>13</v>
      </c>
      <c r="T275">
        <v>11</v>
      </c>
      <c r="U275">
        <v>1967</v>
      </c>
      <c r="V275">
        <v>1509</v>
      </c>
      <c r="W275" s="92"/>
      <c r="X275">
        <v>133</v>
      </c>
      <c r="Y275">
        <v>307</v>
      </c>
      <c r="Z275">
        <v>3</v>
      </c>
      <c r="AA275">
        <v>27</v>
      </c>
      <c r="AB275">
        <v>67</v>
      </c>
      <c r="AC275" s="14">
        <v>69</v>
      </c>
    </row>
    <row r="276" spans="1:29" x14ac:dyDescent="0.3">
      <c r="B276" s="89"/>
      <c r="C276" s="79">
        <v>11181</v>
      </c>
      <c r="D276">
        <v>639</v>
      </c>
      <c r="E276">
        <v>1248</v>
      </c>
      <c r="F276">
        <v>20</v>
      </c>
      <c r="G276">
        <v>3224</v>
      </c>
      <c r="H276">
        <v>2118</v>
      </c>
      <c r="I276" s="92"/>
      <c r="J276">
        <v>8506</v>
      </c>
      <c r="K276">
        <v>3</v>
      </c>
      <c r="L276">
        <v>329</v>
      </c>
      <c r="M276">
        <v>17</v>
      </c>
      <c r="N276">
        <v>3820</v>
      </c>
      <c r="O276">
        <v>2481</v>
      </c>
      <c r="P276" s="92"/>
      <c r="Q276">
        <v>731</v>
      </c>
      <c r="R276">
        <v>466</v>
      </c>
      <c r="S276">
        <v>102</v>
      </c>
      <c r="T276">
        <v>10</v>
      </c>
      <c r="U276">
        <v>2321</v>
      </c>
      <c r="V276">
        <v>1336</v>
      </c>
      <c r="W276" s="92"/>
      <c r="X276">
        <v>131</v>
      </c>
      <c r="Y276">
        <v>410</v>
      </c>
      <c r="Z276">
        <v>111</v>
      </c>
      <c r="AA276">
        <v>24</v>
      </c>
      <c r="AB276">
        <v>233</v>
      </c>
      <c r="AC276" s="14">
        <v>90</v>
      </c>
    </row>
    <row r="277" spans="1:29" x14ac:dyDescent="0.3">
      <c r="B277" s="89"/>
      <c r="C277" s="79">
        <v>11133</v>
      </c>
      <c r="D277">
        <v>1303</v>
      </c>
      <c r="E277">
        <v>43</v>
      </c>
      <c r="F277">
        <v>19</v>
      </c>
      <c r="G277">
        <v>3552</v>
      </c>
      <c r="H277">
        <v>2311</v>
      </c>
      <c r="I277" s="92"/>
      <c r="J277">
        <v>8588</v>
      </c>
      <c r="K277">
        <v>1349</v>
      </c>
      <c r="L277">
        <v>506</v>
      </c>
      <c r="M277">
        <v>19</v>
      </c>
      <c r="N277">
        <v>3770</v>
      </c>
      <c r="O277">
        <v>2601</v>
      </c>
      <c r="P277" s="92"/>
      <c r="Q277">
        <v>5363</v>
      </c>
      <c r="R277">
        <v>629</v>
      </c>
      <c r="S277">
        <v>498</v>
      </c>
      <c r="T277">
        <v>10</v>
      </c>
      <c r="U277">
        <v>1605</v>
      </c>
      <c r="V277">
        <v>1745</v>
      </c>
      <c r="W277" s="92"/>
      <c r="X277">
        <v>124</v>
      </c>
      <c r="Y277">
        <v>4</v>
      </c>
      <c r="Z277">
        <v>4</v>
      </c>
      <c r="AA277">
        <v>25</v>
      </c>
      <c r="AB277">
        <v>257</v>
      </c>
      <c r="AC277" s="14">
        <v>2</v>
      </c>
    </row>
    <row r="278" spans="1:29" x14ac:dyDescent="0.3">
      <c r="B278" s="90"/>
      <c r="C278" s="80">
        <v>14286</v>
      </c>
      <c r="D278" s="11">
        <v>568</v>
      </c>
      <c r="E278" s="11">
        <v>114</v>
      </c>
      <c r="F278" s="11">
        <v>20</v>
      </c>
      <c r="G278" s="11">
        <v>3376</v>
      </c>
      <c r="H278" s="11">
        <v>2260</v>
      </c>
      <c r="I278" s="93"/>
      <c r="J278" s="11">
        <v>9578</v>
      </c>
      <c r="K278" s="11">
        <v>1965</v>
      </c>
      <c r="L278" s="11">
        <v>476</v>
      </c>
      <c r="M278" s="11">
        <v>21</v>
      </c>
      <c r="N278" s="11">
        <v>4746</v>
      </c>
      <c r="O278" s="11">
        <v>3116</v>
      </c>
      <c r="P278" s="93"/>
      <c r="Q278" s="11">
        <v>130</v>
      </c>
      <c r="R278" s="11">
        <v>845</v>
      </c>
      <c r="S278" s="11">
        <v>369</v>
      </c>
      <c r="T278" s="11">
        <v>21</v>
      </c>
      <c r="U278" s="11">
        <v>2441</v>
      </c>
      <c r="V278" s="11">
        <v>1806</v>
      </c>
      <c r="W278" s="93"/>
      <c r="X278" s="11">
        <v>132</v>
      </c>
      <c r="Y278" s="11">
        <v>43</v>
      </c>
      <c r="Z278" s="11">
        <v>4</v>
      </c>
      <c r="AA278" s="11">
        <v>23</v>
      </c>
      <c r="AB278" s="11">
        <v>63</v>
      </c>
      <c r="AC278" s="15">
        <v>10</v>
      </c>
    </row>
    <row r="279" spans="1:29" x14ac:dyDescent="0.3">
      <c r="B279" s="91" t="s">
        <v>9</v>
      </c>
      <c r="C279" s="78">
        <v>9840</v>
      </c>
      <c r="D279" s="12">
        <v>462</v>
      </c>
      <c r="E279" s="12">
        <v>230</v>
      </c>
      <c r="F279" s="12">
        <v>18</v>
      </c>
      <c r="G279" s="12">
        <v>2882</v>
      </c>
      <c r="H279" s="12">
        <v>1828</v>
      </c>
      <c r="I279" s="91" t="s">
        <v>10</v>
      </c>
      <c r="J279" s="12">
        <v>5456</v>
      </c>
      <c r="K279" s="12">
        <v>60</v>
      </c>
      <c r="L279" s="12">
        <v>442</v>
      </c>
      <c r="M279" s="12">
        <v>20</v>
      </c>
      <c r="N279" s="12">
        <v>4029</v>
      </c>
      <c r="O279" s="12">
        <v>2864</v>
      </c>
      <c r="P279" s="91" t="s">
        <v>11</v>
      </c>
      <c r="Q279" s="12">
        <v>319</v>
      </c>
      <c r="R279" s="12">
        <v>560</v>
      </c>
      <c r="S279" s="12">
        <v>6</v>
      </c>
      <c r="T279" s="12">
        <v>24</v>
      </c>
      <c r="U279" s="12">
        <v>2518</v>
      </c>
      <c r="V279" s="13">
        <v>1402</v>
      </c>
      <c r="W279" s="3"/>
      <c r="X279" s="3"/>
      <c r="Y279" s="3"/>
      <c r="Z279" s="3"/>
      <c r="AB279" s="3"/>
      <c r="AC279" s="3"/>
    </row>
    <row r="280" spans="1:29" x14ac:dyDescent="0.3">
      <c r="B280" s="89"/>
      <c r="C280" s="79">
        <v>10633</v>
      </c>
      <c r="D280">
        <v>917</v>
      </c>
      <c r="E280">
        <v>9</v>
      </c>
      <c r="F280">
        <v>20</v>
      </c>
      <c r="G280">
        <v>2807</v>
      </c>
      <c r="H280">
        <v>1949</v>
      </c>
      <c r="I280" s="92"/>
      <c r="J280">
        <v>6930</v>
      </c>
      <c r="K280">
        <v>670</v>
      </c>
      <c r="L280">
        <v>6</v>
      </c>
      <c r="M280">
        <v>18</v>
      </c>
      <c r="N280">
        <v>3517</v>
      </c>
      <c r="O280">
        <v>2739</v>
      </c>
      <c r="P280" s="92"/>
      <c r="Q280">
        <v>3865</v>
      </c>
      <c r="R280">
        <v>77</v>
      </c>
      <c r="S280">
        <v>508</v>
      </c>
      <c r="T280">
        <v>12</v>
      </c>
      <c r="U280">
        <v>2575</v>
      </c>
      <c r="V280" s="14">
        <v>1756</v>
      </c>
      <c r="W280" s="3"/>
      <c r="X280" s="3"/>
      <c r="Y280" s="3"/>
      <c r="Z280" s="3"/>
      <c r="AA280" s="3"/>
      <c r="AB280" s="3"/>
      <c r="AC280" s="3"/>
    </row>
    <row r="281" spans="1:29" x14ac:dyDescent="0.3">
      <c r="B281" s="89"/>
      <c r="C281" s="79">
        <v>7786</v>
      </c>
      <c r="D281">
        <v>639</v>
      </c>
      <c r="E281">
        <v>60</v>
      </c>
      <c r="F281">
        <v>16</v>
      </c>
      <c r="G281">
        <v>2932</v>
      </c>
      <c r="H281">
        <v>1754</v>
      </c>
      <c r="I281" s="92"/>
      <c r="J281">
        <v>5380</v>
      </c>
      <c r="K281">
        <v>1078</v>
      </c>
      <c r="L281">
        <v>72</v>
      </c>
      <c r="M281">
        <v>28</v>
      </c>
      <c r="N281">
        <v>3321</v>
      </c>
      <c r="O281">
        <v>2343</v>
      </c>
      <c r="P281" s="92"/>
      <c r="Q281">
        <v>2825</v>
      </c>
      <c r="R281">
        <v>327</v>
      </c>
      <c r="S281">
        <v>74</v>
      </c>
      <c r="T281">
        <v>11</v>
      </c>
      <c r="U281">
        <v>2706</v>
      </c>
      <c r="V281" s="14">
        <v>1525</v>
      </c>
      <c r="W281" s="3"/>
      <c r="X281" s="3"/>
      <c r="Y281" s="3"/>
      <c r="Z281" s="3"/>
      <c r="AA281" s="3"/>
      <c r="AB281" s="3"/>
      <c r="AC281" s="3"/>
    </row>
    <row r="282" spans="1:29" x14ac:dyDescent="0.3">
      <c r="B282" s="89"/>
      <c r="C282" s="79">
        <v>8832</v>
      </c>
      <c r="D282">
        <v>745</v>
      </c>
      <c r="E282">
        <v>69</v>
      </c>
      <c r="F282">
        <v>15</v>
      </c>
      <c r="G282">
        <v>2892</v>
      </c>
      <c r="H282">
        <v>1655</v>
      </c>
      <c r="I282" s="92"/>
      <c r="J282">
        <v>5105</v>
      </c>
      <c r="K282">
        <v>835</v>
      </c>
      <c r="L282">
        <v>103</v>
      </c>
      <c r="M282">
        <v>17</v>
      </c>
      <c r="N282">
        <v>3259</v>
      </c>
      <c r="O282">
        <v>2102</v>
      </c>
      <c r="P282" s="92"/>
      <c r="Q282">
        <v>4335</v>
      </c>
      <c r="R282">
        <v>532</v>
      </c>
      <c r="S282">
        <v>79</v>
      </c>
      <c r="T282">
        <v>11</v>
      </c>
      <c r="U282">
        <v>2753</v>
      </c>
      <c r="V282" s="14">
        <v>1831</v>
      </c>
      <c r="W282" s="3"/>
      <c r="X282" s="3"/>
      <c r="Y282" s="3"/>
      <c r="Z282" s="3"/>
      <c r="AA282" s="3"/>
      <c r="AB282" s="3"/>
      <c r="AC282" s="3"/>
    </row>
    <row r="283" spans="1:29" x14ac:dyDescent="0.3">
      <c r="B283" s="90"/>
      <c r="C283" s="80">
        <v>9452</v>
      </c>
      <c r="D283" s="11">
        <v>278</v>
      </c>
      <c r="E283" s="11">
        <v>169</v>
      </c>
      <c r="F283" s="11">
        <v>16</v>
      </c>
      <c r="G283" s="11">
        <v>2741</v>
      </c>
      <c r="H283" s="11">
        <v>1939</v>
      </c>
      <c r="I283" s="93"/>
      <c r="J283" s="11">
        <v>5454</v>
      </c>
      <c r="K283" s="11">
        <v>1137</v>
      </c>
      <c r="L283" s="11">
        <v>681</v>
      </c>
      <c r="M283" s="11">
        <v>32</v>
      </c>
      <c r="N283" s="11">
        <v>3651</v>
      </c>
      <c r="O283" s="11">
        <v>1980</v>
      </c>
      <c r="P283" s="93"/>
      <c r="Q283" s="11">
        <v>4194</v>
      </c>
      <c r="R283" s="11">
        <v>368</v>
      </c>
      <c r="S283" s="11">
        <v>421</v>
      </c>
      <c r="T283" s="11">
        <v>11</v>
      </c>
      <c r="U283" s="11">
        <v>2864</v>
      </c>
      <c r="V283" s="15">
        <v>1667</v>
      </c>
      <c r="W283" s="3"/>
      <c r="X283" s="3"/>
      <c r="Y283" s="3"/>
      <c r="Z283" s="3"/>
      <c r="AA283" s="3"/>
      <c r="AB283" s="3"/>
      <c r="AC283" s="3"/>
    </row>
    <row r="284" spans="1:29" x14ac:dyDescent="0.3">
      <c r="A284" t="s">
        <v>12</v>
      </c>
      <c r="C284">
        <f>AVERAGE(C274,C276:C278)</f>
        <v>12058.5</v>
      </c>
      <c r="D284">
        <f>AVERAGE(D274,D276,D278)</f>
        <v>579.66666666666663</v>
      </c>
      <c r="E284">
        <f>AVERAGE(E274,E275,E277,E278)</f>
        <v>74.25</v>
      </c>
      <c r="F284">
        <f>AVERAGE(F274:F278)</f>
        <v>20.6</v>
      </c>
      <c r="G284">
        <f>AVERAGE(G274:G278)</f>
        <v>3220.6</v>
      </c>
      <c r="H284">
        <f>AVERAGE(H274:H278)</f>
        <v>2205.4</v>
      </c>
      <c r="J284">
        <f t="shared" ref="J284" si="211">AVERAGE(J274:J278)</f>
        <v>8410.2000000000007</v>
      </c>
      <c r="K284">
        <f>AVERAGE(K274:K275,K278)</f>
        <v>1457</v>
      </c>
      <c r="L284">
        <f>AVERAGE(L275:L277)</f>
        <v>395</v>
      </c>
      <c r="M284">
        <f>AVERAGE(M274:M278)</f>
        <v>20</v>
      </c>
      <c r="N284">
        <f t="shared" ref="N284:O284" si="212">AVERAGE(N274:N278)</f>
        <v>3911.4</v>
      </c>
      <c r="O284">
        <f t="shared" si="212"/>
        <v>2576.1999999999998</v>
      </c>
      <c r="Q284">
        <f>AVERAGE(Q274,Q277)</f>
        <v>4744</v>
      </c>
      <c r="R284">
        <f>AVERAGE(R275:R277)</f>
        <v>513.33333333333337</v>
      </c>
      <c r="S284">
        <f>AVERAGE(S274:S277)</f>
        <v>154.5</v>
      </c>
      <c r="T284">
        <f t="shared" ref="T284:V284" si="213">AVERAGE(T274:T278)</f>
        <v>12.2</v>
      </c>
      <c r="U284">
        <f t="shared" si="213"/>
        <v>2153.1999999999998</v>
      </c>
      <c r="V284">
        <f t="shared" si="213"/>
        <v>1592</v>
      </c>
      <c r="X284">
        <f t="shared" ref="X284:AA284" si="214">AVERAGE(X274:X278)</f>
        <v>131</v>
      </c>
      <c r="Y284">
        <f t="shared" si="214"/>
        <v>156</v>
      </c>
      <c r="Z284">
        <f t="shared" si="214"/>
        <v>25.2</v>
      </c>
      <c r="AA284">
        <f t="shared" si="214"/>
        <v>25.6</v>
      </c>
      <c r="AB284">
        <f>AVERAGE(AB275:AB278)</f>
        <v>155</v>
      </c>
      <c r="AC284">
        <f>AVERAGE(AC274:AC278)</f>
        <v>39.200000000000003</v>
      </c>
    </row>
    <row r="285" spans="1:29" x14ac:dyDescent="0.3">
      <c r="A285" t="s">
        <v>13</v>
      </c>
      <c r="C285">
        <f>AVEDEV(C274,C276:C278)</f>
        <v>1113.75</v>
      </c>
      <c r="D285">
        <f>AVEDEV(D274,D276,D278)</f>
        <v>39.555555555555543</v>
      </c>
      <c r="E285">
        <f>AVEDEV(E274:E275,E277:E278)</f>
        <v>30.25</v>
      </c>
      <c r="F285">
        <f>AVEDEV(F274:F278)</f>
        <v>1.3600000000000008</v>
      </c>
      <c r="G285">
        <f t="shared" ref="G285:H285" si="215">AVEDEV(G274:G278)</f>
        <v>196.08</v>
      </c>
      <c r="H285">
        <f t="shared" si="215"/>
        <v>64.080000000000013</v>
      </c>
      <c r="J285">
        <f t="shared" ref="J285" si="216">AVEDEV(J274:J278)</f>
        <v>576.55999999999983</v>
      </c>
      <c r="K285">
        <f>AVEDEV(K274:K275,K278)</f>
        <v>338.66666666666669</v>
      </c>
      <c r="L285">
        <f>AVEDEV(L275:L277)</f>
        <v>74</v>
      </c>
      <c r="M285">
        <f>AVEDEV(M274:M278)</f>
        <v>2</v>
      </c>
      <c r="N285">
        <f t="shared" ref="N285:O285" si="217">AVEDEV(N274:N278)</f>
        <v>333.84000000000003</v>
      </c>
      <c r="O285">
        <f t="shared" si="217"/>
        <v>225.83999999999997</v>
      </c>
      <c r="Q285">
        <f>AVEDEV(Q274,Q277)</f>
        <v>619</v>
      </c>
      <c r="R285">
        <f>AVEDEV(R275:R277)</f>
        <v>77.111111111111128</v>
      </c>
      <c r="S285">
        <f>AVEDEV(S274:S277)</f>
        <v>171.75</v>
      </c>
      <c r="T285">
        <f t="shared" ref="T285:V285" si="218">AVEDEV(T274:T278)</f>
        <v>3.5199999999999996</v>
      </c>
      <c r="U285">
        <f t="shared" si="218"/>
        <v>293.76000000000005</v>
      </c>
      <c r="V285">
        <f t="shared" si="218"/>
        <v>146.80000000000001</v>
      </c>
      <c r="X285">
        <f t="shared" ref="X285:AA285" si="219">AVEDEV(X274:X278)</f>
        <v>2.8</v>
      </c>
      <c r="Y285">
        <f t="shared" si="219"/>
        <v>162</v>
      </c>
      <c r="Z285">
        <f t="shared" si="219"/>
        <v>34.319999999999993</v>
      </c>
      <c r="AA285">
        <f t="shared" si="219"/>
        <v>1.9200000000000004</v>
      </c>
      <c r="AB285">
        <f>AVEDEV(AB275:AB278)</f>
        <v>90</v>
      </c>
      <c r="AC285">
        <f>AVEDEV(AC274:AC278)</f>
        <v>32.239999999999995</v>
      </c>
    </row>
    <row r="286" spans="1:29" x14ac:dyDescent="0.3">
      <c r="A286" t="s">
        <v>14</v>
      </c>
      <c r="C286">
        <f>AVERAGE(C279:C283)</f>
        <v>9308.6</v>
      </c>
      <c r="D286">
        <f>AVERAGE(D279:D282)</f>
        <v>690.75</v>
      </c>
      <c r="E286">
        <f>AVERAGE(E280:E283)</f>
        <v>76.75</v>
      </c>
      <c r="F286">
        <f>AVERAGE(F279:F283)</f>
        <v>17</v>
      </c>
      <c r="G286">
        <f>AVERAGE(G279:G283)</f>
        <v>2850.8</v>
      </c>
      <c r="H286">
        <f>AVERAGE(H280:H282)</f>
        <v>1786</v>
      </c>
      <c r="J286">
        <f>AVERAGE(J279:J283)</f>
        <v>5665</v>
      </c>
      <c r="K286">
        <f>AVERAGE(K280:K281,K283)</f>
        <v>961.66666666666663</v>
      </c>
      <c r="L286">
        <f>AVERAGE(L279:L283)</f>
        <v>260.8</v>
      </c>
      <c r="M286">
        <f t="shared" ref="M286:O286" si="220">AVERAGE(M279:M283)</f>
        <v>23</v>
      </c>
      <c r="N286">
        <f t="shared" si="220"/>
        <v>3555.4</v>
      </c>
      <c r="O286">
        <f t="shared" si="220"/>
        <v>2405.6</v>
      </c>
      <c r="Q286">
        <f>AVERAGE(Q280,Q282:Q283)</f>
        <v>4131.333333333333</v>
      </c>
      <c r="R286">
        <f>AVERAGE(R279,R281:R283)</f>
        <v>446.75</v>
      </c>
      <c r="S286">
        <f>AVERAGE(S279,S281:S283)</f>
        <v>145</v>
      </c>
      <c r="T286">
        <f>AVERAGE(T279:T283)</f>
        <v>13.8</v>
      </c>
      <c r="U286">
        <f>AVERAGE(U279:U280,U282:U283)</f>
        <v>2677.5</v>
      </c>
      <c r="V286">
        <f>AVERAGE(V279:V283)</f>
        <v>1636.2</v>
      </c>
    </row>
    <row r="287" spans="1:29" x14ac:dyDescent="0.3">
      <c r="A287" t="s">
        <v>15</v>
      </c>
      <c r="C287">
        <f>AVEDEV(C279:C283)</f>
        <v>799.68</v>
      </c>
      <c r="D287">
        <f>AVEDEV(D279:D282)</f>
        <v>140.25</v>
      </c>
      <c r="E287">
        <f>AVEDEV(E280:E283)</f>
        <v>46.125</v>
      </c>
      <c r="F287">
        <f>AVEDEV(F279:F283)</f>
        <v>1.6</v>
      </c>
      <c r="G287">
        <f>AVEDEV(G279:G283)</f>
        <v>61.439999999999962</v>
      </c>
      <c r="H287">
        <f>AVEDEV(H280:H282)</f>
        <v>108.66666666666667</v>
      </c>
      <c r="J287">
        <f>AVEDEV(J279:J283)</f>
        <v>506</v>
      </c>
      <c r="K287">
        <f>AVEDEV(K280:K281,K283)</f>
        <v>194.44444444444446</v>
      </c>
      <c r="L287">
        <f>AVEDEV(L279:L283)</f>
        <v>240.56</v>
      </c>
      <c r="M287">
        <f t="shared" ref="M287:O287" si="221">AVEDEV(M279:M283)</f>
        <v>5.6</v>
      </c>
      <c r="N287">
        <f t="shared" si="221"/>
        <v>227.68</v>
      </c>
      <c r="O287">
        <f t="shared" si="221"/>
        <v>316.71999999999997</v>
      </c>
      <c r="Q287">
        <f>AVEDEV(Q280,Q282:Q283)</f>
        <v>177.55555555555566</v>
      </c>
      <c r="R287">
        <f>AVEDEV(R279,R281:R283)</f>
        <v>99.25</v>
      </c>
      <c r="S287">
        <f>AVEDEV(S279,S281:S283)</f>
        <v>138</v>
      </c>
      <c r="T287">
        <f>AVEDEV(T279:T283)</f>
        <v>4.08</v>
      </c>
      <c r="U287">
        <f>AVEDEV(U279:U280,U282:U283)</f>
        <v>131</v>
      </c>
      <c r="V287">
        <f>AVEDEV(V279:V283)</f>
        <v>138.16</v>
      </c>
    </row>
    <row r="290" spans="1:29" x14ac:dyDescent="0.3">
      <c r="A290" t="s">
        <v>30</v>
      </c>
      <c r="B290" s="10" t="s">
        <v>40</v>
      </c>
      <c r="C290" s="1" t="s">
        <v>1</v>
      </c>
      <c r="D290" s="1" t="s">
        <v>2</v>
      </c>
      <c r="E290" s="1" t="s">
        <v>3</v>
      </c>
      <c r="F290" s="1" t="s">
        <v>4</v>
      </c>
      <c r="G290" s="1" t="s">
        <v>25</v>
      </c>
      <c r="H290" s="2" t="s">
        <v>24</v>
      </c>
      <c r="I290" s="10"/>
      <c r="J290" s="1" t="s">
        <v>1</v>
      </c>
      <c r="K290" s="1" t="s">
        <v>2</v>
      </c>
      <c r="L290" s="1" t="s">
        <v>3</v>
      </c>
      <c r="M290" s="1" t="s">
        <v>4</v>
      </c>
      <c r="N290" s="1" t="s">
        <v>25</v>
      </c>
      <c r="O290" s="2" t="s">
        <v>24</v>
      </c>
      <c r="P290" s="10"/>
      <c r="Q290" s="1" t="s">
        <v>1</v>
      </c>
      <c r="R290" s="1" t="s">
        <v>2</v>
      </c>
      <c r="S290" s="1" t="s">
        <v>3</v>
      </c>
      <c r="T290" s="1" t="s">
        <v>4</v>
      </c>
      <c r="U290" s="1" t="s">
        <v>25</v>
      </c>
      <c r="V290" s="2" t="s">
        <v>24</v>
      </c>
      <c r="W290" s="10"/>
      <c r="X290" s="1" t="s">
        <v>1</v>
      </c>
      <c r="Y290" s="1" t="s">
        <v>2</v>
      </c>
      <c r="Z290" s="1" t="s">
        <v>3</v>
      </c>
      <c r="AA290" s="1" t="s">
        <v>4</v>
      </c>
      <c r="AB290" s="1" t="s">
        <v>25</v>
      </c>
      <c r="AC290" s="2" t="s">
        <v>24</v>
      </c>
    </row>
    <row r="291" spans="1:29" x14ac:dyDescent="0.3">
      <c r="B291" s="91" t="s">
        <v>5</v>
      </c>
      <c r="C291" s="78">
        <v>16319</v>
      </c>
      <c r="D291" s="12">
        <v>1280</v>
      </c>
      <c r="E291" s="12">
        <v>756</v>
      </c>
      <c r="F291" s="12">
        <v>23</v>
      </c>
      <c r="G291" s="12">
        <v>3378</v>
      </c>
      <c r="H291" s="12">
        <v>2467</v>
      </c>
      <c r="I291" s="91" t="s">
        <v>6</v>
      </c>
      <c r="J291" s="12">
        <v>7828</v>
      </c>
      <c r="K291" s="12">
        <v>1294</v>
      </c>
      <c r="L291" s="12">
        <v>510</v>
      </c>
      <c r="M291" s="12">
        <v>20</v>
      </c>
      <c r="N291" s="12">
        <v>3972</v>
      </c>
      <c r="O291" s="12">
        <v>2446</v>
      </c>
      <c r="P291" s="91" t="s">
        <v>7</v>
      </c>
      <c r="Q291" s="12">
        <v>6943</v>
      </c>
      <c r="R291" s="12">
        <v>34</v>
      </c>
      <c r="S291" s="12">
        <v>9</v>
      </c>
      <c r="T291" s="12">
        <v>12</v>
      </c>
      <c r="U291" s="12">
        <v>3464</v>
      </c>
      <c r="V291" s="12">
        <v>2285</v>
      </c>
      <c r="W291" s="91" t="s">
        <v>8</v>
      </c>
      <c r="X291" s="12">
        <v>136</v>
      </c>
      <c r="Y291" s="12">
        <v>20</v>
      </c>
      <c r="Z291" s="12">
        <v>5</v>
      </c>
      <c r="AA291" s="12">
        <v>28</v>
      </c>
      <c r="AB291" s="12">
        <v>7478</v>
      </c>
      <c r="AC291" s="13">
        <v>19</v>
      </c>
    </row>
    <row r="292" spans="1:29" x14ac:dyDescent="0.3">
      <c r="B292" s="89"/>
      <c r="C292" s="79">
        <v>13264</v>
      </c>
      <c r="D292">
        <v>1692</v>
      </c>
      <c r="E292">
        <v>277</v>
      </c>
      <c r="F292">
        <v>24</v>
      </c>
      <c r="G292">
        <v>3412</v>
      </c>
      <c r="H292">
        <v>2377</v>
      </c>
      <c r="I292" s="92"/>
      <c r="J292">
        <v>9788</v>
      </c>
      <c r="K292">
        <v>1958</v>
      </c>
      <c r="L292">
        <v>453</v>
      </c>
      <c r="M292">
        <v>26</v>
      </c>
      <c r="N292">
        <v>4070</v>
      </c>
      <c r="O292">
        <v>2525</v>
      </c>
      <c r="P292" s="92"/>
      <c r="Q292">
        <v>3741</v>
      </c>
      <c r="R292">
        <v>1153</v>
      </c>
      <c r="S292">
        <v>28</v>
      </c>
      <c r="T292">
        <v>15</v>
      </c>
      <c r="U292">
        <v>2490</v>
      </c>
      <c r="V292">
        <v>2576</v>
      </c>
      <c r="W292" s="92"/>
      <c r="X292">
        <v>132</v>
      </c>
      <c r="Y292">
        <v>444</v>
      </c>
      <c r="Z292">
        <v>5</v>
      </c>
      <c r="AA292">
        <v>27</v>
      </c>
      <c r="AB292">
        <v>65</v>
      </c>
      <c r="AC292" s="14">
        <v>86</v>
      </c>
    </row>
    <row r="293" spans="1:29" x14ac:dyDescent="0.3">
      <c r="B293" s="89"/>
      <c r="C293" s="79">
        <v>15800</v>
      </c>
      <c r="D293">
        <v>1404</v>
      </c>
      <c r="E293">
        <v>1253</v>
      </c>
      <c r="F293">
        <v>22</v>
      </c>
      <c r="G293">
        <v>3738</v>
      </c>
      <c r="H293">
        <v>2199</v>
      </c>
      <c r="I293" s="92"/>
      <c r="J293">
        <v>10396</v>
      </c>
      <c r="K293">
        <v>3</v>
      </c>
      <c r="L293">
        <v>580</v>
      </c>
      <c r="M293">
        <v>18</v>
      </c>
      <c r="N293">
        <v>4200</v>
      </c>
      <c r="O293">
        <v>2612</v>
      </c>
      <c r="P293" s="92"/>
      <c r="Q293">
        <v>1171</v>
      </c>
      <c r="R293">
        <v>661</v>
      </c>
      <c r="S293">
        <v>260</v>
      </c>
      <c r="T293">
        <v>13</v>
      </c>
      <c r="U293">
        <v>3747</v>
      </c>
      <c r="V293">
        <v>2432</v>
      </c>
      <c r="W293" s="92"/>
      <c r="X293">
        <v>130</v>
      </c>
      <c r="Y293">
        <v>352</v>
      </c>
      <c r="Z293">
        <v>163</v>
      </c>
      <c r="AA293">
        <v>23</v>
      </c>
      <c r="AB293">
        <v>405</v>
      </c>
      <c r="AC293" s="14">
        <v>108</v>
      </c>
    </row>
    <row r="294" spans="1:29" x14ac:dyDescent="0.3">
      <c r="B294" s="89"/>
      <c r="C294" s="79">
        <v>16404</v>
      </c>
      <c r="D294">
        <v>1689</v>
      </c>
      <c r="E294">
        <v>403</v>
      </c>
      <c r="F294">
        <v>21</v>
      </c>
      <c r="G294">
        <v>4028</v>
      </c>
      <c r="H294">
        <v>2350</v>
      </c>
      <c r="I294" s="92"/>
      <c r="J294">
        <v>9428</v>
      </c>
      <c r="K294">
        <v>1929</v>
      </c>
      <c r="L294">
        <v>629</v>
      </c>
      <c r="M294">
        <v>20</v>
      </c>
      <c r="N294">
        <v>4032</v>
      </c>
      <c r="O294">
        <v>2644</v>
      </c>
      <c r="P294" s="92"/>
      <c r="Q294">
        <v>7697</v>
      </c>
      <c r="R294">
        <v>1585</v>
      </c>
      <c r="S294">
        <v>1053</v>
      </c>
      <c r="T294">
        <v>12</v>
      </c>
      <c r="U294">
        <v>2388</v>
      </c>
      <c r="V294">
        <v>2616</v>
      </c>
      <c r="W294" s="92"/>
      <c r="X294">
        <v>121</v>
      </c>
      <c r="Y294">
        <v>4</v>
      </c>
      <c r="Z294">
        <v>5</v>
      </c>
      <c r="AA294">
        <v>25</v>
      </c>
      <c r="AB294">
        <v>1547</v>
      </c>
      <c r="AC294" s="14">
        <v>3</v>
      </c>
    </row>
    <row r="295" spans="1:29" x14ac:dyDescent="0.3">
      <c r="B295" s="90"/>
      <c r="C295" s="80">
        <v>31395</v>
      </c>
      <c r="D295" s="11">
        <v>1248</v>
      </c>
      <c r="E295" s="11">
        <v>246</v>
      </c>
      <c r="F295" s="11">
        <v>23</v>
      </c>
      <c r="G295" s="11">
        <v>3895</v>
      </c>
      <c r="H295" s="11">
        <v>2326</v>
      </c>
      <c r="I295" s="93"/>
      <c r="J295" s="11">
        <v>9954</v>
      </c>
      <c r="K295" s="11">
        <v>1729</v>
      </c>
      <c r="L295" s="11">
        <v>1105</v>
      </c>
      <c r="M295" s="11">
        <v>22</v>
      </c>
      <c r="N295" s="11">
        <v>4827</v>
      </c>
      <c r="O295" s="11">
        <v>3160</v>
      </c>
      <c r="P295" s="93"/>
      <c r="Q295" s="11">
        <v>157</v>
      </c>
      <c r="R295" s="11">
        <v>1314</v>
      </c>
      <c r="S295" s="11">
        <v>601</v>
      </c>
      <c r="T295" s="11">
        <v>24</v>
      </c>
      <c r="U295" s="11">
        <v>3904</v>
      </c>
      <c r="V295" s="11">
        <v>3054</v>
      </c>
      <c r="W295" s="93"/>
      <c r="X295" s="11">
        <v>130</v>
      </c>
      <c r="Y295" s="11">
        <v>63</v>
      </c>
      <c r="Z295" s="11">
        <v>5</v>
      </c>
      <c r="AA295" s="11">
        <v>23</v>
      </c>
      <c r="AB295" s="11">
        <v>61</v>
      </c>
      <c r="AC295" s="15">
        <v>30</v>
      </c>
    </row>
    <row r="296" spans="1:29" x14ac:dyDescent="0.3">
      <c r="B296" s="91" t="s">
        <v>9</v>
      </c>
      <c r="C296" s="78">
        <v>11974</v>
      </c>
      <c r="D296" s="12">
        <v>1329</v>
      </c>
      <c r="E296" s="12">
        <v>628</v>
      </c>
      <c r="F296" s="12">
        <v>20</v>
      </c>
      <c r="G296" s="12">
        <v>3300</v>
      </c>
      <c r="H296" s="12">
        <v>1947</v>
      </c>
      <c r="I296" s="91" t="s">
        <v>10</v>
      </c>
      <c r="J296" s="12">
        <v>6421</v>
      </c>
      <c r="K296" s="12">
        <v>96</v>
      </c>
      <c r="L296" s="12">
        <v>594</v>
      </c>
      <c r="M296" s="12">
        <v>21</v>
      </c>
      <c r="N296" s="12">
        <v>4283</v>
      </c>
      <c r="O296" s="12">
        <v>2503</v>
      </c>
      <c r="P296" s="91" t="s">
        <v>11</v>
      </c>
      <c r="Q296" s="12">
        <v>370</v>
      </c>
      <c r="R296" s="12">
        <v>1880</v>
      </c>
      <c r="S296" s="12">
        <v>9</v>
      </c>
      <c r="T296" s="12">
        <v>33</v>
      </c>
      <c r="U296" s="12">
        <v>3560</v>
      </c>
      <c r="V296" s="13">
        <v>2089</v>
      </c>
      <c r="W296" s="3"/>
      <c r="X296" s="3"/>
      <c r="Y296" s="3"/>
      <c r="Z296" s="3"/>
      <c r="AB296" s="3"/>
      <c r="AC296" s="3"/>
    </row>
    <row r="297" spans="1:29" x14ac:dyDescent="0.3">
      <c r="B297" s="89"/>
      <c r="C297" s="79">
        <v>14804</v>
      </c>
      <c r="D297">
        <v>1139</v>
      </c>
      <c r="E297">
        <v>113</v>
      </c>
      <c r="F297">
        <v>21</v>
      </c>
      <c r="G297">
        <v>3165</v>
      </c>
      <c r="H297">
        <v>2019</v>
      </c>
      <c r="I297" s="92"/>
      <c r="J297">
        <v>7420</v>
      </c>
      <c r="K297">
        <v>944</v>
      </c>
      <c r="L297">
        <v>10</v>
      </c>
      <c r="M297">
        <v>18</v>
      </c>
      <c r="N297">
        <v>3592</v>
      </c>
      <c r="O297">
        <v>2517</v>
      </c>
      <c r="P297" s="92"/>
      <c r="Q297">
        <v>5948</v>
      </c>
      <c r="R297">
        <v>150</v>
      </c>
      <c r="S297">
        <v>1054</v>
      </c>
      <c r="T297">
        <v>17</v>
      </c>
      <c r="U297">
        <v>3665</v>
      </c>
      <c r="V297" s="14">
        <v>2286</v>
      </c>
      <c r="W297" s="3"/>
      <c r="X297" s="3"/>
      <c r="Y297" s="3"/>
      <c r="Z297" s="3"/>
      <c r="AA297" s="3"/>
      <c r="AB297" s="3"/>
      <c r="AC297" s="3"/>
    </row>
    <row r="298" spans="1:29" x14ac:dyDescent="0.3">
      <c r="B298" s="89"/>
      <c r="C298" s="79">
        <v>12859</v>
      </c>
      <c r="D298">
        <v>1348</v>
      </c>
      <c r="E298">
        <v>167</v>
      </c>
      <c r="F298">
        <v>16</v>
      </c>
      <c r="G298">
        <v>3094</v>
      </c>
      <c r="H298">
        <v>2035</v>
      </c>
      <c r="I298" s="92"/>
      <c r="J298">
        <v>7109</v>
      </c>
      <c r="K298">
        <v>1609</v>
      </c>
      <c r="L298">
        <v>249</v>
      </c>
      <c r="M298">
        <v>31</v>
      </c>
      <c r="N298">
        <v>3371</v>
      </c>
      <c r="O298">
        <v>2525</v>
      </c>
      <c r="P298" s="92"/>
      <c r="Q298">
        <v>4409</v>
      </c>
      <c r="R298">
        <v>823</v>
      </c>
      <c r="S298">
        <v>184</v>
      </c>
      <c r="T298">
        <v>14</v>
      </c>
      <c r="U298">
        <v>4171</v>
      </c>
      <c r="V298" s="14">
        <v>2381</v>
      </c>
      <c r="W298" s="3"/>
      <c r="X298" s="3"/>
      <c r="Y298" s="3"/>
      <c r="Z298" s="3"/>
      <c r="AA298" s="3"/>
      <c r="AB298" s="3"/>
      <c r="AC298" s="3"/>
    </row>
    <row r="299" spans="1:29" x14ac:dyDescent="0.3">
      <c r="B299" s="89"/>
      <c r="C299" s="79">
        <v>13759</v>
      </c>
      <c r="D299">
        <v>1246</v>
      </c>
      <c r="E299">
        <v>130</v>
      </c>
      <c r="F299">
        <v>17</v>
      </c>
      <c r="G299">
        <v>3357</v>
      </c>
      <c r="H299">
        <v>1809</v>
      </c>
      <c r="I299" s="92"/>
      <c r="J299">
        <v>6489</v>
      </c>
      <c r="K299">
        <v>1350</v>
      </c>
      <c r="L299">
        <v>324</v>
      </c>
      <c r="M299">
        <v>19</v>
      </c>
      <c r="N299">
        <v>3256</v>
      </c>
      <c r="O299">
        <v>2303</v>
      </c>
      <c r="P299" s="92"/>
      <c r="Q299">
        <v>7274</v>
      </c>
      <c r="R299">
        <v>1170</v>
      </c>
      <c r="S299">
        <v>259</v>
      </c>
      <c r="T299">
        <v>15</v>
      </c>
      <c r="U299">
        <v>3664</v>
      </c>
      <c r="V299" s="14">
        <v>2378</v>
      </c>
      <c r="W299" s="3"/>
      <c r="X299" s="3"/>
      <c r="Y299" s="3"/>
      <c r="Z299" s="3"/>
      <c r="AA299" s="3"/>
      <c r="AB299" s="3"/>
      <c r="AC299" s="3"/>
    </row>
    <row r="300" spans="1:29" x14ac:dyDescent="0.3">
      <c r="B300" s="90"/>
      <c r="C300" s="80">
        <v>14870</v>
      </c>
      <c r="D300" s="11">
        <v>1061</v>
      </c>
      <c r="E300" s="11">
        <v>542</v>
      </c>
      <c r="F300" s="11">
        <v>18</v>
      </c>
      <c r="G300" s="11">
        <v>3055</v>
      </c>
      <c r="H300" s="11">
        <v>2129</v>
      </c>
      <c r="I300" s="93"/>
      <c r="J300" s="11">
        <v>6156</v>
      </c>
      <c r="K300" s="11">
        <v>1873</v>
      </c>
      <c r="L300" s="11">
        <v>613</v>
      </c>
      <c r="M300" s="11">
        <v>34</v>
      </c>
      <c r="N300" s="11">
        <v>3837</v>
      </c>
      <c r="O300" s="11">
        <v>2029</v>
      </c>
      <c r="P300" s="93"/>
      <c r="Q300" s="11">
        <v>7023</v>
      </c>
      <c r="R300" s="11">
        <v>885</v>
      </c>
      <c r="S300" s="11">
        <v>904</v>
      </c>
      <c r="T300" s="11">
        <v>16</v>
      </c>
      <c r="U300" s="11">
        <v>3749</v>
      </c>
      <c r="V300" s="15">
        <v>2367</v>
      </c>
      <c r="W300" s="3"/>
      <c r="X300" s="3"/>
      <c r="Y300" s="3"/>
      <c r="Z300" s="3"/>
      <c r="AA300" s="3"/>
      <c r="AB300" s="3"/>
      <c r="AC300" s="3"/>
    </row>
    <row r="301" spans="1:29" x14ac:dyDescent="0.3">
      <c r="A301" t="s">
        <v>12</v>
      </c>
      <c r="C301">
        <f>AVERAGE(C291,C293:C295)</f>
        <v>19979.5</v>
      </c>
      <c r="D301">
        <f>AVERAGE(D291,D293,D295)</f>
        <v>1310.6666666666667</v>
      </c>
      <c r="E301">
        <f>AVERAGE(E291,E292,E294,E295)</f>
        <v>420.5</v>
      </c>
      <c r="F301">
        <f>AVERAGE(F291:F295)</f>
        <v>22.6</v>
      </c>
      <c r="G301">
        <f>AVERAGE(G291:G295)</f>
        <v>3690.2</v>
      </c>
      <c r="H301">
        <f>AVERAGE(H291:H295)</f>
        <v>2343.8000000000002</v>
      </c>
      <c r="J301">
        <f t="shared" ref="J301" si="222">AVERAGE(J291:J295)</f>
        <v>9478.7999999999993</v>
      </c>
      <c r="K301">
        <f>AVERAGE(K291:K292,K295)</f>
        <v>1660.3333333333333</v>
      </c>
      <c r="L301">
        <f>AVERAGE(L292:L294)</f>
        <v>554</v>
      </c>
      <c r="M301">
        <f>AVERAGE(M291:M295)</f>
        <v>21.2</v>
      </c>
      <c r="N301">
        <f t="shared" ref="N301:O301" si="223">AVERAGE(N291:N295)</f>
        <v>4220.2</v>
      </c>
      <c r="O301">
        <f t="shared" si="223"/>
        <v>2677.4</v>
      </c>
      <c r="Q301">
        <f>AVERAGE(Q291,Q294)</f>
        <v>7320</v>
      </c>
      <c r="R301">
        <f>AVERAGE(R292:R294)</f>
        <v>1133</v>
      </c>
      <c r="S301">
        <f>AVERAGE(S291:S294)</f>
        <v>337.5</v>
      </c>
      <c r="T301">
        <f t="shared" ref="T301:V301" si="224">AVERAGE(T291:T295)</f>
        <v>15.2</v>
      </c>
      <c r="U301">
        <f t="shared" si="224"/>
        <v>3198.6</v>
      </c>
      <c r="V301">
        <f t="shared" si="224"/>
        <v>2592.6</v>
      </c>
      <c r="X301">
        <f t="shared" ref="X301:AA301" si="225">AVERAGE(X291:X295)</f>
        <v>129.80000000000001</v>
      </c>
      <c r="Y301">
        <f t="shared" si="225"/>
        <v>176.6</v>
      </c>
      <c r="Z301">
        <f t="shared" si="225"/>
        <v>36.6</v>
      </c>
      <c r="AA301">
        <f t="shared" si="225"/>
        <v>25.2</v>
      </c>
      <c r="AB301">
        <f>AVERAGE(AB292:AB295)</f>
        <v>519.5</v>
      </c>
      <c r="AC301">
        <f>AVERAGE(AC291:AC295)</f>
        <v>49.2</v>
      </c>
    </row>
    <row r="302" spans="1:29" x14ac:dyDescent="0.3">
      <c r="A302" t="s">
        <v>13</v>
      </c>
      <c r="C302">
        <f>AVEDEV(C291,C293:C295)</f>
        <v>5707.75</v>
      </c>
      <c r="D302">
        <f>AVEDEV(D291,D293,D295)</f>
        <v>62.22222222222225</v>
      </c>
      <c r="E302">
        <f>AVEDEV(E291:E292,E294:E295)</f>
        <v>167.75</v>
      </c>
      <c r="F302">
        <f>AVEDEV(F291:F295)</f>
        <v>0.87999999999999967</v>
      </c>
      <c r="G302">
        <f t="shared" ref="G302:H302" si="226">AVEDEV(G291:G295)</f>
        <v>236.16000000000003</v>
      </c>
      <c r="H302">
        <f t="shared" si="226"/>
        <v>65.039999999999964</v>
      </c>
      <c r="J302">
        <f t="shared" ref="J302" si="227">AVEDEV(J291:J295)</f>
        <v>680.6400000000001</v>
      </c>
      <c r="K302">
        <f>AVEDEV(K291:K292,K295)</f>
        <v>244.22222222222226</v>
      </c>
      <c r="L302">
        <f>AVEDEV(L292:L294)</f>
        <v>67.333333333333329</v>
      </c>
      <c r="M302">
        <f>AVEDEV(M291:M295)</f>
        <v>2.2399999999999998</v>
      </c>
      <c r="N302">
        <f t="shared" ref="N302:O302" si="228">AVEDEV(N291:N295)</f>
        <v>242.71999999999989</v>
      </c>
      <c r="O302">
        <f t="shared" si="228"/>
        <v>193.04000000000005</v>
      </c>
      <c r="Q302">
        <f>AVEDEV(Q291,Q294)</f>
        <v>377</v>
      </c>
      <c r="R302">
        <f>AVEDEV(R292:R294)</f>
        <v>314.66666666666669</v>
      </c>
      <c r="S302">
        <f>AVEDEV(S291:S294)</f>
        <v>357.75</v>
      </c>
      <c r="T302">
        <f t="shared" ref="T302:V302" si="229">AVEDEV(T291:T295)</f>
        <v>3.5199999999999996</v>
      </c>
      <c r="U302">
        <f t="shared" si="229"/>
        <v>607.68000000000006</v>
      </c>
      <c r="V302">
        <f t="shared" si="229"/>
        <v>193.92</v>
      </c>
      <c r="X302">
        <f t="shared" ref="X302:AA302" si="230">AVEDEV(X291:X295)</f>
        <v>3.5199999999999934</v>
      </c>
      <c r="Y302">
        <f t="shared" si="230"/>
        <v>177.12</v>
      </c>
      <c r="Z302">
        <f t="shared" si="230"/>
        <v>50.56</v>
      </c>
      <c r="AA302">
        <f t="shared" si="230"/>
        <v>1.8399999999999999</v>
      </c>
      <c r="AB302">
        <f>AVEDEV(AB292:AB295)</f>
        <v>513.75</v>
      </c>
      <c r="AC302">
        <f>AVEDEV(AC291:AC295)</f>
        <v>38.239999999999995</v>
      </c>
    </row>
    <row r="303" spans="1:29" x14ac:dyDescent="0.3">
      <c r="A303" t="s">
        <v>14</v>
      </c>
      <c r="C303">
        <f>AVERAGE(C296:C300)</f>
        <v>13653.2</v>
      </c>
      <c r="D303">
        <f>AVERAGE(D296:D299)</f>
        <v>1265.5</v>
      </c>
      <c r="E303">
        <f>AVERAGE(E297:E300)</f>
        <v>238</v>
      </c>
      <c r="F303">
        <f>AVERAGE(F296:F300)</f>
        <v>18.399999999999999</v>
      </c>
      <c r="G303">
        <f>AVERAGE(G296:G300)</f>
        <v>3194.2</v>
      </c>
      <c r="H303">
        <f>AVERAGE(H297:H299)</f>
        <v>1954.3333333333333</v>
      </c>
      <c r="J303">
        <f>AVERAGE(J296:J300)</f>
        <v>6719</v>
      </c>
      <c r="K303">
        <f>AVERAGE(K297:K298,K300)</f>
        <v>1475.3333333333333</v>
      </c>
      <c r="L303">
        <f>AVERAGE(L296:L300)</f>
        <v>358</v>
      </c>
      <c r="M303">
        <f t="shared" ref="M303:O303" si="231">AVERAGE(M296:M300)</f>
        <v>24.6</v>
      </c>
      <c r="N303">
        <f t="shared" si="231"/>
        <v>3667.8</v>
      </c>
      <c r="O303">
        <f t="shared" si="231"/>
        <v>2375.4</v>
      </c>
      <c r="Q303">
        <f>AVERAGE(Q297,Q299:Q300)</f>
        <v>6748.333333333333</v>
      </c>
      <c r="R303">
        <f>AVERAGE(R296,R298:R300)</f>
        <v>1189.5</v>
      </c>
      <c r="S303">
        <f>AVERAGE(S296,S298:S300)</f>
        <v>339</v>
      </c>
      <c r="T303">
        <f>AVERAGE(T296:T300)</f>
        <v>19</v>
      </c>
      <c r="U303">
        <f>AVERAGE(U296:U297,U299:U300)</f>
        <v>3659.5</v>
      </c>
      <c r="V303">
        <f>AVERAGE(V296:V300)</f>
        <v>2300.1999999999998</v>
      </c>
    </row>
    <row r="304" spans="1:29" x14ac:dyDescent="0.3">
      <c r="A304" t="s">
        <v>15</v>
      </c>
      <c r="C304">
        <f>AVEDEV(C296:C300)</f>
        <v>989.3599999999999</v>
      </c>
      <c r="D304">
        <f>AVEDEV(D296:D299)</f>
        <v>73</v>
      </c>
      <c r="E304">
        <f>AVEDEV(E297:E300)</f>
        <v>152</v>
      </c>
      <c r="F304">
        <f>AVEDEV(F296:F300)</f>
        <v>1.6799999999999997</v>
      </c>
      <c r="G304">
        <f>AVEDEV(G296:G300)</f>
        <v>107.43999999999997</v>
      </c>
      <c r="H304">
        <f>AVEDEV(H297:H299)</f>
        <v>96.888888888888914</v>
      </c>
      <c r="J304">
        <f>AVEDEV(J296:J300)</f>
        <v>436.4</v>
      </c>
      <c r="K304">
        <f>AVEDEV(K297:K298,K300)</f>
        <v>354.22222222222223</v>
      </c>
      <c r="L304">
        <f>AVEDEV(L296:L300)</f>
        <v>196.4</v>
      </c>
      <c r="M304">
        <f t="shared" ref="M304:O304" si="232">AVEDEV(M296:M300)</f>
        <v>6.32</v>
      </c>
      <c r="N304">
        <f t="shared" si="232"/>
        <v>313.76000000000005</v>
      </c>
      <c r="O304">
        <f t="shared" si="232"/>
        <v>167.51999999999998</v>
      </c>
      <c r="Q304">
        <f>AVEDEV(Q297,Q299:Q300)</f>
        <v>533.55555555555566</v>
      </c>
      <c r="R304">
        <f>AVEDEV(R296,R298:R300)</f>
        <v>345.25</v>
      </c>
      <c r="S304">
        <f>AVEDEV(S296,S298:S300)</f>
        <v>282.5</v>
      </c>
      <c r="T304">
        <f>AVEDEV(T296:T300)</f>
        <v>5.6</v>
      </c>
      <c r="U304">
        <f>AVEDEV(U296:U297,U299:U300)</f>
        <v>49.75</v>
      </c>
      <c r="V304">
        <f>AVEDEV(V296:V300)</f>
        <v>90.160000000000039</v>
      </c>
    </row>
    <row r="307" spans="1:29" x14ac:dyDescent="0.3">
      <c r="A307" t="s">
        <v>30</v>
      </c>
      <c r="B307" s="10" t="s">
        <v>41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25</v>
      </c>
      <c r="H307" s="2" t="s">
        <v>24</v>
      </c>
      <c r="I307" s="10"/>
      <c r="J307" s="1" t="s">
        <v>1</v>
      </c>
      <c r="K307" s="1" t="s">
        <v>2</v>
      </c>
      <c r="L307" s="1" t="s">
        <v>3</v>
      </c>
      <c r="M307" s="1" t="s">
        <v>4</v>
      </c>
      <c r="N307" s="1" t="s">
        <v>25</v>
      </c>
      <c r="O307" s="2" t="s">
        <v>24</v>
      </c>
      <c r="P307" s="10"/>
      <c r="Q307" s="1" t="s">
        <v>1</v>
      </c>
      <c r="R307" s="1" t="s">
        <v>2</v>
      </c>
      <c r="S307" s="1" t="s">
        <v>3</v>
      </c>
      <c r="T307" s="1" t="s">
        <v>4</v>
      </c>
      <c r="U307" s="1" t="s">
        <v>25</v>
      </c>
      <c r="V307" s="2" t="s">
        <v>24</v>
      </c>
      <c r="W307" s="10"/>
      <c r="X307" s="1" t="s">
        <v>1</v>
      </c>
      <c r="Y307" s="1" t="s">
        <v>2</v>
      </c>
      <c r="Z307" s="1" t="s">
        <v>3</v>
      </c>
      <c r="AA307" s="1" t="s">
        <v>4</v>
      </c>
      <c r="AB307" s="1" t="s">
        <v>25</v>
      </c>
      <c r="AC307" s="2" t="s">
        <v>24</v>
      </c>
    </row>
    <row r="308" spans="1:29" x14ac:dyDescent="0.3">
      <c r="B308" s="91" t="s">
        <v>5</v>
      </c>
      <c r="C308" s="78">
        <v>19346</v>
      </c>
      <c r="D308" s="12">
        <v>1249</v>
      </c>
      <c r="E308" s="12">
        <v>1046</v>
      </c>
      <c r="F308" s="12">
        <v>24</v>
      </c>
      <c r="G308" s="12">
        <v>3762</v>
      </c>
      <c r="H308" s="12">
        <v>2756</v>
      </c>
      <c r="I308" s="91" t="s">
        <v>6</v>
      </c>
      <c r="J308" s="12">
        <v>10517</v>
      </c>
      <c r="K308" s="12">
        <v>1873</v>
      </c>
      <c r="L308" s="12">
        <v>939</v>
      </c>
      <c r="M308" s="12">
        <v>24</v>
      </c>
      <c r="N308" s="12">
        <v>4262</v>
      </c>
      <c r="O308" s="12">
        <v>2625</v>
      </c>
      <c r="P308" s="91" t="s">
        <v>7</v>
      </c>
      <c r="Q308" s="12">
        <v>7424</v>
      </c>
      <c r="R308" s="12">
        <v>63</v>
      </c>
      <c r="S308" s="12">
        <v>32</v>
      </c>
      <c r="T308" s="12">
        <v>16</v>
      </c>
      <c r="U308" s="12">
        <v>3381</v>
      </c>
      <c r="V308" s="12">
        <v>2317</v>
      </c>
      <c r="W308" s="91" t="s">
        <v>8</v>
      </c>
      <c r="X308" s="12">
        <v>145</v>
      </c>
      <c r="Y308" s="12">
        <v>18</v>
      </c>
      <c r="Z308" s="12">
        <v>5</v>
      </c>
      <c r="AA308" s="12">
        <v>32</v>
      </c>
      <c r="AB308" s="12">
        <v>7618</v>
      </c>
      <c r="AC308" s="13">
        <v>22</v>
      </c>
    </row>
    <row r="309" spans="1:29" x14ac:dyDescent="0.3">
      <c r="B309" s="89"/>
      <c r="C309" s="79">
        <v>15601</v>
      </c>
      <c r="D309">
        <v>1789</v>
      </c>
      <c r="E309">
        <v>363</v>
      </c>
      <c r="F309">
        <v>28</v>
      </c>
      <c r="G309">
        <v>3864</v>
      </c>
      <c r="H309">
        <v>2746</v>
      </c>
      <c r="I309" s="92"/>
      <c r="J309">
        <v>11477</v>
      </c>
      <c r="K309">
        <v>2332</v>
      </c>
      <c r="L309">
        <v>903</v>
      </c>
      <c r="M309">
        <v>29</v>
      </c>
      <c r="N309">
        <v>4303</v>
      </c>
      <c r="O309">
        <v>2734</v>
      </c>
      <c r="P309" s="92"/>
      <c r="Q309">
        <v>2075</v>
      </c>
      <c r="R309">
        <v>850</v>
      </c>
      <c r="S309">
        <v>98</v>
      </c>
      <c r="T309">
        <v>19</v>
      </c>
      <c r="U309">
        <v>2957</v>
      </c>
      <c r="V309">
        <v>2631</v>
      </c>
      <c r="W309" s="92"/>
      <c r="X309">
        <v>140</v>
      </c>
      <c r="Y309">
        <v>735</v>
      </c>
      <c r="Z309">
        <v>5</v>
      </c>
      <c r="AA309">
        <v>29</v>
      </c>
      <c r="AB309">
        <v>72</v>
      </c>
      <c r="AC309" s="14">
        <v>38</v>
      </c>
    </row>
    <row r="310" spans="1:29" x14ac:dyDescent="0.3">
      <c r="B310" s="89"/>
      <c r="C310" s="79">
        <v>18933</v>
      </c>
      <c r="D310">
        <v>1321</v>
      </c>
      <c r="E310">
        <v>1656</v>
      </c>
      <c r="F310">
        <v>24</v>
      </c>
      <c r="G310">
        <v>4162</v>
      </c>
      <c r="H310">
        <v>2628</v>
      </c>
      <c r="I310" s="92"/>
      <c r="J310">
        <v>11179</v>
      </c>
      <c r="K310">
        <v>9</v>
      </c>
      <c r="L310">
        <v>1068</v>
      </c>
      <c r="M310">
        <v>22</v>
      </c>
      <c r="N310">
        <v>4452</v>
      </c>
      <c r="O310">
        <v>2795</v>
      </c>
      <c r="P310" s="92"/>
      <c r="Q310">
        <v>752</v>
      </c>
      <c r="R310">
        <v>1260</v>
      </c>
      <c r="S310">
        <v>199</v>
      </c>
      <c r="T310">
        <v>18</v>
      </c>
      <c r="U310">
        <v>3686</v>
      </c>
      <c r="V310">
        <v>2593</v>
      </c>
      <c r="W310" s="92"/>
      <c r="X310">
        <v>138</v>
      </c>
      <c r="Y310">
        <v>609</v>
      </c>
      <c r="Z310">
        <v>313</v>
      </c>
      <c r="AA310">
        <v>26</v>
      </c>
      <c r="AB310">
        <v>751</v>
      </c>
      <c r="AC310" s="14">
        <v>295</v>
      </c>
    </row>
    <row r="311" spans="1:29" x14ac:dyDescent="0.3">
      <c r="B311" s="89"/>
      <c r="C311" s="79">
        <v>19828</v>
      </c>
      <c r="D311">
        <v>2332</v>
      </c>
      <c r="E311">
        <v>406</v>
      </c>
      <c r="F311">
        <v>24</v>
      </c>
      <c r="G311">
        <v>4474</v>
      </c>
      <c r="H311">
        <v>2778</v>
      </c>
      <c r="I311" s="92"/>
      <c r="J311">
        <v>10494</v>
      </c>
      <c r="K311">
        <v>2510</v>
      </c>
      <c r="L311">
        <v>847</v>
      </c>
      <c r="M311">
        <v>24</v>
      </c>
      <c r="N311">
        <v>4334</v>
      </c>
      <c r="O311">
        <v>2926</v>
      </c>
      <c r="P311" s="92"/>
      <c r="Q311">
        <v>6788</v>
      </c>
      <c r="R311">
        <v>957</v>
      </c>
      <c r="S311">
        <v>663</v>
      </c>
      <c r="T311">
        <v>17</v>
      </c>
      <c r="U311">
        <v>2491</v>
      </c>
      <c r="V311">
        <v>2583</v>
      </c>
      <c r="W311" s="92"/>
      <c r="X311">
        <v>131</v>
      </c>
      <c r="Y311">
        <v>5</v>
      </c>
      <c r="Z311">
        <v>7</v>
      </c>
      <c r="AA311">
        <v>26</v>
      </c>
      <c r="AB311">
        <v>3500</v>
      </c>
      <c r="AC311" s="14">
        <v>4</v>
      </c>
    </row>
    <row r="312" spans="1:29" x14ac:dyDescent="0.3">
      <c r="B312" s="90"/>
      <c r="C312" s="80">
        <v>26334</v>
      </c>
      <c r="D312" s="11">
        <v>1057</v>
      </c>
      <c r="E312" s="11">
        <v>219</v>
      </c>
      <c r="F312" s="11">
        <v>26</v>
      </c>
      <c r="G312" s="11">
        <v>4512</v>
      </c>
      <c r="H312" s="11">
        <v>2553</v>
      </c>
      <c r="I312" s="93"/>
      <c r="J312" s="11">
        <v>12024</v>
      </c>
      <c r="K312" s="11">
        <v>1878</v>
      </c>
      <c r="L312" s="11">
        <v>1299</v>
      </c>
      <c r="M312" s="11">
        <v>26</v>
      </c>
      <c r="N312" s="11">
        <v>5221</v>
      </c>
      <c r="O312" s="11">
        <v>3244</v>
      </c>
      <c r="P312" s="93"/>
      <c r="Q312" s="11">
        <v>153</v>
      </c>
      <c r="R312" s="11">
        <v>1164</v>
      </c>
      <c r="S312" s="11">
        <v>515</v>
      </c>
      <c r="T312" s="11">
        <v>25</v>
      </c>
      <c r="U312" s="11">
        <v>3657</v>
      </c>
      <c r="V312" s="11">
        <v>3009</v>
      </c>
      <c r="W312" s="93"/>
      <c r="X312" s="11">
        <v>138</v>
      </c>
      <c r="Y312" s="11">
        <v>176</v>
      </c>
      <c r="Z312" s="11">
        <v>5</v>
      </c>
      <c r="AA312" s="11">
        <v>24</v>
      </c>
      <c r="AB312" s="11">
        <v>67</v>
      </c>
      <c r="AC312" s="15">
        <v>33</v>
      </c>
    </row>
    <row r="313" spans="1:29" x14ac:dyDescent="0.3">
      <c r="B313" s="91" t="s">
        <v>9</v>
      </c>
      <c r="C313" s="78">
        <v>16401</v>
      </c>
      <c r="D313" s="12">
        <v>1607</v>
      </c>
      <c r="E313" s="12">
        <v>523</v>
      </c>
      <c r="F313" s="12">
        <v>21</v>
      </c>
      <c r="G313" s="12">
        <v>3709</v>
      </c>
      <c r="H313" s="12">
        <v>2022</v>
      </c>
      <c r="I313" s="91" t="s">
        <v>10</v>
      </c>
      <c r="J313" s="12">
        <v>7315</v>
      </c>
      <c r="K313" s="12">
        <v>419</v>
      </c>
      <c r="L313" s="12">
        <v>639</v>
      </c>
      <c r="M313" s="12">
        <v>24</v>
      </c>
      <c r="N313" s="12">
        <v>4700</v>
      </c>
      <c r="O313" s="12">
        <v>2679</v>
      </c>
      <c r="P313" s="91" t="s">
        <v>11</v>
      </c>
      <c r="Q313" s="12">
        <v>279</v>
      </c>
      <c r="R313" s="12">
        <v>376</v>
      </c>
      <c r="S313" s="12">
        <v>12</v>
      </c>
      <c r="T313" s="12">
        <v>28</v>
      </c>
      <c r="U313" s="12">
        <v>3505</v>
      </c>
      <c r="V313" s="13">
        <v>2558</v>
      </c>
      <c r="W313" s="3"/>
      <c r="X313" s="3"/>
      <c r="Y313" s="3"/>
      <c r="Z313" s="3"/>
      <c r="AB313" s="3"/>
      <c r="AC313" s="3"/>
    </row>
    <row r="314" spans="1:29" x14ac:dyDescent="0.3">
      <c r="B314" s="89"/>
      <c r="C314" s="79">
        <v>18303</v>
      </c>
      <c r="D314">
        <v>1972</v>
      </c>
      <c r="E314">
        <v>147</v>
      </c>
      <c r="F314">
        <v>24</v>
      </c>
      <c r="G314">
        <v>3188</v>
      </c>
      <c r="H314">
        <v>2062</v>
      </c>
      <c r="I314" s="92"/>
      <c r="J314">
        <v>9853</v>
      </c>
      <c r="K314">
        <v>1262</v>
      </c>
      <c r="L314">
        <v>32</v>
      </c>
      <c r="M314">
        <v>22</v>
      </c>
      <c r="N314">
        <v>3971</v>
      </c>
      <c r="O314">
        <v>2505</v>
      </c>
      <c r="P314" s="92"/>
      <c r="Q314">
        <v>5982</v>
      </c>
      <c r="R314">
        <v>229</v>
      </c>
      <c r="S314">
        <v>880</v>
      </c>
      <c r="T314">
        <v>19</v>
      </c>
      <c r="U314">
        <v>3591</v>
      </c>
      <c r="V314" s="14">
        <v>2213</v>
      </c>
      <c r="W314" s="3"/>
      <c r="X314" s="3"/>
      <c r="Y314" s="3"/>
      <c r="Z314" s="3"/>
      <c r="AA314" s="3"/>
      <c r="AB314" s="3"/>
      <c r="AC314" s="3"/>
    </row>
    <row r="315" spans="1:29" x14ac:dyDescent="0.3">
      <c r="B315" s="89"/>
      <c r="C315" s="79">
        <v>14517</v>
      </c>
      <c r="D315">
        <v>1704</v>
      </c>
      <c r="E315">
        <v>325</v>
      </c>
      <c r="F315">
        <v>19</v>
      </c>
      <c r="G315">
        <v>3606</v>
      </c>
      <c r="H315">
        <v>2126</v>
      </c>
      <c r="I315" s="92"/>
      <c r="J315">
        <v>8360</v>
      </c>
      <c r="K315">
        <v>1841</v>
      </c>
      <c r="L315">
        <v>760</v>
      </c>
      <c r="M315">
        <v>35</v>
      </c>
      <c r="N315">
        <v>3710</v>
      </c>
      <c r="O315">
        <v>2428</v>
      </c>
      <c r="P315" s="92"/>
      <c r="Q315">
        <v>2496</v>
      </c>
      <c r="R315">
        <v>997</v>
      </c>
      <c r="S315">
        <v>473</v>
      </c>
      <c r="T315">
        <v>18</v>
      </c>
      <c r="U315">
        <v>4063</v>
      </c>
      <c r="V315" s="14">
        <v>2520</v>
      </c>
      <c r="W315" s="3"/>
      <c r="X315" s="3"/>
      <c r="Y315" s="3"/>
      <c r="Z315" s="3"/>
      <c r="AA315" s="3"/>
      <c r="AB315" s="3"/>
      <c r="AC315" s="3"/>
    </row>
    <row r="316" spans="1:29" x14ac:dyDescent="0.3">
      <c r="B316" s="89"/>
      <c r="C316" s="79">
        <v>16305</v>
      </c>
      <c r="D316">
        <v>1560</v>
      </c>
      <c r="E316">
        <v>565</v>
      </c>
      <c r="F316">
        <v>19</v>
      </c>
      <c r="G316">
        <v>3759</v>
      </c>
      <c r="H316">
        <v>2033</v>
      </c>
      <c r="I316" s="92"/>
      <c r="J316">
        <v>6524</v>
      </c>
      <c r="K316">
        <v>1682</v>
      </c>
      <c r="L316">
        <v>634</v>
      </c>
      <c r="M316">
        <v>23</v>
      </c>
      <c r="N316">
        <v>3600</v>
      </c>
      <c r="O316">
        <v>2477</v>
      </c>
      <c r="P316" s="92"/>
      <c r="Q316">
        <v>7773</v>
      </c>
      <c r="R316">
        <v>1134</v>
      </c>
      <c r="S316">
        <v>237</v>
      </c>
      <c r="T316">
        <v>19</v>
      </c>
      <c r="U316">
        <v>3544</v>
      </c>
      <c r="V316" s="14">
        <v>2136</v>
      </c>
      <c r="W316" s="3"/>
      <c r="X316" s="3"/>
      <c r="Y316" s="3"/>
      <c r="Z316" s="3"/>
      <c r="AA316" s="3"/>
      <c r="AB316" s="3"/>
      <c r="AC316" s="3"/>
    </row>
    <row r="317" spans="1:29" x14ac:dyDescent="0.3">
      <c r="B317" s="90"/>
      <c r="C317" s="80">
        <v>17650</v>
      </c>
      <c r="D317" s="11">
        <v>1009</v>
      </c>
      <c r="E317" s="11">
        <v>540</v>
      </c>
      <c r="F317" s="11">
        <v>20</v>
      </c>
      <c r="G317" s="11">
        <v>3540</v>
      </c>
      <c r="H317" s="11">
        <v>2398</v>
      </c>
      <c r="I317" s="93"/>
      <c r="J317" s="11">
        <v>6830</v>
      </c>
      <c r="K317" s="11">
        <v>1867</v>
      </c>
      <c r="L317" s="11">
        <v>651</v>
      </c>
      <c r="M317" s="11">
        <v>36</v>
      </c>
      <c r="N317" s="11">
        <v>4035</v>
      </c>
      <c r="O317" s="11">
        <v>2173</v>
      </c>
      <c r="P317" s="93"/>
      <c r="Q317" s="11">
        <v>6511</v>
      </c>
      <c r="R317" s="11">
        <v>1306</v>
      </c>
      <c r="S317" s="11">
        <v>243</v>
      </c>
      <c r="T317" s="11">
        <v>17</v>
      </c>
      <c r="U317" s="11">
        <v>3624</v>
      </c>
      <c r="V317" s="15">
        <v>2322</v>
      </c>
      <c r="W317" s="3"/>
      <c r="X317" s="3"/>
      <c r="Y317" s="3"/>
      <c r="Z317" s="3"/>
      <c r="AA317" s="3"/>
      <c r="AB317" s="3"/>
      <c r="AC317" s="3"/>
    </row>
    <row r="318" spans="1:29" x14ac:dyDescent="0.3">
      <c r="A318" t="s">
        <v>12</v>
      </c>
      <c r="C318">
        <f>AVERAGE(C308,C310:C312)</f>
        <v>21110.25</v>
      </c>
      <c r="D318">
        <f>AVERAGE(D308,D310,D312)</f>
        <v>1209</v>
      </c>
      <c r="E318">
        <f>AVERAGE(E308,E309,E311,E312)</f>
        <v>508.5</v>
      </c>
      <c r="F318">
        <f>AVERAGE(F308:F312)</f>
        <v>25.2</v>
      </c>
      <c r="G318">
        <f>AVERAGE(G308:G312)</f>
        <v>4154.8</v>
      </c>
      <c r="H318">
        <f>AVERAGE(H308:H312)</f>
        <v>2692.2</v>
      </c>
      <c r="J318">
        <f t="shared" ref="J318" si="233">AVERAGE(J308:J312)</f>
        <v>11138.2</v>
      </c>
      <c r="K318">
        <f>AVERAGE(K308:K309,K312)</f>
        <v>2027.6666666666667</v>
      </c>
      <c r="L318">
        <f>AVERAGE(L309:L311)</f>
        <v>939.33333333333337</v>
      </c>
      <c r="M318">
        <f>AVERAGE(M308:M312)</f>
        <v>25</v>
      </c>
      <c r="N318">
        <f t="shared" ref="N318:O318" si="234">AVERAGE(N308:N312)</f>
        <v>4514.3999999999996</v>
      </c>
      <c r="O318">
        <f t="shared" si="234"/>
        <v>2864.8</v>
      </c>
      <c r="Q318">
        <f>AVERAGE(Q308,Q311)</f>
        <v>7106</v>
      </c>
      <c r="R318">
        <f>AVERAGE(R309:R311)</f>
        <v>1022.3333333333334</v>
      </c>
      <c r="S318">
        <f>AVERAGE(S308:S311)</f>
        <v>248</v>
      </c>
      <c r="T318">
        <f t="shared" ref="T318:V318" si="235">AVERAGE(T308:T312)</f>
        <v>19</v>
      </c>
      <c r="U318">
        <f t="shared" si="235"/>
        <v>3234.4</v>
      </c>
      <c r="V318">
        <f t="shared" si="235"/>
        <v>2626.6</v>
      </c>
      <c r="X318">
        <f t="shared" ref="X318:AA318" si="236">AVERAGE(X308:X312)</f>
        <v>138.4</v>
      </c>
      <c r="Y318">
        <f t="shared" si="236"/>
        <v>308.60000000000002</v>
      </c>
      <c r="Z318">
        <f t="shared" si="236"/>
        <v>67</v>
      </c>
      <c r="AA318">
        <f t="shared" si="236"/>
        <v>27.4</v>
      </c>
      <c r="AB318">
        <f>AVERAGE(AB309:AB312)</f>
        <v>1097.5</v>
      </c>
      <c r="AC318">
        <f>AVERAGE(AC308:AC312)</f>
        <v>78.400000000000006</v>
      </c>
    </row>
    <row r="319" spans="1:29" x14ac:dyDescent="0.3">
      <c r="A319" t="s">
        <v>13</v>
      </c>
      <c r="C319">
        <f>AVEDEV(C308,C310:C312)</f>
        <v>2611.875</v>
      </c>
      <c r="D319">
        <f>AVEDEV(D308,D310,D312)</f>
        <v>101.33333333333333</v>
      </c>
      <c r="E319">
        <f>AVEDEV(E308:E309,E311:E312)</f>
        <v>268.75</v>
      </c>
      <c r="F319">
        <f>AVEDEV(F308:F312)</f>
        <v>1.44</v>
      </c>
      <c r="G319">
        <f t="shared" ref="G319:H319" si="237">AVEDEV(G308:G312)</f>
        <v>273.43999999999994</v>
      </c>
      <c r="H319">
        <f t="shared" si="237"/>
        <v>81.360000000000042</v>
      </c>
      <c r="J319">
        <f t="shared" ref="J319" si="238">AVEDEV(J308:J312)</f>
        <v>506.15999999999985</v>
      </c>
      <c r="K319">
        <f>AVEDEV(K308:K309,K312)</f>
        <v>202.88888888888891</v>
      </c>
      <c r="L319">
        <f>AVEDEV(L309:L311)</f>
        <v>85.777777777777786</v>
      </c>
      <c r="M319">
        <f>AVEDEV(M308:M312)</f>
        <v>2</v>
      </c>
      <c r="N319">
        <f t="shared" ref="N319:O319" si="239">AVEDEV(N308:N312)</f>
        <v>282.63999999999976</v>
      </c>
      <c r="O319">
        <f t="shared" si="239"/>
        <v>176.16000000000003</v>
      </c>
      <c r="Q319">
        <f>AVEDEV(Q308,Q311)</f>
        <v>318</v>
      </c>
      <c r="R319">
        <f>AVEDEV(R309:R311)</f>
        <v>158.44444444444446</v>
      </c>
      <c r="S319">
        <f>AVEDEV(S308:S311)</f>
        <v>207.5</v>
      </c>
      <c r="T319">
        <f t="shared" ref="T319:V319" si="240">AVEDEV(T308:T312)</f>
        <v>2.4</v>
      </c>
      <c r="U319">
        <f t="shared" si="240"/>
        <v>408.32</v>
      </c>
      <c r="V319">
        <f t="shared" si="240"/>
        <v>154.71999999999997</v>
      </c>
      <c r="X319">
        <f t="shared" ref="X319:AA319" si="241">AVEDEV(X308:X312)</f>
        <v>3.2800000000000011</v>
      </c>
      <c r="Y319">
        <f t="shared" si="241"/>
        <v>290.71999999999997</v>
      </c>
      <c r="Z319">
        <f t="shared" si="241"/>
        <v>98.4</v>
      </c>
      <c r="AA319">
        <f t="shared" si="241"/>
        <v>2.4799999999999995</v>
      </c>
      <c r="AB319">
        <f>AVEDEV(AB309:AB312)</f>
        <v>1201.25</v>
      </c>
      <c r="AC319">
        <f>AVEDEV(AC308:AC312)</f>
        <v>86.639999999999986</v>
      </c>
    </row>
    <row r="320" spans="1:29" x14ac:dyDescent="0.3">
      <c r="A320" t="s">
        <v>14</v>
      </c>
      <c r="C320">
        <f>AVERAGE(C313:C317)</f>
        <v>16635.2</v>
      </c>
      <c r="D320">
        <f>AVERAGE(D313:D316)</f>
        <v>1710.75</v>
      </c>
      <c r="E320">
        <f>AVERAGE(E314:E317)</f>
        <v>394.25</v>
      </c>
      <c r="F320">
        <f>AVERAGE(F313:F317)</f>
        <v>20.6</v>
      </c>
      <c r="G320">
        <f>AVERAGE(G313:G317)</f>
        <v>3560.4</v>
      </c>
      <c r="H320">
        <f>AVERAGE(H314:H316)</f>
        <v>2073.6666666666665</v>
      </c>
      <c r="J320">
        <f>AVERAGE(J313:J317)</f>
        <v>7776.4</v>
      </c>
      <c r="K320">
        <f>AVERAGE(K314:K315,K317)</f>
        <v>1656.6666666666667</v>
      </c>
      <c r="L320">
        <f>AVERAGE(L313:L317)</f>
        <v>543.20000000000005</v>
      </c>
      <c r="M320">
        <f t="shared" ref="M320:O320" si="242">AVERAGE(M313:M317)</f>
        <v>28</v>
      </c>
      <c r="N320">
        <f t="shared" si="242"/>
        <v>4003.2</v>
      </c>
      <c r="O320">
        <f t="shared" si="242"/>
        <v>2452.4</v>
      </c>
      <c r="Q320">
        <f>AVERAGE(Q314,Q316:Q317)</f>
        <v>6755.333333333333</v>
      </c>
      <c r="R320">
        <f>AVERAGE(R313,R315:R317)</f>
        <v>953.25</v>
      </c>
      <c r="S320">
        <f>AVERAGE(S313,S315:S317)</f>
        <v>241.25</v>
      </c>
      <c r="T320">
        <f>AVERAGE(T313:T317)</f>
        <v>20.2</v>
      </c>
      <c r="U320">
        <f>AVERAGE(U313:U314,U316:U317)</f>
        <v>3566</v>
      </c>
      <c r="V320">
        <f>AVERAGE(V313:V317)</f>
        <v>2349.8000000000002</v>
      </c>
    </row>
    <row r="321" spans="1:29" x14ac:dyDescent="0.3">
      <c r="A321" t="s">
        <v>15</v>
      </c>
      <c r="C321">
        <f>AVEDEV(C313:C317)</f>
        <v>1073.0400000000002</v>
      </c>
      <c r="D321">
        <f>AVEDEV(D313:D316)</f>
        <v>130.625</v>
      </c>
      <c r="E321">
        <f>AVEDEV(E314:E317)</f>
        <v>158.25</v>
      </c>
      <c r="F321">
        <f>AVEDEV(F313:F317)</f>
        <v>1.5200000000000002</v>
      </c>
      <c r="G321">
        <f>AVEDEV(G313:G317)</f>
        <v>157.11999999999998</v>
      </c>
      <c r="H321">
        <f>AVEDEV(H314:H316)</f>
        <v>34.888888888888836</v>
      </c>
      <c r="J321">
        <f>AVEDEV(J313:J317)</f>
        <v>1064.08</v>
      </c>
      <c r="K321">
        <f>AVEDEV(K314:K315,K317)</f>
        <v>263.11111111111109</v>
      </c>
      <c r="L321">
        <f>AVEDEV(L313:L317)</f>
        <v>204.47999999999996</v>
      </c>
      <c r="M321">
        <f t="shared" ref="M321:O321" si="243">AVEDEV(M313:M317)</f>
        <v>6</v>
      </c>
      <c r="N321">
        <f t="shared" si="243"/>
        <v>291.43999999999994</v>
      </c>
      <c r="O321">
        <f t="shared" si="243"/>
        <v>121.51999999999998</v>
      </c>
      <c r="Q321">
        <f>AVEDEV(Q314,Q316:Q317)</f>
        <v>678.44444444444434</v>
      </c>
      <c r="R321">
        <f>AVEDEV(R313,R315:R317)</f>
        <v>288.625</v>
      </c>
      <c r="S321">
        <f>AVEDEV(S313,S315:S317)</f>
        <v>116.75</v>
      </c>
      <c r="T321">
        <f>AVEDEV(T313:T317)</f>
        <v>3.1199999999999997</v>
      </c>
      <c r="U321">
        <f>AVEDEV(U313:U314,U316:U317)</f>
        <v>41.5</v>
      </c>
      <c r="V321">
        <f>AVEDEV(V313:V317)</f>
        <v>151.36000000000004</v>
      </c>
    </row>
    <row r="324" spans="1:29" x14ac:dyDescent="0.3">
      <c r="A324" t="s">
        <v>30</v>
      </c>
      <c r="B324" s="10" t="s">
        <v>42</v>
      </c>
      <c r="C324" s="1" t="s">
        <v>1</v>
      </c>
      <c r="D324" s="1" t="s">
        <v>2</v>
      </c>
      <c r="E324" s="1" t="s">
        <v>3</v>
      </c>
      <c r="F324" s="1" t="s">
        <v>4</v>
      </c>
      <c r="G324" s="1" t="s">
        <v>25</v>
      </c>
      <c r="H324" s="2" t="s">
        <v>24</v>
      </c>
      <c r="I324" s="10"/>
      <c r="J324" s="1" t="s">
        <v>1</v>
      </c>
      <c r="K324" s="1" t="s">
        <v>2</v>
      </c>
      <c r="L324" s="1" t="s">
        <v>3</v>
      </c>
      <c r="M324" s="1" t="s">
        <v>4</v>
      </c>
      <c r="N324" s="1" t="s">
        <v>25</v>
      </c>
      <c r="O324" s="2" t="s">
        <v>24</v>
      </c>
      <c r="P324" s="10"/>
      <c r="Q324" s="1" t="s">
        <v>1</v>
      </c>
      <c r="R324" s="1" t="s">
        <v>2</v>
      </c>
      <c r="S324" s="1" t="s">
        <v>3</v>
      </c>
      <c r="T324" s="1" t="s">
        <v>4</v>
      </c>
      <c r="U324" s="1" t="s">
        <v>25</v>
      </c>
      <c r="V324" s="2" t="s">
        <v>24</v>
      </c>
      <c r="W324" s="10"/>
      <c r="X324" s="1" t="s">
        <v>1</v>
      </c>
      <c r="Y324" s="1" t="s">
        <v>2</v>
      </c>
      <c r="Z324" s="1" t="s">
        <v>3</v>
      </c>
      <c r="AA324" s="1" t="s">
        <v>4</v>
      </c>
      <c r="AB324" s="1" t="s">
        <v>25</v>
      </c>
      <c r="AC324" s="2" t="s">
        <v>24</v>
      </c>
    </row>
    <row r="325" spans="1:29" x14ac:dyDescent="0.3">
      <c r="B325" s="91" t="s">
        <v>5</v>
      </c>
      <c r="C325" s="78">
        <v>20695</v>
      </c>
      <c r="D325" s="12">
        <v>1582</v>
      </c>
      <c r="E325" s="12">
        <v>1046</v>
      </c>
      <c r="F325" s="12">
        <v>22</v>
      </c>
      <c r="G325" s="12">
        <v>3850</v>
      </c>
      <c r="H325" s="12">
        <v>2889</v>
      </c>
      <c r="I325" s="91" t="s">
        <v>6</v>
      </c>
      <c r="J325" s="12">
        <v>11481</v>
      </c>
      <c r="K325" s="12">
        <v>1941</v>
      </c>
      <c r="L325" s="12">
        <v>1107</v>
      </c>
      <c r="M325" s="12">
        <v>21</v>
      </c>
      <c r="N325" s="12">
        <v>4352</v>
      </c>
      <c r="O325" s="12">
        <v>2752</v>
      </c>
      <c r="P325" s="91" t="s">
        <v>7</v>
      </c>
      <c r="Q325" s="12">
        <v>9421</v>
      </c>
      <c r="R325" s="12">
        <v>116</v>
      </c>
      <c r="S325" s="12">
        <v>27</v>
      </c>
      <c r="T325" s="12">
        <v>12</v>
      </c>
      <c r="U325" s="12">
        <v>4026</v>
      </c>
      <c r="V325" s="12">
        <v>2726</v>
      </c>
      <c r="W325" s="91" t="s">
        <v>8</v>
      </c>
      <c r="X325" s="12">
        <v>146</v>
      </c>
      <c r="Y325" s="12">
        <v>18</v>
      </c>
      <c r="Z325" s="12">
        <v>5</v>
      </c>
      <c r="AA325" s="12">
        <v>29</v>
      </c>
      <c r="AB325" s="12">
        <v>7658</v>
      </c>
      <c r="AC325" s="13">
        <v>75</v>
      </c>
    </row>
    <row r="326" spans="1:29" x14ac:dyDescent="0.3">
      <c r="B326" s="89"/>
      <c r="C326" s="79">
        <v>16660</v>
      </c>
      <c r="D326">
        <v>1923</v>
      </c>
      <c r="E326">
        <v>559</v>
      </c>
      <c r="F326">
        <v>26</v>
      </c>
      <c r="G326">
        <v>3970</v>
      </c>
      <c r="H326">
        <v>2905</v>
      </c>
      <c r="I326" s="92"/>
      <c r="J326">
        <v>12409</v>
      </c>
      <c r="K326">
        <v>2413</v>
      </c>
      <c r="L326">
        <v>920</v>
      </c>
      <c r="M326">
        <v>27</v>
      </c>
      <c r="N326">
        <v>4458</v>
      </c>
      <c r="O326">
        <v>2835</v>
      </c>
      <c r="P326" s="92"/>
      <c r="Q326">
        <v>4239</v>
      </c>
      <c r="R326">
        <v>1447</v>
      </c>
      <c r="S326">
        <v>291</v>
      </c>
      <c r="T326">
        <v>14</v>
      </c>
      <c r="U326">
        <v>2762</v>
      </c>
      <c r="V326">
        <v>2944</v>
      </c>
      <c r="W326" s="92"/>
      <c r="X326">
        <v>143</v>
      </c>
      <c r="Y326">
        <v>1107</v>
      </c>
      <c r="Z326">
        <v>5</v>
      </c>
      <c r="AA326">
        <v>27</v>
      </c>
      <c r="AB326">
        <v>67</v>
      </c>
      <c r="AC326" s="14">
        <v>330</v>
      </c>
    </row>
    <row r="327" spans="1:29" x14ac:dyDescent="0.3">
      <c r="B327" s="89"/>
      <c r="C327" s="79">
        <v>20756</v>
      </c>
      <c r="D327">
        <v>1604</v>
      </c>
      <c r="E327">
        <v>1695</v>
      </c>
      <c r="F327">
        <v>24</v>
      </c>
      <c r="G327">
        <v>4313</v>
      </c>
      <c r="H327">
        <v>2697</v>
      </c>
      <c r="I327" s="92"/>
      <c r="J327">
        <v>11795</v>
      </c>
      <c r="K327">
        <v>6</v>
      </c>
      <c r="L327">
        <v>866</v>
      </c>
      <c r="M327">
        <v>19</v>
      </c>
      <c r="N327">
        <v>4588</v>
      </c>
      <c r="O327">
        <v>2917</v>
      </c>
      <c r="P327" s="92"/>
      <c r="Q327">
        <v>2380</v>
      </c>
      <c r="R327">
        <v>1295</v>
      </c>
      <c r="S327">
        <v>469</v>
      </c>
      <c r="T327">
        <v>14</v>
      </c>
      <c r="U327">
        <v>4119</v>
      </c>
      <c r="V327">
        <v>2984</v>
      </c>
      <c r="W327" s="92"/>
      <c r="X327">
        <v>140</v>
      </c>
      <c r="Y327">
        <v>283</v>
      </c>
      <c r="Z327">
        <v>492</v>
      </c>
      <c r="AA327">
        <v>23</v>
      </c>
      <c r="AB327">
        <v>2502</v>
      </c>
      <c r="AC327" s="14">
        <v>261</v>
      </c>
    </row>
    <row r="328" spans="1:29" x14ac:dyDescent="0.3">
      <c r="B328" s="89"/>
      <c r="C328" s="79">
        <v>22026</v>
      </c>
      <c r="D328">
        <v>3465</v>
      </c>
      <c r="E328">
        <v>828</v>
      </c>
      <c r="F328">
        <v>22</v>
      </c>
      <c r="G328">
        <v>4646</v>
      </c>
      <c r="H328">
        <v>2897</v>
      </c>
      <c r="I328" s="92"/>
      <c r="J328">
        <v>11220</v>
      </c>
      <c r="K328">
        <v>2615</v>
      </c>
      <c r="L328">
        <v>1043</v>
      </c>
      <c r="M328">
        <v>19</v>
      </c>
      <c r="N328">
        <v>4496</v>
      </c>
      <c r="O328">
        <v>3043</v>
      </c>
      <c r="P328" s="92"/>
      <c r="Q328">
        <v>10232</v>
      </c>
      <c r="R328">
        <v>1736</v>
      </c>
      <c r="S328">
        <v>1344</v>
      </c>
      <c r="T328">
        <v>13</v>
      </c>
      <c r="U328">
        <v>2584</v>
      </c>
      <c r="V328">
        <v>2802</v>
      </c>
      <c r="W328" s="92"/>
      <c r="X328">
        <v>131</v>
      </c>
      <c r="Y328">
        <v>4</v>
      </c>
      <c r="Z328">
        <v>6</v>
      </c>
      <c r="AA328">
        <v>24</v>
      </c>
      <c r="AB328">
        <v>3688</v>
      </c>
      <c r="AC328" s="14">
        <v>3</v>
      </c>
    </row>
    <row r="329" spans="1:29" x14ac:dyDescent="0.3">
      <c r="B329" s="90"/>
      <c r="C329" s="80">
        <v>26160</v>
      </c>
      <c r="D329" s="11">
        <v>1584</v>
      </c>
      <c r="E329" s="11">
        <v>182</v>
      </c>
      <c r="F329" s="11">
        <v>26</v>
      </c>
      <c r="G329" s="11">
        <v>4823</v>
      </c>
      <c r="H329" s="11">
        <v>2688</v>
      </c>
      <c r="I329" s="93"/>
      <c r="J329" s="11">
        <v>13807</v>
      </c>
      <c r="K329" s="11">
        <v>2129</v>
      </c>
      <c r="L329" s="11">
        <v>1255</v>
      </c>
      <c r="M329" s="11">
        <v>23</v>
      </c>
      <c r="N329" s="11">
        <v>5418</v>
      </c>
      <c r="O329" s="11">
        <v>3331</v>
      </c>
      <c r="P329" s="93"/>
      <c r="Q329" s="11">
        <v>196</v>
      </c>
      <c r="R329" s="11">
        <v>2168</v>
      </c>
      <c r="S329" s="11">
        <v>881</v>
      </c>
      <c r="T329" s="11">
        <v>27</v>
      </c>
      <c r="U329" s="11">
        <v>4427</v>
      </c>
      <c r="V329" s="11">
        <v>3475</v>
      </c>
      <c r="W329" s="93"/>
      <c r="X329" s="11">
        <v>138</v>
      </c>
      <c r="Y329" s="11">
        <v>195</v>
      </c>
      <c r="Z329" s="11">
        <v>4</v>
      </c>
      <c r="AA329" s="11">
        <v>24</v>
      </c>
      <c r="AB329" s="11">
        <v>64</v>
      </c>
      <c r="AC329" s="15">
        <v>39</v>
      </c>
    </row>
    <row r="330" spans="1:29" x14ac:dyDescent="0.3">
      <c r="B330" s="91" t="s">
        <v>9</v>
      </c>
      <c r="C330" s="78">
        <v>19817</v>
      </c>
      <c r="D330" s="12">
        <v>1510</v>
      </c>
      <c r="E330" s="12">
        <v>826</v>
      </c>
      <c r="F330" s="12">
        <v>21</v>
      </c>
      <c r="G330" s="12">
        <v>3690</v>
      </c>
      <c r="H330" s="12">
        <v>2102</v>
      </c>
      <c r="I330" s="91" t="s">
        <v>10</v>
      </c>
      <c r="J330" s="12">
        <v>7935</v>
      </c>
      <c r="K330" s="12">
        <v>704</v>
      </c>
      <c r="L330" s="12">
        <v>535</v>
      </c>
      <c r="M330" s="12">
        <v>21</v>
      </c>
      <c r="N330" s="12">
        <v>4810</v>
      </c>
      <c r="O330" s="12">
        <v>2764</v>
      </c>
      <c r="P330" s="91" t="s">
        <v>11</v>
      </c>
      <c r="Q330" s="12">
        <v>307</v>
      </c>
      <c r="R330" s="12">
        <v>965</v>
      </c>
      <c r="S330" s="12">
        <v>29</v>
      </c>
      <c r="T330" s="12">
        <v>33</v>
      </c>
      <c r="U330" s="12">
        <v>4287</v>
      </c>
      <c r="V330" s="13">
        <v>2984</v>
      </c>
      <c r="W330" s="3"/>
      <c r="X330" s="3"/>
      <c r="Y330" s="3"/>
      <c r="Z330" s="3"/>
      <c r="AB330" s="3"/>
      <c r="AC330" s="3"/>
    </row>
    <row r="331" spans="1:29" x14ac:dyDescent="0.3">
      <c r="B331" s="89"/>
      <c r="C331" s="79">
        <v>20294</v>
      </c>
      <c r="D331">
        <v>2252</v>
      </c>
      <c r="E331">
        <v>437</v>
      </c>
      <c r="F331">
        <v>22</v>
      </c>
      <c r="G331">
        <v>3294</v>
      </c>
      <c r="H331">
        <v>2111</v>
      </c>
      <c r="I331" s="92"/>
      <c r="J331">
        <v>10646</v>
      </c>
      <c r="K331">
        <v>1440</v>
      </c>
      <c r="L331">
        <v>73</v>
      </c>
      <c r="M331">
        <v>19</v>
      </c>
      <c r="N331">
        <v>4031</v>
      </c>
      <c r="O331">
        <v>2462</v>
      </c>
      <c r="P331" s="92"/>
      <c r="Q331">
        <v>9560</v>
      </c>
      <c r="R331">
        <v>376</v>
      </c>
      <c r="S331">
        <v>1098</v>
      </c>
      <c r="T331">
        <v>17</v>
      </c>
      <c r="U331">
        <v>4270</v>
      </c>
      <c r="V331" s="14">
        <v>2574</v>
      </c>
      <c r="W331" s="3"/>
      <c r="X331" s="3"/>
      <c r="Y331" s="3"/>
      <c r="Z331" s="3"/>
      <c r="AA331" s="3"/>
      <c r="AB331" s="3"/>
      <c r="AC331" s="3"/>
    </row>
    <row r="332" spans="1:29" x14ac:dyDescent="0.3">
      <c r="B332" s="89"/>
      <c r="C332" s="79">
        <v>16499</v>
      </c>
      <c r="D332">
        <v>2049</v>
      </c>
      <c r="E332">
        <v>552</v>
      </c>
      <c r="F332">
        <v>18</v>
      </c>
      <c r="G332">
        <v>3802</v>
      </c>
      <c r="H332">
        <v>2114</v>
      </c>
      <c r="I332" s="92"/>
      <c r="J332">
        <v>8819</v>
      </c>
      <c r="K332">
        <v>2176</v>
      </c>
      <c r="L332">
        <v>928</v>
      </c>
      <c r="M332">
        <v>30</v>
      </c>
      <c r="N332">
        <v>3836</v>
      </c>
      <c r="O332">
        <v>2363</v>
      </c>
      <c r="P332" s="92"/>
      <c r="Q332">
        <v>3754</v>
      </c>
      <c r="R332">
        <v>1415</v>
      </c>
      <c r="S332">
        <v>477</v>
      </c>
      <c r="T332">
        <v>14</v>
      </c>
      <c r="U332">
        <v>4861</v>
      </c>
      <c r="V332" s="14">
        <v>2749</v>
      </c>
      <c r="W332" s="3"/>
      <c r="X332" s="3"/>
      <c r="Y332" s="3"/>
      <c r="Z332" s="3"/>
      <c r="AA332" s="3"/>
      <c r="AB332" s="3"/>
      <c r="AC332" s="3"/>
    </row>
    <row r="333" spans="1:29" x14ac:dyDescent="0.3">
      <c r="B333" s="89"/>
      <c r="C333" s="79">
        <v>18314</v>
      </c>
      <c r="D333">
        <v>1885</v>
      </c>
      <c r="E333">
        <v>723</v>
      </c>
      <c r="F333">
        <v>18</v>
      </c>
      <c r="G333">
        <v>3874</v>
      </c>
      <c r="H333">
        <v>2105</v>
      </c>
      <c r="I333" s="92"/>
      <c r="J333">
        <v>6651</v>
      </c>
      <c r="K333">
        <v>1822</v>
      </c>
      <c r="L333">
        <v>859</v>
      </c>
      <c r="M333">
        <v>20</v>
      </c>
      <c r="N333">
        <v>3586</v>
      </c>
      <c r="O333">
        <v>2486</v>
      </c>
      <c r="P333" s="92"/>
      <c r="Q333">
        <v>9691</v>
      </c>
      <c r="R333">
        <v>1736</v>
      </c>
      <c r="S333">
        <v>675</v>
      </c>
      <c r="T333">
        <v>15</v>
      </c>
      <c r="U333">
        <v>4165</v>
      </c>
      <c r="V333" s="14">
        <v>2421</v>
      </c>
      <c r="W333" s="3"/>
      <c r="X333" s="3"/>
      <c r="Y333" s="3"/>
      <c r="Z333" s="3"/>
      <c r="AA333" s="3"/>
      <c r="AB333" s="3"/>
      <c r="AC333" s="3"/>
    </row>
    <row r="334" spans="1:29" x14ac:dyDescent="0.3">
      <c r="B334" s="90"/>
      <c r="C334" s="80">
        <v>19490</v>
      </c>
      <c r="D334" s="11">
        <v>1579</v>
      </c>
      <c r="E334" s="11">
        <v>825</v>
      </c>
      <c r="F334" s="11">
        <v>19</v>
      </c>
      <c r="G334" s="11">
        <v>3547</v>
      </c>
      <c r="H334" s="11">
        <v>2472</v>
      </c>
      <c r="I334" s="93"/>
      <c r="J334" s="11">
        <v>7384</v>
      </c>
      <c r="K334" s="11">
        <v>2048</v>
      </c>
      <c r="L334" s="11">
        <v>773</v>
      </c>
      <c r="M334" s="11">
        <v>35</v>
      </c>
      <c r="N334" s="11">
        <v>4055</v>
      </c>
      <c r="O334" s="11">
        <v>2289</v>
      </c>
      <c r="P334" s="93"/>
      <c r="Q334" s="11">
        <v>9286</v>
      </c>
      <c r="R334" s="11">
        <v>1138</v>
      </c>
      <c r="S334" s="11">
        <v>581</v>
      </c>
      <c r="T334" s="11">
        <v>16</v>
      </c>
      <c r="U334" s="11">
        <v>4190</v>
      </c>
      <c r="V334" s="15">
        <v>2602</v>
      </c>
      <c r="W334" s="3"/>
      <c r="X334" s="3"/>
      <c r="Y334" s="3"/>
      <c r="Z334" s="3"/>
      <c r="AA334" s="3"/>
      <c r="AB334" s="3"/>
      <c r="AC334" s="3"/>
    </row>
    <row r="335" spans="1:29" x14ac:dyDescent="0.3">
      <c r="C335">
        <f>AVERAGE(C325,C327:C329)</f>
        <v>22409.25</v>
      </c>
      <c r="D335">
        <f>AVERAGE(D325,D327,D329)</f>
        <v>1590</v>
      </c>
      <c r="E335">
        <f>AVERAGE(E325,E326,E328,E329)</f>
        <v>653.75</v>
      </c>
      <c r="F335">
        <f>AVERAGE(F325:F329)</f>
        <v>24</v>
      </c>
      <c r="G335">
        <f>AVERAGE(G325:G329)</f>
        <v>4320.3999999999996</v>
      </c>
      <c r="H335">
        <f>AVERAGE(H325:H329)</f>
        <v>2815.2</v>
      </c>
      <c r="J335">
        <f t="shared" ref="J335" si="244">AVERAGE(J325:J329)</f>
        <v>12142.4</v>
      </c>
      <c r="K335">
        <f>AVERAGE(K325:K326,K329)</f>
        <v>2161</v>
      </c>
      <c r="L335">
        <f>AVERAGE(L326:L328)</f>
        <v>943</v>
      </c>
      <c r="M335">
        <f>AVERAGE(M325:M329)</f>
        <v>21.8</v>
      </c>
      <c r="N335">
        <f t="shared" ref="N335:O335" si="245">AVERAGE(N325:N329)</f>
        <v>4662.3999999999996</v>
      </c>
      <c r="O335">
        <f t="shared" si="245"/>
        <v>2975.6</v>
      </c>
      <c r="Q335">
        <f>AVERAGE(Q325,Q328)</f>
        <v>9826.5</v>
      </c>
      <c r="R335">
        <f>AVERAGE(R326:R328)</f>
        <v>1492.6666666666667</v>
      </c>
      <c r="S335">
        <f>AVERAGE(S325:S328)</f>
        <v>532.75</v>
      </c>
      <c r="T335">
        <f t="shared" ref="T335:V335" si="246">AVERAGE(T325:T329)</f>
        <v>16</v>
      </c>
      <c r="U335">
        <f t="shared" si="246"/>
        <v>3583.6</v>
      </c>
      <c r="V335">
        <f t="shared" si="246"/>
        <v>2986.2</v>
      </c>
      <c r="X335">
        <f t="shared" ref="X335:AA335" si="247">AVERAGE(X325:X329)</f>
        <v>139.6</v>
      </c>
      <c r="Y335">
        <f t="shared" si="247"/>
        <v>321.39999999999998</v>
      </c>
      <c r="Z335">
        <f t="shared" si="247"/>
        <v>102.4</v>
      </c>
      <c r="AA335">
        <f t="shared" si="247"/>
        <v>25.4</v>
      </c>
      <c r="AB335">
        <f>AVERAGE(AB326:AB329)</f>
        <v>1580.25</v>
      </c>
      <c r="AC335">
        <f>AVERAGE(AC325:AC329)</f>
        <v>141.6</v>
      </c>
    </row>
    <row r="336" spans="1:29" x14ac:dyDescent="0.3">
      <c r="C336">
        <f>AVEDEV(C325,C327:C329)</f>
        <v>1875.375</v>
      </c>
      <c r="D336">
        <f>AVEDEV(D325,D327,D329)</f>
        <v>9.3333333333333339</v>
      </c>
      <c r="E336">
        <f>AVEDEV(E325:E326,E328:E329)</f>
        <v>283.25</v>
      </c>
      <c r="F336">
        <f>AVEDEV(F325:F329)</f>
        <v>1.6</v>
      </c>
      <c r="G336">
        <f t="shared" ref="G336:H336" si="248">AVEDEV(G325:G329)</f>
        <v>331.27999999999992</v>
      </c>
      <c r="H336">
        <f t="shared" si="248"/>
        <v>98.160000000000039</v>
      </c>
      <c r="J336">
        <f t="shared" ref="J336" si="249">AVEDEV(J325:J329)</f>
        <v>772.4799999999999</v>
      </c>
      <c r="K336">
        <f>AVEDEV(K325:K326,K329)</f>
        <v>168</v>
      </c>
      <c r="L336">
        <f>AVEDEV(L326:L328)</f>
        <v>66.666666666666671</v>
      </c>
      <c r="M336">
        <f>AVEDEV(M325:M329)</f>
        <v>2.56</v>
      </c>
      <c r="N336">
        <f t="shared" ref="N336:O336" si="250">AVEDEV(N325:N329)</f>
        <v>302.23999999999978</v>
      </c>
      <c r="O336">
        <f t="shared" si="250"/>
        <v>169.11999999999998</v>
      </c>
      <c r="Q336">
        <f>AVEDEV(Q325,Q328)</f>
        <v>405.5</v>
      </c>
      <c r="R336">
        <f>AVEDEV(R326:R328)</f>
        <v>162.22222222222226</v>
      </c>
      <c r="S336">
        <f>AVEDEV(S325:S328)</f>
        <v>405.625</v>
      </c>
      <c r="T336">
        <f t="shared" ref="T336:V336" si="251">AVEDEV(T325:T329)</f>
        <v>4.4000000000000004</v>
      </c>
      <c r="U336">
        <f t="shared" si="251"/>
        <v>728.48</v>
      </c>
      <c r="V336">
        <f t="shared" si="251"/>
        <v>195.5199999999999</v>
      </c>
      <c r="X336">
        <f t="shared" ref="X336:AA336" si="252">AVEDEV(X325:X329)</f>
        <v>4.080000000000001</v>
      </c>
      <c r="Y336">
        <f t="shared" si="252"/>
        <v>314.24000000000007</v>
      </c>
      <c r="Z336">
        <f t="shared" si="252"/>
        <v>155.84</v>
      </c>
      <c r="AA336">
        <f t="shared" si="252"/>
        <v>2.0799999999999996</v>
      </c>
      <c r="AB336">
        <f>AVEDEV(AB326:AB329)</f>
        <v>1514.75</v>
      </c>
      <c r="AC336">
        <f>AVEDEV(AC325:AC329)</f>
        <v>123.12</v>
      </c>
    </row>
    <row r="337" spans="3:22" x14ac:dyDescent="0.3">
      <c r="C337">
        <f>AVERAGE(C330:C334)</f>
        <v>18882.8</v>
      </c>
      <c r="D337">
        <f>AVERAGE(D330:D333)</f>
        <v>1924</v>
      </c>
      <c r="E337">
        <f>AVERAGE(E331:E334)</f>
        <v>634.25</v>
      </c>
      <c r="F337">
        <f>AVERAGE(F330:F334)</f>
        <v>19.600000000000001</v>
      </c>
      <c r="G337">
        <f>AVERAGE(G330:G334)</f>
        <v>3641.4</v>
      </c>
      <c r="H337">
        <f>AVERAGE(H331:H333)</f>
        <v>2110</v>
      </c>
      <c r="J337">
        <f>AVERAGE(J330:J334)</f>
        <v>8287</v>
      </c>
      <c r="K337">
        <f>AVERAGE(K331:K332,K334)</f>
        <v>1888</v>
      </c>
      <c r="L337">
        <f>AVERAGE(L330:L334)</f>
        <v>633.6</v>
      </c>
      <c r="M337">
        <f t="shared" ref="M337:O337" si="253">AVERAGE(M330:M334)</f>
        <v>25</v>
      </c>
      <c r="N337">
        <f t="shared" si="253"/>
        <v>4063.6</v>
      </c>
      <c r="O337">
        <f t="shared" si="253"/>
        <v>2472.8000000000002</v>
      </c>
      <c r="Q337">
        <f>AVERAGE(Q331,Q333:Q334)</f>
        <v>9512.3333333333339</v>
      </c>
      <c r="R337">
        <f>AVERAGE(R330,R332:R334)</f>
        <v>1313.5</v>
      </c>
      <c r="S337">
        <f>AVERAGE(S330,S332:S334)</f>
        <v>440.5</v>
      </c>
      <c r="T337">
        <f>AVERAGE(T330:T334)</f>
        <v>19</v>
      </c>
      <c r="U337">
        <f>AVERAGE(U330:U331,U333:U334)</f>
        <v>4228</v>
      </c>
      <c r="V337">
        <f>AVERAGE(V330:V334)</f>
        <v>2666</v>
      </c>
    </row>
    <row r="338" spans="3:22" x14ac:dyDescent="0.3">
      <c r="C338">
        <f>AVEDEV(C330:C334)</f>
        <v>1181.0400000000002</v>
      </c>
      <c r="D338">
        <f>AVEDEV(D330:D333)</f>
        <v>226.5</v>
      </c>
      <c r="E338">
        <f>AVEDEV(E331:E334)</f>
        <v>139.75</v>
      </c>
      <c r="F338">
        <f>AVEDEV(F330:F334)</f>
        <v>1.5200000000000002</v>
      </c>
      <c r="G338">
        <f>AVEDEV(G330:G334)</f>
        <v>176.71999999999997</v>
      </c>
      <c r="H338">
        <f>AVEDEV(H331:H333)</f>
        <v>3.3333333333333335</v>
      </c>
      <c r="J338">
        <f>AVEDEV(J330:J334)</f>
        <v>1156.4000000000001</v>
      </c>
      <c r="K338">
        <f>AVEDEV(K331:K332,K334)</f>
        <v>298.66666666666669</v>
      </c>
      <c r="L338">
        <f>AVEDEV(L330:L334)</f>
        <v>263.68</v>
      </c>
      <c r="M338">
        <f t="shared" ref="M338:O338" si="254">AVEDEV(M330:M334)</f>
        <v>6</v>
      </c>
      <c r="N338">
        <f t="shared" si="254"/>
        <v>298.55999999999995</v>
      </c>
      <c r="O338">
        <f t="shared" si="254"/>
        <v>121.76000000000003</v>
      </c>
      <c r="Q338">
        <f>AVEDEV(Q331,Q333:Q334)</f>
        <v>150.88888888888869</v>
      </c>
      <c r="R338">
        <f>AVEDEV(R330,R332:R334)</f>
        <v>262</v>
      </c>
      <c r="S338">
        <f>AVEDEV(S330,S332:S334)</f>
        <v>205.75</v>
      </c>
      <c r="T338">
        <f>AVEDEV(T330:T334)</f>
        <v>5.6</v>
      </c>
      <c r="U338">
        <f>AVEDEV(U330:U331,U333:U334)</f>
        <v>50.5</v>
      </c>
      <c r="V338">
        <f>AVEDEV(V330:V334)</f>
        <v>160.4</v>
      </c>
    </row>
  </sheetData>
  <mergeCells count="140">
    <mergeCell ref="B291:B295"/>
    <mergeCell ref="I291:I295"/>
    <mergeCell ref="P291:P295"/>
    <mergeCell ref="W291:W295"/>
    <mergeCell ref="B296:B300"/>
    <mergeCell ref="I296:I300"/>
    <mergeCell ref="P296:P300"/>
    <mergeCell ref="P7:P11"/>
    <mergeCell ref="B104:B108"/>
    <mergeCell ref="I104:I108"/>
    <mergeCell ref="P104:P108"/>
    <mergeCell ref="W104:W108"/>
    <mergeCell ref="B109:B113"/>
    <mergeCell ref="I109:I113"/>
    <mergeCell ref="P109:P113"/>
    <mergeCell ref="B70:B74"/>
    <mergeCell ref="I70:I74"/>
    <mergeCell ref="P70:P74"/>
    <mergeCell ref="W70:W74"/>
    <mergeCell ref="B75:B79"/>
    <mergeCell ref="I75:I79"/>
    <mergeCell ref="P75:P79"/>
    <mergeCell ref="B58:B62"/>
    <mergeCell ref="I58:I62"/>
    <mergeCell ref="I2:I6"/>
    <mergeCell ref="B2:B6"/>
    <mergeCell ref="W2:W6"/>
    <mergeCell ref="B7:B11"/>
    <mergeCell ref="P2:P6"/>
    <mergeCell ref="I7:I11"/>
    <mergeCell ref="B53:B57"/>
    <mergeCell ref="I53:I57"/>
    <mergeCell ref="P53:P57"/>
    <mergeCell ref="W53:W57"/>
    <mergeCell ref="B36:B40"/>
    <mergeCell ref="I36:I40"/>
    <mergeCell ref="P36:P40"/>
    <mergeCell ref="W36:W40"/>
    <mergeCell ref="B41:B45"/>
    <mergeCell ref="I41:I45"/>
    <mergeCell ref="P41:P45"/>
    <mergeCell ref="B19:B23"/>
    <mergeCell ref="I19:I23"/>
    <mergeCell ref="P19:P23"/>
    <mergeCell ref="W19:W23"/>
    <mergeCell ref="B24:B28"/>
    <mergeCell ref="I24:I28"/>
    <mergeCell ref="P24:P28"/>
    <mergeCell ref="W172:W176"/>
    <mergeCell ref="P58:P62"/>
    <mergeCell ref="B87:B91"/>
    <mergeCell ref="I87:I91"/>
    <mergeCell ref="P87:P91"/>
    <mergeCell ref="W87:W91"/>
    <mergeCell ref="B92:B96"/>
    <mergeCell ref="I92:I96"/>
    <mergeCell ref="B121:B125"/>
    <mergeCell ref="I121:I125"/>
    <mergeCell ref="P121:P125"/>
    <mergeCell ref="W121:W125"/>
    <mergeCell ref="P92:P96"/>
    <mergeCell ref="W138:W142"/>
    <mergeCell ref="B143:B147"/>
    <mergeCell ref="I143:I147"/>
    <mergeCell ref="P143:P147"/>
    <mergeCell ref="B155:B159"/>
    <mergeCell ref="I155:I159"/>
    <mergeCell ref="P155:P159"/>
    <mergeCell ref="W155:W159"/>
    <mergeCell ref="B160:B164"/>
    <mergeCell ref="I160:I164"/>
    <mergeCell ref="P160:P164"/>
    <mergeCell ref="I194:I198"/>
    <mergeCell ref="P194:P198"/>
    <mergeCell ref="B177:B181"/>
    <mergeCell ref="I177:I181"/>
    <mergeCell ref="B126:B130"/>
    <mergeCell ref="I126:I130"/>
    <mergeCell ref="P126:P130"/>
    <mergeCell ref="B138:B142"/>
    <mergeCell ref="I138:I142"/>
    <mergeCell ref="P138:P142"/>
    <mergeCell ref="B172:B176"/>
    <mergeCell ref="I172:I176"/>
    <mergeCell ref="P172:P176"/>
    <mergeCell ref="B223:B227"/>
    <mergeCell ref="I223:I227"/>
    <mergeCell ref="P223:P227"/>
    <mergeCell ref="W223:W227"/>
    <mergeCell ref="B228:B232"/>
    <mergeCell ref="I228:I232"/>
    <mergeCell ref="P228:P232"/>
    <mergeCell ref="P177:P181"/>
    <mergeCell ref="B240:B244"/>
    <mergeCell ref="I240:I244"/>
    <mergeCell ref="P240:P244"/>
    <mergeCell ref="W240:W244"/>
    <mergeCell ref="B206:B210"/>
    <mergeCell ref="I206:I210"/>
    <mergeCell ref="P206:P210"/>
    <mergeCell ref="W206:W210"/>
    <mergeCell ref="B211:B215"/>
    <mergeCell ref="I211:I215"/>
    <mergeCell ref="P211:P215"/>
    <mergeCell ref="B189:B193"/>
    <mergeCell ref="I189:I193"/>
    <mergeCell ref="P189:P193"/>
    <mergeCell ref="W189:W193"/>
    <mergeCell ref="B194:B198"/>
    <mergeCell ref="B274:B278"/>
    <mergeCell ref="I274:I278"/>
    <mergeCell ref="P274:P278"/>
    <mergeCell ref="W274:W278"/>
    <mergeCell ref="B279:B283"/>
    <mergeCell ref="I279:I283"/>
    <mergeCell ref="P279:P283"/>
    <mergeCell ref="B245:B249"/>
    <mergeCell ref="I245:I249"/>
    <mergeCell ref="P245:P249"/>
    <mergeCell ref="B257:B261"/>
    <mergeCell ref="I257:I261"/>
    <mergeCell ref="P257:P261"/>
    <mergeCell ref="W257:W261"/>
    <mergeCell ref="B262:B266"/>
    <mergeCell ref="I262:I266"/>
    <mergeCell ref="P262:P266"/>
    <mergeCell ref="B330:B334"/>
    <mergeCell ref="I330:I334"/>
    <mergeCell ref="P330:P334"/>
    <mergeCell ref="B308:B312"/>
    <mergeCell ref="I308:I312"/>
    <mergeCell ref="P308:P312"/>
    <mergeCell ref="W308:W312"/>
    <mergeCell ref="B313:B317"/>
    <mergeCell ref="I313:I317"/>
    <mergeCell ref="P313:P317"/>
    <mergeCell ref="B325:B329"/>
    <mergeCell ref="I325:I329"/>
    <mergeCell ref="P325:P329"/>
    <mergeCell ref="W325:W3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6" zoomScale="80" zoomScaleNormal="80" workbookViewId="0">
      <selection activeCell="T68" sqref="T68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9"/>
  <sheetViews>
    <sheetView workbookViewId="0">
      <selection activeCell="A5" sqref="A5"/>
    </sheetView>
  </sheetViews>
  <sheetFormatPr defaultColWidth="11.5546875" defaultRowHeight="14.4" x14ac:dyDescent="0.3"/>
  <sheetData>
    <row r="1" spans="2:12" ht="15" thickBot="1" x14ac:dyDescent="0.35">
      <c r="C1" s="102" t="s">
        <v>2</v>
      </c>
      <c r="D1" s="103"/>
      <c r="E1" s="102" t="s">
        <v>3</v>
      </c>
      <c r="F1" s="103"/>
      <c r="G1" s="102" t="s">
        <v>4</v>
      </c>
      <c r="H1" s="103"/>
      <c r="I1" s="102" t="s">
        <v>18</v>
      </c>
      <c r="J1" s="103"/>
      <c r="K1" s="102" t="s">
        <v>19</v>
      </c>
      <c r="L1" s="103"/>
    </row>
    <row r="2" spans="2:12" x14ac:dyDescent="0.3">
      <c r="C2" s="27" t="s">
        <v>20</v>
      </c>
      <c r="D2" s="27" t="s">
        <v>21</v>
      </c>
      <c r="E2" s="29" t="s">
        <v>20</v>
      </c>
      <c r="F2" s="29" t="s">
        <v>21</v>
      </c>
      <c r="G2" s="27" t="s">
        <v>20</v>
      </c>
      <c r="H2" s="27" t="s">
        <v>21</v>
      </c>
      <c r="I2" s="27" t="s">
        <v>20</v>
      </c>
      <c r="J2" s="27" t="s">
        <v>21</v>
      </c>
      <c r="K2" s="27" t="s">
        <v>20</v>
      </c>
      <c r="L2" s="27" t="s">
        <v>21</v>
      </c>
    </row>
    <row r="3" spans="2:12" x14ac:dyDescent="0.3">
      <c r="C3" s="18">
        <v>17</v>
      </c>
      <c r="D3" s="19">
        <v>6</v>
      </c>
      <c r="E3" s="19">
        <v>10</v>
      </c>
      <c r="F3" s="19">
        <v>6</v>
      </c>
      <c r="G3" s="19">
        <v>34</v>
      </c>
      <c r="H3" s="19">
        <v>17</v>
      </c>
      <c r="I3" s="19">
        <v>72</v>
      </c>
      <c r="J3" s="19">
        <v>63</v>
      </c>
      <c r="K3" s="19">
        <v>6</v>
      </c>
      <c r="L3" s="20">
        <v>6</v>
      </c>
    </row>
    <row r="4" spans="2:12" x14ac:dyDescent="0.3">
      <c r="C4" s="21">
        <v>11</v>
      </c>
      <c r="D4" s="22">
        <v>6</v>
      </c>
      <c r="E4" s="22">
        <v>9</v>
      </c>
      <c r="F4" s="22">
        <v>7</v>
      </c>
      <c r="G4" s="22">
        <v>43</v>
      </c>
      <c r="H4" s="22">
        <v>19</v>
      </c>
      <c r="I4" s="22">
        <v>69</v>
      </c>
      <c r="J4" s="22">
        <v>57</v>
      </c>
      <c r="K4" s="22">
        <v>6</v>
      </c>
      <c r="L4" s="23">
        <v>6</v>
      </c>
    </row>
    <row r="5" spans="2:12" x14ac:dyDescent="0.3">
      <c r="C5" s="21">
        <v>9</v>
      </c>
      <c r="D5" s="22">
        <v>6</v>
      </c>
      <c r="E5" s="22">
        <v>9</v>
      </c>
      <c r="F5" s="22">
        <v>7</v>
      </c>
      <c r="G5" s="22">
        <v>32</v>
      </c>
      <c r="H5" s="22">
        <v>19</v>
      </c>
      <c r="I5" s="22">
        <v>70</v>
      </c>
      <c r="J5" s="22">
        <v>59</v>
      </c>
      <c r="K5" s="22">
        <v>6</v>
      </c>
      <c r="L5" s="23">
        <v>6</v>
      </c>
    </row>
    <row r="6" spans="2:12" x14ac:dyDescent="0.3">
      <c r="C6" s="21">
        <v>9</v>
      </c>
      <c r="D6" s="22">
        <v>7</v>
      </c>
      <c r="E6" s="22">
        <v>8</v>
      </c>
      <c r="F6" s="22">
        <v>7</v>
      </c>
      <c r="G6" s="22">
        <v>39</v>
      </c>
      <c r="H6" s="22">
        <v>19</v>
      </c>
      <c r="I6" s="22">
        <v>72</v>
      </c>
      <c r="J6" s="22">
        <v>67</v>
      </c>
      <c r="K6" s="22">
        <v>5</v>
      </c>
      <c r="L6" s="23">
        <v>7</v>
      </c>
    </row>
    <row r="7" spans="2:12" x14ac:dyDescent="0.3">
      <c r="C7" s="21">
        <v>9</v>
      </c>
      <c r="D7" s="22">
        <v>7</v>
      </c>
      <c r="E7" s="22">
        <v>8</v>
      </c>
      <c r="F7" s="22">
        <v>7</v>
      </c>
      <c r="G7" s="22">
        <v>44</v>
      </c>
      <c r="H7" s="22">
        <v>19</v>
      </c>
      <c r="I7" s="22">
        <v>70</v>
      </c>
      <c r="J7" s="22">
        <v>63</v>
      </c>
      <c r="K7" s="22">
        <v>5</v>
      </c>
      <c r="L7" s="23">
        <v>7</v>
      </c>
    </row>
    <row r="8" spans="2:12" x14ac:dyDescent="0.3">
      <c r="B8" s="28" t="s">
        <v>12</v>
      </c>
      <c r="C8" s="30">
        <f>AVERAGE(C3:C7)</f>
        <v>11</v>
      </c>
      <c r="D8" s="30">
        <f t="shared" ref="D8:L8" si="0">AVERAGE(D3:D7)</f>
        <v>6.4</v>
      </c>
      <c r="E8" s="30">
        <f t="shared" si="0"/>
        <v>8.8000000000000007</v>
      </c>
      <c r="F8" s="30">
        <f t="shared" si="0"/>
        <v>6.8</v>
      </c>
      <c r="G8" s="30">
        <f t="shared" si="0"/>
        <v>38.4</v>
      </c>
      <c r="H8" s="30">
        <f t="shared" si="0"/>
        <v>18.600000000000001</v>
      </c>
      <c r="I8" s="30">
        <f t="shared" si="0"/>
        <v>70.599999999999994</v>
      </c>
      <c r="J8" s="30">
        <f t="shared" si="0"/>
        <v>61.8</v>
      </c>
      <c r="K8" s="30">
        <f t="shared" si="0"/>
        <v>5.6</v>
      </c>
      <c r="L8" s="31">
        <f t="shared" si="0"/>
        <v>6.4</v>
      </c>
    </row>
    <row r="9" spans="2:12" x14ac:dyDescent="0.3">
      <c r="B9" s="28" t="s">
        <v>13</v>
      </c>
      <c r="C9" s="30">
        <f>AVEDEV(C3:C7)</f>
        <v>2.4</v>
      </c>
      <c r="D9" s="30">
        <f t="shared" ref="D9:L9" si="1">AVEDEV(D3:D7)</f>
        <v>0.48000000000000009</v>
      </c>
      <c r="E9" s="30">
        <f t="shared" si="1"/>
        <v>0.6399999999999999</v>
      </c>
      <c r="F9" s="30">
        <f t="shared" si="1"/>
        <v>0.32000000000000012</v>
      </c>
      <c r="G9" s="30">
        <f t="shared" si="1"/>
        <v>4.32</v>
      </c>
      <c r="H9" s="30">
        <f t="shared" si="1"/>
        <v>0.63999999999999913</v>
      </c>
      <c r="I9" s="30">
        <f t="shared" si="1"/>
        <v>1.1199999999999988</v>
      </c>
      <c r="J9" s="30">
        <f t="shared" si="1"/>
        <v>3.0400000000000005</v>
      </c>
      <c r="K9" s="30">
        <f t="shared" si="1"/>
        <v>0.48000000000000009</v>
      </c>
      <c r="L9" s="31">
        <f t="shared" si="1"/>
        <v>0.48000000000000009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3"/>
  <sheetViews>
    <sheetView topLeftCell="A3" workbookViewId="0">
      <selection activeCell="AC33" sqref="A19:AC33"/>
    </sheetView>
  </sheetViews>
  <sheetFormatPr defaultColWidth="11.5546875" defaultRowHeight="14.4" x14ac:dyDescent="0.3"/>
  <sheetData>
    <row r="1" spans="1:29" x14ac:dyDescent="0.3">
      <c r="A1" t="s">
        <v>29</v>
      </c>
      <c r="B1" s="10"/>
      <c r="C1" s="1" t="s">
        <v>1</v>
      </c>
      <c r="D1" s="1" t="s">
        <v>2</v>
      </c>
      <c r="E1" s="1" t="s">
        <v>3</v>
      </c>
      <c r="F1" s="1" t="s">
        <v>4</v>
      </c>
      <c r="G1" s="1" t="s">
        <v>25</v>
      </c>
      <c r="H1" s="2" t="s">
        <v>24</v>
      </c>
      <c r="I1" s="10"/>
      <c r="J1" s="1" t="s">
        <v>1</v>
      </c>
      <c r="K1" s="1" t="s">
        <v>2</v>
      </c>
      <c r="L1" s="1" t="s">
        <v>3</v>
      </c>
      <c r="M1" s="1" t="s">
        <v>4</v>
      </c>
      <c r="N1" s="1" t="s">
        <v>25</v>
      </c>
      <c r="O1" s="2" t="s">
        <v>24</v>
      </c>
      <c r="P1" s="10"/>
      <c r="Q1" s="1" t="s">
        <v>1</v>
      </c>
      <c r="R1" s="1" t="s">
        <v>2</v>
      </c>
      <c r="S1" s="1" t="s">
        <v>3</v>
      </c>
      <c r="T1" s="1" t="s">
        <v>4</v>
      </c>
      <c r="U1" s="1" t="s">
        <v>25</v>
      </c>
      <c r="V1" s="2" t="s">
        <v>24</v>
      </c>
      <c r="W1" s="10"/>
      <c r="X1" s="1" t="s">
        <v>1</v>
      </c>
      <c r="Y1" s="1" t="s">
        <v>2</v>
      </c>
      <c r="Z1" s="1" t="s">
        <v>3</v>
      </c>
      <c r="AA1" s="1" t="s">
        <v>4</v>
      </c>
      <c r="AB1" s="1" t="s">
        <v>25</v>
      </c>
      <c r="AC1" s="2" t="s">
        <v>24</v>
      </c>
    </row>
    <row r="2" spans="1:29" x14ac:dyDescent="0.3">
      <c r="B2" s="91" t="s">
        <v>5</v>
      </c>
      <c r="C2" s="18"/>
      <c r="D2" s="19"/>
      <c r="E2" s="19"/>
      <c r="F2" s="19"/>
      <c r="G2" s="19"/>
      <c r="H2" s="20"/>
      <c r="I2" s="91" t="s">
        <v>6</v>
      </c>
      <c r="J2" s="18"/>
      <c r="K2" s="19"/>
      <c r="L2" s="19"/>
      <c r="M2" s="19"/>
      <c r="N2" s="19"/>
      <c r="O2" s="20"/>
      <c r="P2" s="91" t="s">
        <v>7</v>
      </c>
      <c r="Q2" s="18"/>
      <c r="R2" s="19"/>
      <c r="S2" s="19"/>
      <c r="T2" s="19"/>
      <c r="U2" s="19"/>
      <c r="V2" s="20"/>
      <c r="W2" s="94" t="s">
        <v>8</v>
      </c>
      <c r="X2" s="18"/>
      <c r="Y2" s="19"/>
      <c r="Z2" s="19"/>
      <c r="AA2" s="19"/>
      <c r="AB2" s="19"/>
      <c r="AC2" s="20"/>
    </row>
    <row r="3" spans="1:29" x14ac:dyDescent="0.3">
      <c r="B3" s="89"/>
      <c r="C3" s="21"/>
      <c r="D3" s="22"/>
      <c r="E3" s="22"/>
      <c r="F3" s="22"/>
      <c r="G3" s="22"/>
      <c r="H3" s="23"/>
      <c r="I3" s="92"/>
      <c r="J3" s="21"/>
      <c r="K3" s="22"/>
      <c r="L3" s="22"/>
      <c r="M3" s="22"/>
      <c r="N3" s="22"/>
      <c r="O3" s="23"/>
      <c r="P3" s="92"/>
      <c r="Q3" s="21"/>
      <c r="R3" s="22"/>
      <c r="S3" s="22"/>
      <c r="T3" s="22"/>
      <c r="U3" s="22"/>
      <c r="V3" s="23"/>
      <c r="W3" s="95"/>
      <c r="X3" s="21"/>
      <c r="Y3" s="22"/>
      <c r="Z3" s="22"/>
      <c r="AA3" s="22"/>
      <c r="AB3" s="22"/>
      <c r="AC3" s="23"/>
    </row>
    <row r="4" spans="1:29" x14ac:dyDescent="0.3">
      <c r="B4" s="89"/>
      <c r="C4" s="21"/>
      <c r="D4" s="22"/>
      <c r="E4" s="22"/>
      <c r="F4" s="22"/>
      <c r="G4" s="22"/>
      <c r="H4" s="23"/>
      <c r="I4" s="92"/>
      <c r="J4" s="21"/>
      <c r="K4" s="22"/>
      <c r="L4" s="22"/>
      <c r="M4" s="22"/>
      <c r="N4" s="22"/>
      <c r="O4" s="23"/>
      <c r="P4" s="92"/>
      <c r="Q4" s="21"/>
      <c r="R4" s="22"/>
      <c r="S4" s="22"/>
      <c r="T4" s="22"/>
      <c r="U4" s="22"/>
      <c r="V4" s="23"/>
      <c r="W4" s="95"/>
      <c r="X4" s="21"/>
      <c r="Y4" s="22"/>
      <c r="Z4" s="22"/>
      <c r="AA4" s="22"/>
      <c r="AB4" s="22"/>
      <c r="AC4" s="23"/>
    </row>
    <row r="5" spans="1:29" x14ac:dyDescent="0.3">
      <c r="B5" s="89"/>
      <c r="C5" s="21"/>
      <c r="D5" s="22"/>
      <c r="E5" s="22"/>
      <c r="F5" s="22"/>
      <c r="G5" s="22"/>
      <c r="H5" s="23"/>
      <c r="I5" s="92"/>
      <c r="J5" s="21"/>
      <c r="K5" s="22"/>
      <c r="L5" s="22"/>
      <c r="M5" s="22"/>
      <c r="N5" s="22"/>
      <c r="O5" s="23"/>
      <c r="P5" s="92"/>
      <c r="Q5" s="21"/>
      <c r="R5" s="22"/>
      <c r="S5" s="22"/>
      <c r="T5" s="22"/>
      <c r="U5" s="22"/>
      <c r="V5" s="23"/>
      <c r="W5" s="95"/>
      <c r="X5" s="21"/>
      <c r="Y5" s="22"/>
      <c r="Z5" s="22"/>
      <c r="AA5" s="22"/>
      <c r="AB5" s="22"/>
      <c r="AC5" s="23"/>
    </row>
    <row r="6" spans="1:29" x14ac:dyDescent="0.3">
      <c r="B6" s="90"/>
      <c r="C6" s="24"/>
      <c r="D6" s="25"/>
      <c r="E6" s="25"/>
      <c r="F6" s="25"/>
      <c r="G6" s="25"/>
      <c r="H6" s="26"/>
      <c r="I6" s="93"/>
      <c r="J6" s="36"/>
      <c r="K6" s="25"/>
      <c r="L6" s="25"/>
      <c r="M6" s="25"/>
      <c r="N6" s="25"/>
      <c r="O6" s="26"/>
      <c r="P6" s="93"/>
      <c r="Q6" s="24"/>
      <c r="R6" s="25"/>
      <c r="S6" s="25"/>
      <c r="T6" s="25"/>
      <c r="U6" s="25"/>
      <c r="V6" s="26"/>
      <c r="W6" s="96"/>
      <c r="X6" s="24"/>
      <c r="Y6" s="25"/>
      <c r="Z6" s="25"/>
      <c r="AA6" s="25"/>
      <c r="AB6" s="25"/>
      <c r="AC6" s="26"/>
    </row>
    <row r="7" spans="1:29" x14ac:dyDescent="0.3">
      <c r="B7" s="91" t="s">
        <v>9</v>
      </c>
      <c r="C7" s="21"/>
      <c r="D7" s="22"/>
      <c r="E7" s="22"/>
      <c r="F7" s="22"/>
      <c r="G7" s="22"/>
      <c r="H7" s="23"/>
      <c r="I7" s="91" t="s">
        <v>10</v>
      </c>
      <c r="J7" s="21"/>
      <c r="K7" s="22"/>
      <c r="L7" s="22"/>
      <c r="M7" s="22"/>
      <c r="N7" s="22"/>
      <c r="O7" s="23"/>
      <c r="P7" s="91" t="s">
        <v>11</v>
      </c>
      <c r="Q7" s="21"/>
      <c r="R7" s="22"/>
      <c r="S7" s="22"/>
      <c r="T7" s="22"/>
      <c r="U7" s="22"/>
      <c r="V7" s="23"/>
      <c r="W7" s="3"/>
      <c r="X7" s="3"/>
      <c r="Y7" s="3"/>
      <c r="Z7" s="3"/>
      <c r="AB7" s="3"/>
      <c r="AC7" s="3"/>
    </row>
    <row r="8" spans="1:29" x14ac:dyDescent="0.3">
      <c r="B8" s="89"/>
      <c r="C8" s="21"/>
      <c r="D8" s="22"/>
      <c r="E8" s="22"/>
      <c r="F8" s="22"/>
      <c r="G8" s="22"/>
      <c r="H8" s="23"/>
      <c r="I8" s="92"/>
      <c r="J8" s="41"/>
      <c r="K8" s="22"/>
      <c r="L8" s="22"/>
      <c r="M8" s="22"/>
      <c r="N8" s="22"/>
      <c r="O8" s="23"/>
      <c r="P8" s="92"/>
      <c r="Q8" s="21"/>
      <c r="R8" s="22"/>
      <c r="S8" s="22"/>
      <c r="T8" s="22"/>
      <c r="U8" s="22"/>
      <c r="V8" s="23"/>
      <c r="W8" s="3"/>
      <c r="X8" s="3"/>
      <c r="Y8" s="3"/>
      <c r="Z8" s="3"/>
      <c r="AA8" s="3"/>
      <c r="AB8" s="3"/>
      <c r="AC8" s="3"/>
    </row>
    <row r="9" spans="1:29" x14ac:dyDescent="0.3">
      <c r="B9" s="89"/>
      <c r="C9" s="21"/>
      <c r="D9" s="35"/>
      <c r="E9" s="22"/>
      <c r="F9" s="22"/>
      <c r="G9" s="22"/>
      <c r="H9" s="23"/>
      <c r="I9" s="92"/>
      <c r="J9" s="21"/>
      <c r="K9" s="22"/>
      <c r="L9" s="22"/>
      <c r="M9" s="22"/>
      <c r="N9" s="22"/>
      <c r="O9" s="23"/>
      <c r="P9" s="92"/>
      <c r="Q9" s="21"/>
      <c r="R9" s="22"/>
      <c r="S9" s="22"/>
      <c r="T9" s="22"/>
      <c r="U9" s="22"/>
      <c r="V9" s="23"/>
      <c r="W9" s="3"/>
      <c r="X9" s="3"/>
      <c r="Y9" s="3"/>
      <c r="Z9" s="3"/>
      <c r="AA9" s="3"/>
      <c r="AB9" s="3"/>
      <c r="AC9" s="3"/>
    </row>
    <row r="10" spans="1:29" x14ac:dyDescent="0.3">
      <c r="B10" s="89"/>
      <c r="C10" s="21"/>
      <c r="D10" s="22"/>
      <c r="E10" s="22"/>
      <c r="F10" s="22"/>
      <c r="G10" s="22"/>
      <c r="H10" s="23"/>
      <c r="I10" s="92"/>
      <c r="J10" s="21"/>
      <c r="K10" s="22"/>
      <c r="L10" s="22"/>
      <c r="M10" s="22"/>
      <c r="N10" s="22"/>
      <c r="O10" s="23"/>
      <c r="P10" s="92"/>
      <c r="Q10" s="21"/>
      <c r="R10" s="22"/>
      <c r="S10" s="22"/>
      <c r="T10" s="22"/>
      <c r="U10" s="22"/>
      <c r="V10" s="23"/>
      <c r="W10" s="3"/>
      <c r="X10" s="3"/>
      <c r="Y10" s="3"/>
      <c r="Z10" s="3"/>
      <c r="AA10" s="3"/>
      <c r="AB10" s="3"/>
      <c r="AC10" s="3"/>
    </row>
    <row r="11" spans="1:29" x14ac:dyDescent="0.3">
      <c r="B11" s="90"/>
      <c r="C11" s="24"/>
      <c r="D11" s="25"/>
      <c r="E11" s="25"/>
      <c r="F11" s="25"/>
      <c r="G11" s="25"/>
      <c r="H11" s="26"/>
      <c r="I11" s="93"/>
      <c r="J11" s="24"/>
      <c r="K11" s="25"/>
      <c r="L11" s="25"/>
      <c r="M11" s="25"/>
      <c r="N11" s="25"/>
      <c r="O11" s="26"/>
      <c r="P11" s="93"/>
      <c r="Q11" s="24"/>
      <c r="R11" s="25"/>
      <c r="S11" s="25"/>
      <c r="T11" s="25"/>
      <c r="U11" s="25"/>
      <c r="V11" s="26"/>
      <c r="W11" s="3"/>
      <c r="X11" s="3"/>
      <c r="Y11" s="3"/>
      <c r="Z11" s="3"/>
      <c r="AA11" s="3"/>
      <c r="AB11" s="3"/>
      <c r="AC11" s="3"/>
    </row>
    <row r="12" spans="1:29" x14ac:dyDescent="0.3">
      <c r="A12" t="s">
        <v>12</v>
      </c>
      <c r="C12" t="e">
        <f t="shared" ref="C12:H12" si="0">AVERAGE(C2:C6)</f>
        <v>#DIV/0!</v>
      </c>
      <c r="D12" t="e">
        <f>AVERAGE(D2:D6)</f>
        <v>#DIV/0!</v>
      </c>
      <c r="E12" t="e">
        <f t="shared" si="0"/>
        <v>#DIV/0!</v>
      </c>
      <c r="F12" t="e">
        <f t="shared" si="0"/>
        <v>#DIV/0!</v>
      </c>
      <c r="G12" t="e">
        <f t="shared" si="0"/>
        <v>#DIV/0!</v>
      </c>
      <c r="H12" t="e">
        <f t="shared" si="0"/>
        <v>#DIV/0!</v>
      </c>
      <c r="I12" t="s">
        <v>12</v>
      </c>
      <c r="J12" t="e">
        <f>AVERAGE(J2:J5)</f>
        <v>#DIV/0!</v>
      </c>
      <c r="K12" t="e">
        <f t="shared" ref="K12:O12" si="1">AVERAGE(K2:K6)</f>
        <v>#DIV/0!</v>
      </c>
      <c r="L12" t="e">
        <f t="shared" si="1"/>
        <v>#DIV/0!</v>
      </c>
      <c r="M12" t="e">
        <f t="shared" si="1"/>
        <v>#DIV/0!</v>
      </c>
      <c r="N12" t="e">
        <f t="shared" si="1"/>
        <v>#DIV/0!</v>
      </c>
      <c r="O12" t="e">
        <f t="shared" si="1"/>
        <v>#DIV/0!</v>
      </c>
      <c r="P12" t="s">
        <v>12</v>
      </c>
      <c r="Q12" t="e">
        <f t="shared" ref="Q12:V12" si="2">AVERAGE(Q2:Q6)</f>
        <v>#DIV/0!</v>
      </c>
      <c r="R12" t="e">
        <f t="shared" si="2"/>
        <v>#DIV/0!</v>
      </c>
      <c r="S12" t="e">
        <f t="shared" si="2"/>
        <v>#DIV/0!</v>
      </c>
      <c r="T12" t="e">
        <f t="shared" si="2"/>
        <v>#DIV/0!</v>
      </c>
      <c r="U12" t="e">
        <f t="shared" si="2"/>
        <v>#DIV/0!</v>
      </c>
      <c r="V12" t="e">
        <f t="shared" si="2"/>
        <v>#DIV/0!</v>
      </c>
      <c r="W12" t="s">
        <v>12</v>
      </c>
      <c r="X12" t="e">
        <f t="shared" ref="X12:AC12" si="3">AVERAGE(X2:X6)</f>
        <v>#DIV/0!</v>
      </c>
      <c r="Y12" t="e">
        <f t="shared" si="3"/>
        <v>#DIV/0!</v>
      </c>
      <c r="Z12" t="e">
        <f t="shared" si="3"/>
        <v>#DIV/0!</v>
      </c>
      <c r="AA12" t="e">
        <f t="shared" si="3"/>
        <v>#DIV/0!</v>
      </c>
      <c r="AB12" t="e">
        <f t="shared" si="3"/>
        <v>#DIV/0!</v>
      </c>
      <c r="AC12" t="e">
        <f t="shared" si="3"/>
        <v>#DIV/0!</v>
      </c>
    </row>
    <row r="13" spans="1:29" x14ac:dyDescent="0.3">
      <c r="A13" t="s">
        <v>13</v>
      </c>
      <c r="C13" t="e">
        <f t="shared" ref="C13:H13" si="4">AVEDEV(C2:C6)</f>
        <v>#NUM!</v>
      </c>
      <c r="D13" t="e">
        <f>AVEDEV(D2:D6)</f>
        <v>#NUM!</v>
      </c>
      <c r="E13" t="e">
        <f t="shared" si="4"/>
        <v>#NUM!</v>
      </c>
      <c r="F13" t="e">
        <f t="shared" si="4"/>
        <v>#NUM!</v>
      </c>
      <c r="G13" t="e">
        <f t="shared" si="4"/>
        <v>#NUM!</v>
      </c>
      <c r="H13" t="e">
        <f t="shared" si="4"/>
        <v>#NUM!</v>
      </c>
      <c r="I13" t="s">
        <v>13</v>
      </c>
      <c r="J13" t="e">
        <f>AVEDEV(J2:J5)</f>
        <v>#NUM!</v>
      </c>
      <c r="K13" t="e">
        <f t="shared" ref="K13:O13" si="5">AVEDEV(K2:K6)</f>
        <v>#NUM!</v>
      </c>
      <c r="L13" t="e">
        <f t="shared" si="5"/>
        <v>#NUM!</v>
      </c>
      <c r="M13" t="e">
        <f t="shared" si="5"/>
        <v>#NUM!</v>
      </c>
      <c r="N13" t="e">
        <f t="shared" si="5"/>
        <v>#NUM!</v>
      </c>
      <c r="O13" t="e">
        <f t="shared" si="5"/>
        <v>#NUM!</v>
      </c>
      <c r="P13" t="s">
        <v>13</v>
      </c>
      <c r="Q13" t="e">
        <f t="shared" ref="Q13:V13" si="6">AVEDEV(Q2:Q6)</f>
        <v>#NUM!</v>
      </c>
      <c r="R13" t="e">
        <f t="shared" si="6"/>
        <v>#NUM!</v>
      </c>
      <c r="S13" t="e">
        <f t="shared" si="6"/>
        <v>#NUM!</v>
      </c>
      <c r="T13" t="e">
        <f t="shared" si="6"/>
        <v>#NUM!</v>
      </c>
      <c r="U13" t="e">
        <f t="shared" si="6"/>
        <v>#NUM!</v>
      </c>
      <c r="V13" t="e">
        <f t="shared" si="6"/>
        <v>#NUM!</v>
      </c>
      <c r="W13" t="s">
        <v>13</v>
      </c>
      <c r="X13" t="e">
        <f t="shared" ref="X13:AC13" si="7">AVEDEV(X2:X6)</f>
        <v>#NUM!</v>
      </c>
      <c r="Y13" t="e">
        <f t="shared" si="7"/>
        <v>#NUM!</v>
      </c>
      <c r="Z13" t="e">
        <f t="shared" si="7"/>
        <v>#NUM!</v>
      </c>
      <c r="AA13" t="e">
        <f t="shared" si="7"/>
        <v>#NUM!</v>
      </c>
      <c r="AB13" t="e">
        <f t="shared" si="7"/>
        <v>#NUM!</v>
      </c>
      <c r="AC13" t="e">
        <f t="shared" si="7"/>
        <v>#NUM!</v>
      </c>
    </row>
    <row r="14" spans="1:29" x14ac:dyDescent="0.3">
      <c r="A14" t="s">
        <v>14</v>
      </c>
      <c r="C14" t="e">
        <f t="shared" ref="C14:H14" si="8">AVERAGE(C7:C11)</f>
        <v>#DIV/0!</v>
      </c>
      <c r="D14" t="e">
        <f>AVERAGE(D7:D8,D10:D11)</f>
        <v>#DIV/0!</v>
      </c>
      <c r="E14" t="e">
        <f t="shared" si="8"/>
        <v>#DIV/0!</v>
      </c>
      <c r="F14" t="e">
        <f t="shared" si="8"/>
        <v>#DIV/0!</v>
      </c>
      <c r="G14" t="e">
        <f t="shared" si="8"/>
        <v>#DIV/0!</v>
      </c>
      <c r="H14" t="e">
        <f t="shared" si="8"/>
        <v>#DIV/0!</v>
      </c>
      <c r="I14" t="s">
        <v>14</v>
      </c>
      <c r="J14" t="e">
        <f>AVERAGE(J7,J9:J11)</f>
        <v>#DIV/0!</v>
      </c>
      <c r="K14" t="e">
        <f t="shared" ref="K14:O14" si="9">AVERAGE(K7:K11)</f>
        <v>#DIV/0!</v>
      </c>
      <c r="L14" t="e">
        <f t="shared" si="9"/>
        <v>#DIV/0!</v>
      </c>
      <c r="M14" t="e">
        <f t="shared" si="9"/>
        <v>#DIV/0!</v>
      </c>
      <c r="N14" t="e">
        <f t="shared" si="9"/>
        <v>#DIV/0!</v>
      </c>
      <c r="O14" t="e">
        <f t="shared" si="9"/>
        <v>#DIV/0!</v>
      </c>
      <c r="P14" t="s">
        <v>14</v>
      </c>
      <c r="Q14" t="e">
        <f t="shared" ref="Q14:V14" si="10">AVERAGE(Q7:Q11)</f>
        <v>#DIV/0!</v>
      </c>
      <c r="R14" t="e">
        <f t="shared" si="10"/>
        <v>#DIV/0!</v>
      </c>
      <c r="S14" t="e">
        <f t="shared" si="10"/>
        <v>#DIV/0!</v>
      </c>
      <c r="T14" t="e">
        <f t="shared" si="10"/>
        <v>#DIV/0!</v>
      </c>
      <c r="U14" t="e">
        <f t="shared" si="10"/>
        <v>#DIV/0!</v>
      </c>
      <c r="V14" t="e">
        <f t="shared" si="10"/>
        <v>#DIV/0!</v>
      </c>
      <c r="W14" t="s">
        <v>14</v>
      </c>
    </row>
    <row r="15" spans="1:29" x14ac:dyDescent="0.3">
      <c r="A15" t="s">
        <v>15</v>
      </c>
      <c r="C15" t="e">
        <f t="shared" ref="C15:H15" si="11">AVEDEV(C7:C11)</f>
        <v>#NUM!</v>
      </c>
      <c r="D15" t="e">
        <f>AVEDEV(D7:D8,D10:D11)</f>
        <v>#NUM!</v>
      </c>
      <c r="E15" t="e">
        <f t="shared" si="11"/>
        <v>#NUM!</v>
      </c>
      <c r="F15" t="e">
        <f t="shared" si="11"/>
        <v>#NUM!</v>
      </c>
      <c r="G15" t="e">
        <f t="shared" si="11"/>
        <v>#NUM!</v>
      </c>
      <c r="H15" t="e">
        <f t="shared" si="11"/>
        <v>#NUM!</v>
      </c>
      <c r="I15" t="s">
        <v>15</v>
      </c>
      <c r="J15" t="e">
        <f>AVEDEV(J7,J9:J11)</f>
        <v>#NUM!</v>
      </c>
      <c r="K15" t="e">
        <f t="shared" ref="K15:O15" si="12">AVEDEV(K7:K11)</f>
        <v>#NUM!</v>
      </c>
      <c r="L15" t="e">
        <f t="shared" si="12"/>
        <v>#NUM!</v>
      </c>
      <c r="M15" t="e">
        <f t="shared" si="12"/>
        <v>#NUM!</v>
      </c>
      <c r="N15" t="e">
        <f t="shared" si="12"/>
        <v>#NUM!</v>
      </c>
      <c r="O15" t="e">
        <f t="shared" si="12"/>
        <v>#NUM!</v>
      </c>
      <c r="P15" t="s">
        <v>15</v>
      </c>
      <c r="Q15" t="e">
        <f t="shared" ref="Q15:V15" si="13">AVEDEV(Q7:Q11)</f>
        <v>#NUM!</v>
      </c>
      <c r="R15" t="e">
        <f t="shared" si="13"/>
        <v>#NUM!</v>
      </c>
      <c r="S15" t="e">
        <f t="shared" si="13"/>
        <v>#NUM!</v>
      </c>
      <c r="T15" t="e">
        <f t="shared" si="13"/>
        <v>#NUM!</v>
      </c>
      <c r="U15" t="e">
        <f t="shared" si="13"/>
        <v>#NUM!</v>
      </c>
      <c r="V15" t="e">
        <f t="shared" si="13"/>
        <v>#NUM!</v>
      </c>
      <c r="W15" t="s">
        <v>15</v>
      </c>
    </row>
    <row r="19" spans="1:29" x14ac:dyDescent="0.3">
      <c r="A19" t="s">
        <v>30</v>
      </c>
      <c r="B19" s="10"/>
      <c r="C19" s="1" t="s">
        <v>1</v>
      </c>
      <c r="D19" s="1" t="s">
        <v>2</v>
      </c>
      <c r="E19" s="1" t="s">
        <v>3</v>
      </c>
      <c r="F19" s="1" t="s">
        <v>4</v>
      </c>
      <c r="G19" s="1" t="s">
        <v>25</v>
      </c>
      <c r="H19" s="2" t="s">
        <v>24</v>
      </c>
      <c r="I19" s="10"/>
      <c r="J19" s="1" t="s">
        <v>1</v>
      </c>
      <c r="K19" s="1" t="s">
        <v>2</v>
      </c>
      <c r="L19" s="1" t="s">
        <v>3</v>
      </c>
      <c r="M19" s="1" t="s">
        <v>4</v>
      </c>
      <c r="N19" s="1" t="s">
        <v>25</v>
      </c>
      <c r="O19" s="2" t="s">
        <v>24</v>
      </c>
      <c r="P19" s="10"/>
      <c r="Q19" s="1" t="s">
        <v>1</v>
      </c>
      <c r="R19" s="1" t="s">
        <v>2</v>
      </c>
      <c r="S19" s="1" t="s">
        <v>3</v>
      </c>
      <c r="T19" s="1" t="s">
        <v>4</v>
      </c>
      <c r="U19" s="1" t="s">
        <v>25</v>
      </c>
      <c r="V19" s="2" t="s">
        <v>24</v>
      </c>
      <c r="W19" s="10"/>
      <c r="X19" s="1" t="s">
        <v>1</v>
      </c>
      <c r="Y19" s="1" t="s">
        <v>2</v>
      </c>
      <c r="Z19" s="1" t="s">
        <v>3</v>
      </c>
      <c r="AA19" s="1" t="s">
        <v>4</v>
      </c>
      <c r="AB19" s="1" t="s">
        <v>25</v>
      </c>
      <c r="AC19" s="2" t="s">
        <v>24</v>
      </c>
    </row>
    <row r="20" spans="1:29" x14ac:dyDescent="0.3">
      <c r="B20" s="91" t="s">
        <v>5</v>
      </c>
      <c r="C20" s="18"/>
      <c r="D20" s="19"/>
      <c r="E20" s="19"/>
      <c r="F20" s="19"/>
      <c r="G20" s="19"/>
      <c r="H20" s="20"/>
      <c r="I20" s="91" t="s">
        <v>6</v>
      </c>
      <c r="J20" s="18"/>
      <c r="K20" s="19"/>
      <c r="L20" s="19"/>
      <c r="M20" s="19"/>
      <c r="N20" s="19"/>
      <c r="O20" s="20"/>
      <c r="P20" s="91" t="s">
        <v>7</v>
      </c>
      <c r="Q20" s="18"/>
      <c r="R20" s="19"/>
      <c r="S20" s="19"/>
      <c r="T20" s="19"/>
      <c r="U20" s="19"/>
      <c r="V20" s="20"/>
      <c r="W20" s="94" t="s">
        <v>8</v>
      </c>
      <c r="X20" s="18"/>
      <c r="Y20" s="19"/>
      <c r="Z20" s="19"/>
      <c r="AA20" s="19"/>
      <c r="AB20" s="19"/>
      <c r="AC20" s="20"/>
    </row>
    <row r="21" spans="1:29" x14ac:dyDescent="0.3">
      <c r="B21" s="89"/>
      <c r="C21" s="21"/>
      <c r="D21" s="22"/>
      <c r="E21" s="22"/>
      <c r="F21" s="22"/>
      <c r="G21" s="22"/>
      <c r="H21" s="23"/>
      <c r="I21" s="92"/>
      <c r="J21" s="21"/>
      <c r="K21" s="22"/>
      <c r="L21" s="22"/>
      <c r="M21" s="22"/>
      <c r="N21" s="22"/>
      <c r="O21" s="23"/>
      <c r="P21" s="92"/>
      <c r="Q21" s="21"/>
      <c r="R21" s="22"/>
      <c r="S21" s="22"/>
      <c r="T21" s="22"/>
      <c r="U21" s="22"/>
      <c r="V21" s="23"/>
      <c r="W21" s="95"/>
      <c r="X21" s="21"/>
      <c r="Y21" s="22"/>
      <c r="Z21" s="22"/>
      <c r="AA21" s="22"/>
      <c r="AB21" s="22"/>
      <c r="AC21" s="23"/>
    </row>
    <row r="22" spans="1:29" x14ac:dyDescent="0.3">
      <c r="B22" s="89"/>
      <c r="C22" s="21"/>
      <c r="D22" s="22"/>
      <c r="E22" s="35"/>
      <c r="F22" s="22"/>
      <c r="G22" s="22"/>
      <c r="H22" s="23"/>
      <c r="I22" s="92"/>
      <c r="J22" s="21"/>
      <c r="K22" s="22"/>
      <c r="L22" s="22"/>
      <c r="M22" s="22"/>
      <c r="N22" s="22"/>
      <c r="O22" s="23"/>
      <c r="P22" s="92"/>
      <c r="Q22" s="21"/>
      <c r="R22" s="22"/>
      <c r="S22" s="22"/>
      <c r="T22" s="22"/>
      <c r="U22" s="22"/>
      <c r="V22" s="23"/>
      <c r="W22" s="95"/>
      <c r="X22" s="21"/>
      <c r="Y22" s="22"/>
      <c r="Z22" s="22"/>
      <c r="AA22" s="22"/>
      <c r="AB22" s="22"/>
      <c r="AC22" s="23"/>
    </row>
    <row r="23" spans="1:29" x14ac:dyDescent="0.3">
      <c r="B23" s="89"/>
      <c r="C23" s="21"/>
      <c r="D23" s="22"/>
      <c r="E23" s="22"/>
      <c r="F23" s="22"/>
      <c r="G23" s="22"/>
      <c r="H23" s="23"/>
      <c r="I23" s="92"/>
      <c r="J23" s="21"/>
      <c r="K23" s="22"/>
      <c r="L23" s="22"/>
      <c r="M23" s="22"/>
      <c r="N23" s="22"/>
      <c r="O23" s="23"/>
      <c r="P23" s="92"/>
      <c r="Q23" s="21"/>
      <c r="R23" s="22"/>
      <c r="S23" s="22"/>
      <c r="T23" s="22"/>
      <c r="U23" s="22"/>
      <c r="V23" s="23"/>
      <c r="W23" s="95"/>
      <c r="X23" s="21"/>
      <c r="Y23" s="22"/>
      <c r="Z23" s="22"/>
      <c r="AA23" s="22"/>
      <c r="AB23" s="22"/>
      <c r="AC23" s="23"/>
    </row>
    <row r="24" spans="1:29" x14ac:dyDescent="0.3">
      <c r="B24" s="90"/>
      <c r="C24" s="24"/>
      <c r="D24" s="25"/>
      <c r="E24" s="25"/>
      <c r="F24" s="25"/>
      <c r="G24" s="25"/>
      <c r="H24" s="26"/>
      <c r="I24" s="93"/>
      <c r="J24" s="24"/>
      <c r="K24" s="25"/>
      <c r="L24" s="25"/>
      <c r="M24" s="25"/>
      <c r="N24" s="25"/>
      <c r="O24" s="43"/>
      <c r="P24" s="93"/>
      <c r="Q24" s="24"/>
      <c r="R24" s="25"/>
      <c r="S24" s="25"/>
      <c r="T24" s="25"/>
      <c r="U24" s="25"/>
      <c r="V24" s="26"/>
      <c r="W24" s="96"/>
      <c r="X24" s="24"/>
      <c r="Y24" s="25"/>
      <c r="Z24" s="25"/>
      <c r="AA24" s="25"/>
      <c r="AB24" s="25"/>
      <c r="AC24" s="26"/>
    </row>
    <row r="25" spans="1:29" x14ac:dyDescent="0.3">
      <c r="B25" s="91" t="s">
        <v>9</v>
      </c>
      <c r="C25" s="21"/>
      <c r="D25" s="22"/>
      <c r="E25" s="22"/>
      <c r="F25" s="22"/>
      <c r="G25" s="22"/>
      <c r="H25" s="23"/>
      <c r="I25" s="91" t="s">
        <v>10</v>
      </c>
      <c r="J25" s="21"/>
      <c r="K25" s="22"/>
      <c r="L25" s="22"/>
      <c r="M25" s="22"/>
      <c r="N25" s="22"/>
      <c r="O25" s="23"/>
      <c r="P25" s="91" t="s">
        <v>11</v>
      </c>
      <c r="Q25" s="21"/>
      <c r="R25" s="22"/>
      <c r="S25" s="22"/>
      <c r="T25" s="35"/>
      <c r="U25" s="22"/>
      <c r="V25" s="23"/>
      <c r="W25" s="3"/>
      <c r="X25" s="3"/>
      <c r="Y25" s="3"/>
      <c r="Z25" s="3"/>
      <c r="AB25" s="3"/>
      <c r="AC25" s="3"/>
    </row>
    <row r="26" spans="1:29" x14ac:dyDescent="0.3">
      <c r="B26" s="89"/>
      <c r="C26" s="21"/>
      <c r="D26" s="22"/>
      <c r="E26" s="22"/>
      <c r="F26" s="22"/>
      <c r="G26" s="22"/>
      <c r="H26" s="23"/>
      <c r="I26" s="92"/>
      <c r="J26" s="21"/>
      <c r="K26" s="22"/>
      <c r="L26" s="22"/>
      <c r="M26" s="22"/>
      <c r="N26" s="22"/>
      <c r="O26" s="23"/>
      <c r="P26" s="92"/>
      <c r="Q26" s="21"/>
      <c r="R26" s="22"/>
      <c r="S26" s="22"/>
      <c r="T26" s="22"/>
      <c r="U26" s="22"/>
      <c r="V26" s="23"/>
      <c r="W26" s="3"/>
      <c r="X26" s="3"/>
      <c r="Y26" s="3"/>
      <c r="Z26" s="3"/>
      <c r="AA26" s="3"/>
      <c r="AB26" s="3"/>
      <c r="AC26" s="3"/>
    </row>
    <row r="27" spans="1:29" x14ac:dyDescent="0.3">
      <c r="B27" s="89"/>
      <c r="C27" s="21"/>
      <c r="D27" s="22"/>
      <c r="E27" s="22"/>
      <c r="F27" s="22"/>
      <c r="G27" s="22"/>
      <c r="H27" s="23"/>
      <c r="I27" s="92"/>
      <c r="J27" s="21"/>
      <c r="K27" s="22"/>
      <c r="L27" s="22"/>
      <c r="M27" s="22"/>
      <c r="N27" s="22"/>
      <c r="O27" s="23"/>
      <c r="P27" s="92"/>
      <c r="Q27" s="21"/>
      <c r="R27" s="22"/>
      <c r="S27" s="22"/>
      <c r="T27" s="22"/>
      <c r="U27" s="22"/>
      <c r="V27" s="23"/>
      <c r="W27" s="3"/>
      <c r="X27" s="3"/>
      <c r="Y27" s="3"/>
      <c r="Z27" s="3"/>
      <c r="AA27" s="3"/>
      <c r="AB27" s="3"/>
      <c r="AC27" s="3"/>
    </row>
    <row r="28" spans="1:29" x14ac:dyDescent="0.3">
      <c r="B28" s="89"/>
      <c r="C28" s="21"/>
      <c r="D28" s="22"/>
      <c r="E28" s="22"/>
      <c r="F28" s="22"/>
      <c r="G28" s="22"/>
      <c r="H28" s="23"/>
      <c r="I28" s="92"/>
      <c r="J28" s="21"/>
      <c r="K28" s="22"/>
      <c r="L28" s="22"/>
      <c r="M28" s="22"/>
      <c r="N28" s="35"/>
      <c r="O28" s="23"/>
      <c r="P28" s="92"/>
      <c r="Q28" s="21"/>
      <c r="R28" s="22"/>
      <c r="S28" s="22"/>
      <c r="T28" s="22"/>
      <c r="U28" s="22"/>
      <c r="V28" s="23"/>
      <c r="W28" s="3"/>
      <c r="X28" s="3"/>
      <c r="Y28" s="3"/>
      <c r="Z28" s="3"/>
      <c r="AA28" s="3"/>
      <c r="AB28" s="3"/>
      <c r="AC28" s="3"/>
    </row>
    <row r="29" spans="1:29" x14ac:dyDescent="0.3">
      <c r="B29" s="90"/>
      <c r="C29" s="24"/>
      <c r="D29" s="25"/>
      <c r="E29" s="25"/>
      <c r="F29" s="25"/>
      <c r="G29" s="25"/>
      <c r="H29" s="26"/>
      <c r="I29" s="93"/>
      <c r="J29" s="24"/>
      <c r="K29" s="25"/>
      <c r="L29" s="25"/>
      <c r="M29" s="25"/>
      <c r="N29" s="25"/>
      <c r="O29" s="26"/>
      <c r="P29" s="93"/>
      <c r="Q29" s="24"/>
      <c r="R29" s="25"/>
      <c r="S29" s="25"/>
      <c r="T29" s="25"/>
      <c r="U29" s="25"/>
      <c r="V29" s="26"/>
      <c r="W29" s="3"/>
      <c r="X29" s="3"/>
      <c r="Y29" s="3"/>
      <c r="Z29" s="3"/>
      <c r="AA29" s="3"/>
      <c r="AB29" s="3"/>
      <c r="AC29" s="3"/>
    </row>
    <row r="30" spans="1:29" x14ac:dyDescent="0.3">
      <c r="A30" t="s">
        <v>12</v>
      </c>
      <c r="C30" t="e">
        <f>AVERAGE(C20:C21,C23:C24)</f>
        <v>#DIV/0!</v>
      </c>
      <c r="D30" t="e">
        <f t="shared" ref="D30:H30" si="14">AVERAGE(D20:D24)</f>
        <v>#DIV/0!</v>
      </c>
      <c r="E30" t="e">
        <f>AVERAGE(E20:E21,E23:E24)</f>
        <v>#DIV/0!</v>
      </c>
      <c r="F30" t="e">
        <f t="shared" si="14"/>
        <v>#DIV/0!</v>
      </c>
      <c r="G30" t="e">
        <f t="shared" si="14"/>
        <v>#DIV/0!</v>
      </c>
      <c r="H30" t="e">
        <f t="shared" si="14"/>
        <v>#DIV/0!</v>
      </c>
      <c r="I30" t="s">
        <v>12</v>
      </c>
      <c r="J30" t="e">
        <f t="shared" ref="J30:N30" si="15">AVERAGE(J20:J24)</f>
        <v>#DIV/0!</v>
      </c>
      <c r="K30" t="e">
        <f t="shared" si="15"/>
        <v>#DIV/0!</v>
      </c>
      <c r="L30" t="e">
        <f t="shared" si="15"/>
        <v>#DIV/0!</v>
      </c>
      <c r="M30" t="e">
        <f t="shared" si="15"/>
        <v>#DIV/0!</v>
      </c>
      <c r="N30" t="e">
        <f t="shared" si="15"/>
        <v>#DIV/0!</v>
      </c>
      <c r="O30" t="e">
        <f>AVERAGE(O20:O23)</f>
        <v>#DIV/0!</v>
      </c>
      <c r="P30" t="s">
        <v>12</v>
      </c>
      <c r="Q30" t="e">
        <f t="shared" ref="Q30:V30" si="16">AVERAGE(Q20:Q24)</f>
        <v>#DIV/0!</v>
      </c>
      <c r="R30" t="e">
        <f t="shared" si="16"/>
        <v>#DIV/0!</v>
      </c>
      <c r="S30" t="e">
        <f t="shared" si="16"/>
        <v>#DIV/0!</v>
      </c>
      <c r="T30" t="e">
        <f t="shared" si="16"/>
        <v>#DIV/0!</v>
      </c>
      <c r="U30" t="e">
        <f t="shared" si="16"/>
        <v>#DIV/0!</v>
      </c>
      <c r="V30" t="e">
        <f t="shared" si="16"/>
        <v>#DIV/0!</v>
      </c>
      <c r="W30" t="s">
        <v>12</v>
      </c>
      <c r="X30" t="e">
        <f t="shared" ref="X30:AC30" si="17">AVERAGE(X20:X24)</f>
        <v>#DIV/0!</v>
      </c>
      <c r="Y30" t="e">
        <f t="shared" si="17"/>
        <v>#DIV/0!</v>
      </c>
      <c r="Z30" t="e">
        <f t="shared" si="17"/>
        <v>#DIV/0!</v>
      </c>
      <c r="AA30" t="e">
        <f t="shared" si="17"/>
        <v>#DIV/0!</v>
      </c>
      <c r="AB30" t="e">
        <f t="shared" si="17"/>
        <v>#DIV/0!</v>
      </c>
      <c r="AC30" t="e">
        <f t="shared" si="17"/>
        <v>#DIV/0!</v>
      </c>
    </row>
    <row r="31" spans="1:29" x14ac:dyDescent="0.3">
      <c r="A31" t="s">
        <v>13</v>
      </c>
      <c r="C31" t="e">
        <f>AVEDEV(C20:C21,C23:C24)</f>
        <v>#NUM!</v>
      </c>
      <c r="D31" t="e">
        <f t="shared" ref="D31:H31" si="18">AVEDEV(D20:D24)</f>
        <v>#NUM!</v>
      </c>
      <c r="E31" t="e">
        <f>AVEDEV(E20:E21,E23:E24)</f>
        <v>#NUM!</v>
      </c>
      <c r="F31" t="e">
        <f t="shared" si="18"/>
        <v>#NUM!</v>
      </c>
      <c r="G31" t="e">
        <f t="shared" si="18"/>
        <v>#NUM!</v>
      </c>
      <c r="H31" t="e">
        <f t="shared" si="18"/>
        <v>#NUM!</v>
      </c>
      <c r="I31" t="s">
        <v>13</v>
      </c>
      <c r="J31" t="e">
        <f t="shared" ref="J31:N31" si="19">AVEDEV(J20:J24)</f>
        <v>#NUM!</v>
      </c>
      <c r="K31" t="e">
        <f t="shared" si="19"/>
        <v>#NUM!</v>
      </c>
      <c r="L31" t="e">
        <f t="shared" si="19"/>
        <v>#NUM!</v>
      </c>
      <c r="M31" t="e">
        <f t="shared" si="19"/>
        <v>#NUM!</v>
      </c>
      <c r="N31" t="e">
        <f t="shared" si="19"/>
        <v>#NUM!</v>
      </c>
      <c r="O31" t="e">
        <f>AVEDEV(O20:O23)</f>
        <v>#NUM!</v>
      </c>
      <c r="P31" t="s">
        <v>13</v>
      </c>
      <c r="Q31" t="e">
        <f t="shared" ref="Q31:V31" si="20">AVEDEV(Q20:Q24)</f>
        <v>#NUM!</v>
      </c>
      <c r="R31" t="e">
        <f t="shared" si="20"/>
        <v>#NUM!</v>
      </c>
      <c r="S31" t="e">
        <f t="shared" si="20"/>
        <v>#NUM!</v>
      </c>
      <c r="T31" t="e">
        <f t="shared" si="20"/>
        <v>#NUM!</v>
      </c>
      <c r="U31" t="e">
        <f t="shared" si="20"/>
        <v>#NUM!</v>
      </c>
      <c r="V31" t="e">
        <f t="shared" si="20"/>
        <v>#NUM!</v>
      </c>
      <c r="W31" t="s">
        <v>13</v>
      </c>
      <c r="X31" t="e">
        <f t="shared" ref="X31:AC31" si="21">AVEDEV(X20:X24)</f>
        <v>#NUM!</v>
      </c>
      <c r="Y31" t="e">
        <f t="shared" si="21"/>
        <v>#NUM!</v>
      </c>
      <c r="Z31" t="e">
        <f t="shared" si="21"/>
        <v>#NUM!</v>
      </c>
      <c r="AA31" t="e">
        <f t="shared" si="21"/>
        <v>#NUM!</v>
      </c>
      <c r="AB31" t="e">
        <f t="shared" si="21"/>
        <v>#NUM!</v>
      </c>
      <c r="AC31" t="e">
        <f t="shared" si="21"/>
        <v>#NUM!</v>
      </c>
    </row>
    <row r="32" spans="1:29" x14ac:dyDescent="0.3">
      <c r="A32" t="s">
        <v>14</v>
      </c>
      <c r="C32" t="e">
        <f t="shared" ref="C32:H32" si="22">AVERAGE(C25:C29)</f>
        <v>#DIV/0!</v>
      </c>
      <c r="D32" t="e">
        <f t="shared" si="22"/>
        <v>#DIV/0!</v>
      </c>
      <c r="E32" t="e">
        <f t="shared" si="22"/>
        <v>#DIV/0!</v>
      </c>
      <c r="F32" t="e">
        <f t="shared" si="22"/>
        <v>#DIV/0!</v>
      </c>
      <c r="G32" t="e">
        <f t="shared" si="22"/>
        <v>#DIV/0!</v>
      </c>
      <c r="H32" t="e">
        <f t="shared" si="22"/>
        <v>#DIV/0!</v>
      </c>
      <c r="I32" t="s">
        <v>14</v>
      </c>
      <c r="J32" t="e">
        <f t="shared" ref="J32:O32" si="23">AVERAGE(J25:J29)</f>
        <v>#DIV/0!</v>
      </c>
      <c r="K32" t="e">
        <f t="shared" si="23"/>
        <v>#DIV/0!</v>
      </c>
      <c r="L32" t="e">
        <f t="shared" si="23"/>
        <v>#DIV/0!</v>
      </c>
      <c r="M32" t="e">
        <f t="shared" si="23"/>
        <v>#DIV/0!</v>
      </c>
      <c r="N32" t="e">
        <f>AVERAGE(N25:N27,N29)</f>
        <v>#DIV/0!</v>
      </c>
      <c r="O32" t="e">
        <f t="shared" si="23"/>
        <v>#DIV/0!</v>
      </c>
      <c r="P32" t="s">
        <v>14</v>
      </c>
      <c r="Q32" t="e">
        <f t="shared" ref="Q32:V32" si="24">AVERAGE(Q25:Q29)</f>
        <v>#DIV/0!</v>
      </c>
      <c r="R32" t="e">
        <f t="shared" si="24"/>
        <v>#DIV/0!</v>
      </c>
      <c r="S32" t="e">
        <f t="shared" si="24"/>
        <v>#DIV/0!</v>
      </c>
      <c r="T32" t="e">
        <f>AVERAGE(T26:T29)</f>
        <v>#DIV/0!</v>
      </c>
      <c r="U32" t="e">
        <f t="shared" si="24"/>
        <v>#DIV/0!</v>
      </c>
      <c r="V32" t="e">
        <f t="shared" si="24"/>
        <v>#DIV/0!</v>
      </c>
      <c r="W32" t="s">
        <v>14</v>
      </c>
    </row>
    <row r="33" spans="1:23" x14ac:dyDescent="0.3">
      <c r="A33" t="s">
        <v>15</v>
      </c>
      <c r="C33" t="e">
        <f t="shared" ref="C33:H33" si="25">AVEDEV(C25:C29)</f>
        <v>#NUM!</v>
      </c>
      <c r="D33" t="e">
        <f t="shared" si="25"/>
        <v>#NUM!</v>
      </c>
      <c r="E33" t="e">
        <f t="shared" si="25"/>
        <v>#NUM!</v>
      </c>
      <c r="F33" t="e">
        <f t="shared" si="25"/>
        <v>#NUM!</v>
      </c>
      <c r="G33" t="e">
        <f t="shared" si="25"/>
        <v>#NUM!</v>
      </c>
      <c r="H33" t="e">
        <f t="shared" si="25"/>
        <v>#NUM!</v>
      </c>
      <c r="I33" t="s">
        <v>15</v>
      </c>
      <c r="J33" t="e">
        <f t="shared" ref="J33:O33" si="26">AVEDEV(J25:J29)</f>
        <v>#NUM!</v>
      </c>
      <c r="K33" t="e">
        <f t="shared" si="26"/>
        <v>#NUM!</v>
      </c>
      <c r="L33" t="e">
        <f t="shared" si="26"/>
        <v>#NUM!</v>
      </c>
      <c r="M33" t="e">
        <f t="shared" si="26"/>
        <v>#NUM!</v>
      </c>
      <c r="N33" t="e">
        <f>AVEDEV(N25:N27,N29)</f>
        <v>#NUM!</v>
      </c>
      <c r="O33" t="e">
        <f t="shared" si="26"/>
        <v>#NUM!</v>
      </c>
      <c r="P33" t="s">
        <v>15</v>
      </c>
      <c r="Q33" t="e">
        <f t="shared" ref="Q33:V33" si="27">AVEDEV(Q25:Q29)</f>
        <v>#NUM!</v>
      </c>
      <c r="R33" t="e">
        <f t="shared" si="27"/>
        <v>#NUM!</v>
      </c>
      <c r="S33" t="e">
        <f t="shared" si="27"/>
        <v>#NUM!</v>
      </c>
      <c r="T33" t="e">
        <f>AVEDEV(T26:T29)</f>
        <v>#NUM!</v>
      </c>
      <c r="U33" t="e">
        <f t="shared" si="27"/>
        <v>#NUM!</v>
      </c>
      <c r="V33" t="e">
        <f t="shared" si="27"/>
        <v>#NUM!</v>
      </c>
      <c r="W33" t="s">
        <v>15</v>
      </c>
    </row>
  </sheetData>
  <mergeCells count="14">
    <mergeCell ref="B2:B6"/>
    <mergeCell ref="I2:I6"/>
    <mergeCell ref="P2:P6"/>
    <mergeCell ref="W2:W6"/>
    <mergeCell ref="B7:B11"/>
    <mergeCell ref="I7:I11"/>
    <mergeCell ref="P7:P11"/>
    <mergeCell ref="B20:B24"/>
    <mergeCell ref="I20:I24"/>
    <mergeCell ref="P20:P24"/>
    <mergeCell ref="W20:W24"/>
    <mergeCell ref="B25:B29"/>
    <mergeCell ref="I25:I29"/>
    <mergeCell ref="P25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Nostoc 10</vt:lpstr>
      <vt:lpstr>Gráfica N10</vt:lpstr>
      <vt:lpstr>Anabaena 26</vt:lpstr>
      <vt:lpstr>Gráfica A26</vt:lpstr>
      <vt:lpstr>BG REGO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YV</dc:creator>
  <cp:lastModifiedBy>Arribas Tiemblo Miguel</cp:lastModifiedBy>
  <dcterms:created xsi:type="dcterms:W3CDTF">2015-06-05T18:19:34Z</dcterms:created>
  <dcterms:modified xsi:type="dcterms:W3CDTF">2024-10-25T09:40:23Z</dcterms:modified>
</cp:coreProperties>
</file>