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glar\Desktop\Doctorado\Articulos mios\Cyanobacterial growth\"/>
    </mc:Choice>
  </mc:AlternateContent>
  <xr:revisionPtr revIDLastSave="0" documentId="13_ncr:1_{26DA3794-8B94-42F1-B243-A0C31631CFAB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Data_labels_rego" sheetId="6" r:id="rId1"/>
    <sheet name="Rego_growth_allcyanos" sheetId="7" r:id="rId2"/>
    <sheet name="Data_labels_rego_UV" sheetId="2" r:id="rId3"/>
    <sheet name="Rego_S_UV_Nostoc" sheetId="1" r:id="rId4"/>
    <sheet name="Rego_S_UV_Anabaena" sheetId="3" r:id="rId5"/>
    <sheet name="Processed_data_rego_S_UV" sheetId="5" r:id="rId6"/>
    <sheet name="Rego_H_UV_Nostoc" sheetId="8" r:id="rId7"/>
    <sheet name="Rego_H_UV_Anabaena" sheetId="9" r:id="rId8"/>
    <sheet name="Processed_data_rego_H_UV" sheetId="10" r:id="rId9"/>
    <sheet name="Processed_data_rego_UV_all" sheetId="11" r:id="rId10"/>
    <sheet name="Data_Mod_Mont" sheetId="12" r:id="rId11"/>
    <sheet name="Sheet1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7" l="1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" i="3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</calcChain>
</file>

<file path=xl/sharedStrings.xml><?xml version="1.0" encoding="utf-8"?>
<sst xmlns="http://schemas.openxmlformats.org/spreadsheetml/2006/main" count="3207" uniqueCount="104">
  <si>
    <t>Población máxima</t>
  </si>
  <si>
    <t>Población inicial</t>
  </si>
  <si>
    <t>Tasa de crecimiento</t>
  </si>
  <si>
    <t>Punto de inflexión</t>
  </si>
  <si>
    <t>Tiempo de duplicación</t>
  </si>
  <si>
    <t>Order</t>
  </si>
  <si>
    <t>Time_UV</t>
  </si>
  <si>
    <t>Substrate</t>
  </si>
  <si>
    <t>Column1</t>
  </si>
  <si>
    <t>Column2</t>
  </si>
  <si>
    <t>k</t>
  </si>
  <si>
    <t>k_se</t>
  </si>
  <si>
    <t>k_p</t>
  </si>
  <si>
    <t>n0</t>
  </si>
  <si>
    <t>n0_se</t>
  </si>
  <si>
    <t>n0_p</t>
  </si>
  <si>
    <t>r</t>
  </si>
  <si>
    <t>r_se</t>
  </si>
  <si>
    <t>r_p</t>
  </si>
  <si>
    <t>sigma</t>
  </si>
  <si>
    <t>df</t>
  </si>
  <si>
    <t>t_mid</t>
  </si>
  <si>
    <t>t_gen</t>
  </si>
  <si>
    <t>auc_l</t>
  </si>
  <si>
    <t>auc_e</t>
  </si>
  <si>
    <t>note</t>
  </si>
  <si>
    <t>None</t>
  </si>
  <si>
    <t>MGS-1</t>
  </si>
  <si>
    <t>V7</t>
  </si>
  <si>
    <t>1min</t>
  </si>
  <si>
    <t>V3</t>
  </si>
  <si>
    <t>10min</t>
  </si>
  <si>
    <t>V1</t>
  </si>
  <si>
    <t>1h</t>
  </si>
  <si>
    <t>V2</t>
  </si>
  <si>
    <t>2h</t>
  </si>
  <si>
    <t>V4</t>
  </si>
  <si>
    <t>4h</t>
  </si>
  <si>
    <t>V5</t>
  </si>
  <si>
    <t>72h</t>
  </si>
  <si>
    <t>V6</t>
  </si>
  <si>
    <t>MMS-2</t>
  </si>
  <si>
    <t>V14</t>
  </si>
  <si>
    <t>V10</t>
  </si>
  <si>
    <t>V8</t>
  </si>
  <si>
    <t>V9</t>
  </si>
  <si>
    <t>V11</t>
  </si>
  <si>
    <t>V12</t>
  </si>
  <si>
    <t>cannot fit data</t>
  </si>
  <si>
    <t>V13</t>
  </si>
  <si>
    <t>V21</t>
  </si>
  <si>
    <t>V17</t>
  </si>
  <si>
    <t>V15</t>
  </si>
  <si>
    <t>V16</t>
  </si>
  <si>
    <t>V18</t>
  </si>
  <si>
    <t>V19</t>
  </si>
  <si>
    <t>V20</t>
  </si>
  <si>
    <t>V28</t>
  </si>
  <si>
    <t>V24</t>
  </si>
  <si>
    <t>V22</t>
  </si>
  <si>
    <t>V23</t>
  </si>
  <si>
    <t>V25</t>
  </si>
  <si>
    <t>V26</t>
  </si>
  <si>
    <t>V27</t>
  </si>
  <si>
    <t>Nontronite</t>
  </si>
  <si>
    <t>V35</t>
  </si>
  <si>
    <t>V31</t>
  </si>
  <si>
    <t>V29</t>
  </si>
  <si>
    <t>V30</t>
  </si>
  <si>
    <t>V32</t>
  </si>
  <si>
    <t>V33</t>
  </si>
  <si>
    <t>V34</t>
  </si>
  <si>
    <t>PRT</t>
  </si>
  <si>
    <t>V42</t>
  </si>
  <si>
    <t>V38</t>
  </si>
  <si>
    <t>V36</t>
  </si>
  <si>
    <t>V37</t>
  </si>
  <si>
    <t>V39</t>
  </si>
  <si>
    <t>V40</t>
  </si>
  <si>
    <t>V41</t>
  </si>
  <si>
    <t>Days 10-70</t>
  </si>
  <si>
    <t>questionable fit</t>
  </si>
  <si>
    <t>questionable fit (k &lt; n0)</t>
  </si>
  <si>
    <t>Cyanobacteria</t>
  </si>
  <si>
    <t>Anabaena_26</t>
  </si>
  <si>
    <t>Nostoc_10</t>
  </si>
  <si>
    <t>Showing 1 to 16 of 16 entries, 10 total columns</t>
  </si>
  <si>
    <t>10x</t>
  </si>
  <si>
    <t>1x</t>
  </si>
  <si>
    <t>MBL</t>
  </si>
  <si>
    <t>dH2O</t>
  </si>
  <si>
    <t>Media</t>
  </si>
  <si>
    <t>Days 0-73</t>
  </si>
  <si>
    <t>Anabaena_24</t>
  </si>
  <si>
    <t>3h</t>
  </si>
  <si>
    <t>Days 0-35</t>
  </si>
  <si>
    <t>Condition</t>
  </si>
  <si>
    <t>Wet</t>
  </si>
  <si>
    <t>Dry</t>
  </si>
  <si>
    <t>rse</t>
  </si>
  <si>
    <t>t_mid_se</t>
  </si>
  <si>
    <t>notes</t>
  </si>
  <si>
    <t>tmidse</t>
  </si>
  <si>
    <t>Montmorillonite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</si>
</sst>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0" borderId="0" xfId="0" applyNumberFormat="1"/>
    <xf numFmtId="0" fontId="2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0" fillId="0" borderId="6" xfId="0" applyBorder="1"/>
    <xf numFmtId="0" fontId="0" fillId="3" borderId="7" xfId="0" applyFill="1" applyBorder="1"/>
    <xf numFmtId="0" fontId="0" fillId="4" borderId="7" xfId="0" applyFill="1" applyBorder="1"/>
    <xf numFmtId="0" fontId="0" fillId="0" borderId="7" xfId="0" applyBorder="1"/>
    <xf numFmtId="11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12" xfId="0" applyFill="1" applyBorder="1"/>
    <xf numFmtId="0" fontId="0" fillId="4" borderId="12" xfId="0" applyFill="1" applyBorder="1"/>
    <xf numFmtId="0" fontId="0" fillId="0" borderId="12" xfId="0" applyBorder="1"/>
    <xf numFmtId="11" fontId="0" fillId="0" borderId="12" xfId="0" applyNumberFormat="1" applyBorder="1"/>
    <xf numFmtId="0" fontId="0" fillId="0" borderId="13" xfId="0" applyBorder="1"/>
    <xf numFmtId="0" fontId="2" fillId="2" borderId="2" xfId="0" applyFont="1" applyFill="1" applyBorder="1"/>
    <xf numFmtId="0" fontId="3" fillId="0" borderId="4" xfId="0" applyFont="1" applyBorder="1"/>
    <xf numFmtId="0" fontId="1" fillId="5" borderId="1" xfId="0" applyFont="1" applyFill="1" applyBorder="1"/>
    <xf numFmtId="0" fontId="1" fillId="5" borderId="3" xfId="0" applyFont="1" applyFill="1" applyBorder="1"/>
    <xf numFmtId="0" fontId="0" fillId="5" borderId="9" xfId="0" applyFill="1" applyBorder="1"/>
    <xf numFmtId="0" fontId="0" fillId="5" borderId="0" xfId="0" applyFill="1"/>
    <xf numFmtId="0" fontId="0" fillId="5" borderId="11" xfId="0" applyFill="1" applyBorder="1"/>
    <xf numFmtId="0" fontId="0" fillId="5" borderId="12" xfId="0" applyFill="1" applyBorder="1"/>
    <xf numFmtId="11" fontId="1" fillId="0" borderId="1" xfId="0" applyNumberFormat="1" applyFont="1" applyBorder="1"/>
    <xf numFmtId="0" fontId="0" fillId="5" borderId="7" xfId="0" applyFill="1" applyBorder="1"/>
    <xf numFmtId="2" fontId="0" fillId="0" borderId="0" xfId="0" applyNumberFormat="1"/>
  </cellXfs>
  <cellStyles count="1">
    <cellStyle name="Normal" xfId="0" builtinId="0"/>
  </cellStyles>
  <dxfs count="52"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5" formatCode="0.00E+0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6" tint="0.59999389629810485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5" formatCode="0.00E+0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6" tint="0.59999389629810485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6" tint="0.59999389629810485"/>
        </patternFill>
      </fill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6" tint="0.59999389629810485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5" formatCode="0.00E+0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5" formatCode="0.00E+0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419615-57E5-47E7-88E1-116BECFE306A}" name="Table6" displayName="Table6" ref="A2:V32" totalsRowShown="0">
  <autoFilter ref="A2:V32" xr:uid="{1E419615-57E5-47E7-88E1-116BECFE306A}"/>
  <tableColumns count="22">
    <tableColumn id="21" xr3:uid="{FE076F94-10CF-4FCD-AD9F-260C3295ED09}" name="Cyanobacteria"/>
    <tableColumn id="1" xr3:uid="{46A5DAB0-49AD-43C0-BC41-39E4A96F0EFA}" name="Substrate" dataDxfId="51"/>
    <tableColumn id="2" xr3:uid="{6DA64F95-C9FD-4554-B2EB-766FB8705D7F}" name="Media" dataDxfId="50"/>
    <tableColumn id="3" xr3:uid="{FC9D1CF9-2211-4722-A176-EF68B8E0B1CF}" name="Column1"/>
    <tableColumn id="4" xr3:uid="{40416B23-D59E-43EA-A44F-8DDE25FA8102}" name="Column2"/>
    <tableColumn id="5" xr3:uid="{219D8546-5056-432C-9136-F69721E7FE54}" name="k" dataDxfId="49"/>
    <tableColumn id="6" xr3:uid="{18397A72-1039-4983-A49D-503C992C44AB}" name="k_se"/>
    <tableColumn id="7" xr3:uid="{7514A9BD-90D0-4A30-9F36-95C61E9D646A}" name="k_p" dataDxfId="48"/>
    <tableColumn id="8" xr3:uid="{59FE4865-FED3-42D8-B4D9-C9BD793E2F79}" name="n0" dataDxfId="47"/>
    <tableColumn id="9" xr3:uid="{A1EF71FB-4233-48F5-8026-7680CBB2506D}" name="n0_se"/>
    <tableColumn id="10" xr3:uid="{3DF4587E-4A91-49B8-8C58-5A404372AF87}" name="n0_p" dataDxfId="46"/>
    <tableColumn id="11" xr3:uid="{B8254ECB-DC2C-447F-8863-77E6D2010FCA}" name="r" dataDxfId="45"/>
    <tableColumn id="12" xr3:uid="{4383EDE8-A460-4810-907D-8792514A23B6}" name="r_se"/>
    <tableColumn id="13" xr3:uid="{F24DF421-A89C-4337-8B1F-8E9793123D86}" name="r_p"/>
    <tableColumn id="14" xr3:uid="{90528761-9CAD-4336-B921-5A596633B056}" name="sigma"/>
    <tableColumn id="15" xr3:uid="{B6AA04E3-EF5B-49C4-8E7D-424AFA07E72D}" name="df"/>
    <tableColumn id="16" xr3:uid="{46F6AAEE-C9C3-49D6-A83A-250E55AEB504}" name="t_mid" dataDxfId="44"/>
    <tableColumn id="17" xr3:uid="{DDF482D7-73B4-4876-819A-017465BF4827}" name="t_gen" dataDxfId="43"/>
    <tableColumn id="18" xr3:uid="{C44D1924-879C-468E-B299-92EF6EFC6127}" name="auc_l"/>
    <tableColumn id="19" xr3:uid="{4804525F-6719-49F2-B280-84AAC2F44528}" name="auc_e"/>
    <tableColumn id="20" xr3:uid="{39CC9504-7210-477A-B00B-77AD8719CD73}" name="note"/>
    <tableColumn id="22" xr3:uid="{343A10E2-8A71-4132-B83E-A014E9C28AF8}" name="t_mid_se" dataDxfId="0">
      <calculatedColumnFormula>(LN(((Table6[[#This Row],[k]]-Table6[[#This Row],[k_se]])-Table6[[#This Row],[n0]])/Table6[[#This Row],[n0]])/(Table6[[#This Row],[r]]-Table6[[#This Row],[r_se]]))-Table6[[#This Row],[t_mid]]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67B519-04C7-496C-9998-21F9C45ACDC5}" name="Table5" displayName="Table5" ref="A2:V44" totalsRowShown="0">
  <autoFilter ref="A2:V44" xr:uid="{2167B519-04C7-496C-9998-21F9C45ACDC5}"/>
  <sortState xmlns:xlrd2="http://schemas.microsoft.com/office/spreadsheetml/2017/richdata2" ref="A3:V44">
    <sortCondition ref="C3:C44"/>
    <sortCondition ref="A3:A44"/>
  </sortState>
  <tableColumns count="22">
    <tableColumn id="1" xr3:uid="{FC749FAF-A3A1-4EFF-AF7E-9AA552EDB8E7}" name="Order"/>
    <tableColumn id="2" xr3:uid="{A8A7474D-B059-4500-8CDF-9AF3AE14B48B}" name="Time_UV" dataDxfId="42"/>
    <tableColumn id="3" xr3:uid="{3BFCACC1-F9B4-4811-A7E8-EA0EE6070E12}" name="Substrate" dataDxfId="41"/>
    <tableColumn id="4" xr3:uid="{DF95B939-E866-4A14-B0A7-989B1E547EA3}" name="Column1"/>
    <tableColumn id="5" xr3:uid="{0FA65F46-C84F-4F2D-A966-45128E9CDED5}" name="Column2" dataDxfId="40"/>
    <tableColumn id="6" xr3:uid="{F23920A6-DE43-47BE-9F3A-4DE8C7082B42}" name="k" dataDxfId="39"/>
    <tableColumn id="7" xr3:uid="{52FC825D-FF58-4226-87B8-BF742BB0F67E}" name="k_se" dataDxfId="38"/>
    <tableColumn id="8" xr3:uid="{FCEB1F63-64CF-4785-B9F3-370AE62A1D2B}" name="k_p" dataDxfId="37"/>
    <tableColumn id="9" xr3:uid="{41C6F41E-1DE5-4763-81FA-D7F59E55D0FA}" name="n0" dataDxfId="36"/>
    <tableColumn id="10" xr3:uid="{F5640A55-A914-4988-A1B4-69859DACD8D0}" name="n0_se" dataDxfId="35"/>
    <tableColumn id="11" xr3:uid="{2345B3B7-90BD-4328-96BB-D301A3993559}" name="n0_p" dataDxfId="34"/>
    <tableColumn id="12" xr3:uid="{17FBC8A3-D8BC-4950-89D2-163DB6358141}" name="r" dataDxfId="33"/>
    <tableColumn id="13" xr3:uid="{D11BA5A5-385F-4C7F-BF4D-12C8C9514C5F}" name="r_se" dataDxfId="32"/>
    <tableColumn id="14" xr3:uid="{5F960250-FCCD-41C5-B2FF-FA7E83CC0D98}" name="r_p"/>
    <tableColumn id="15" xr3:uid="{9A68A231-743D-427C-A930-933241B744E4}" name="sigma"/>
    <tableColumn id="16" xr3:uid="{C34BDB14-9222-471E-AA5E-01A477409F0E}" name="df" dataDxfId="31"/>
    <tableColumn id="17" xr3:uid="{E91D142C-D862-4611-AFC1-37DB5E20BF8E}" name="t_mid" dataDxfId="30"/>
    <tableColumn id="18" xr3:uid="{B609C483-F1C6-478F-93E6-88EC3B3B3044}" name="t_gen" dataDxfId="29"/>
    <tableColumn id="19" xr3:uid="{E17BC877-B735-4EDB-AB9B-8620310811F2}" name="auc_l" dataDxfId="28"/>
    <tableColumn id="22" xr3:uid="{194FDC5F-DA9F-4116-9B63-A3EEA6534DDC}" name="notes"/>
    <tableColumn id="21" xr3:uid="{1A0018D5-D588-430A-9549-1274756B89A5}" name="t_mid_se" dataDxfId="4">
      <calculatedColumnFormula>(LN(((Table5[[#This Row],[k]]-Table5[[#This Row],[k_se]])-Table5[[#This Row],[n0]])/Table5[[#This Row],[n0]])/(Table5[[#This Row],[r]]-Table5[[#This Row],[r_se]]))-Table5[[#This Row],[t_mid]]</calculatedColumnFormula>
    </tableColumn>
    <tableColumn id="20" xr3:uid="{107ECEA9-C7A0-4642-AAA9-163106479638}" name="auc_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86C4C1-A005-49A4-9F4F-5F1EC85AF6D9}" name="Table4" displayName="Table4" ref="A2:V44" totalsRowShown="0">
  <autoFilter ref="A2:V44" xr:uid="{3F86C4C1-A005-49A4-9F4F-5F1EC85AF6D9}"/>
  <sortState xmlns:xlrd2="http://schemas.microsoft.com/office/spreadsheetml/2017/richdata2" ref="A3:U44">
    <sortCondition ref="C3:C44"/>
    <sortCondition ref="A3:A44"/>
  </sortState>
  <tableColumns count="22">
    <tableColumn id="1" xr3:uid="{BA117E69-2B44-4022-83C3-559F095E40CF}" name="Order"/>
    <tableColumn id="2" xr3:uid="{B33B7718-52B3-49FC-9AAB-5BA110B5EFAA}" name="Time_UV" dataDxfId="27"/>
    <tableColumn id="3" xr3:uid="{B5F1282D-2C04-4238-BA5C-E5A27F404414}" name="Substrate" dataDxfId="26"/>
    <tableColumn id="4" xr3:uid="{103BFBD6-80DC-49EE-9C02-A6ED2690AE32}" name="Column1"/>
    <tableColumn id="5" xr3:uid="{910EF6BF-8BC1-48DD-B4A7-24E3E9BD2EEC}" name="Column2"/>
    <tableColumn id="6" xr3:uid="{4BEE05A8-807E-46A4-92D6-A2D774C7D248}" name="k" dataDxfId="25"/>
    <tableColumn id="7" xr3:uid="{89259CDD-FD06-41C3-B81C-4A4B2E4CC7DC}" name="k_se"/>
    <tableColumn id="8" xr3:uid="{FF55494F-ED3D-48D7-A407-82A73FF205DF}" name="k_p"/>
    <tableColumn id="9" xr3:uid="{6BB34857-D35E-4B06-94F9-F3C43E6FBEDA}" name="n0" dataDxfId="24"/>
    <tableColumn id="10" xr3:uid="{45E12980-4CB1-44DF-9A0F-6DFF4A1DDD36}" name="n0_se"/>
    <tableColumn id="11" xr3:uid="{9296C82D-F403-40CE-BE34-D8064DC6E00C}" name="n0_p"/>
    <tableColumn id="12" xr3:uid="{18FC517B-262E-4D5E-8224-73FA92089EE3}" name="r" dataDxfId="23"/>
    <tableColumn id="13" xr3:uid="{C84DF697-7D6D-4E3B-A078-C008F553979B}" name="r_se"/>
    <tableColumn id="14" xr3:uid="{467093AA-0FBF-4165-80D2-2BC7DE0CCA97}" name="r_p"/>
    <tableColumn id="15" xr3:uid="{8F16FEF2-3798-4792-BC0E-EBC73B6F45C7}" name="sigma"/>
    <tableColumn id="16" xr3:uid="{F1B8C501-520B-469D-BDBF-CE61B96A945F}" name="df"/>
    <tableColumn id="17" xr3:uid="{8A29971E-D736-447C-A8F8-A6B83B9A4DC6}" name="t_mid" dataDxfId="22"/>
    <tableColumn id="18" xr3:uid="{56E118CE-E56C-44C9-AE0F-C470CE3AD395}" name="t_gen" dataDxfId="21"/>
    <tableColumn id="19" xr3:uid="{4B7B2A67-D64D-43E9-9E11-B6328B9E83C3}" name="auc_l"/>
    <tableColumn id="20" xr3:uid="{6E92DFC9-6D89-45B4-9FAD-D622E9FD8BB2}" name="auc_e"/>
    <tableColumn id="21" xr3:uid="{6A88B0B2-61AA-4FDD-B10E-560B629813FB}" name="note"/>
    <tableColumn id="22" xr3:uid="{4123A84B-AC21-4D32-94A9-D64D160586DC}" name="t_mid_se" dataDxfId="3">
      <calculatedColumnFormula>(LN(((Table4[[#This Row],[k]]-Table4[[#This Row],[k_se]])-Table4[[#This Row],[n0]])/Table4[[#This Row],[n0]])/(Table4[[#This Row],[r]]-Table4[[#This Row],[r_se]]))-Table4[[#This Row],[t_mid]]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E6E15E-0E13-4EB3-827C-F0A9B0026C31}" name="Table7" displayName="Table7" ref="A2:V44" totalsRowShown="0">
  <autoFilter ref="A2:V44" xr:uid="{E8E6E15E-0E13-4EB3-827C-F0A9B0026C31}"/>
  <sortState xmlns:xlrd2="http://schemas.microsoft.com/office/spreadsheetml/2017/richdata2" ref="A3:U44">
    <sortCondition ref="C3:C44"/>
    <sortCondition ref="A3:A44"/>
  </sortState>
  <tableColumns count="22">
    <tableColumn id="1" xr3:uid="{3C169C74-BC51-40D6-B374-EDBD2643D4EC}" name="Order"/>
    <tableColumn id="2" xr3:uid="{5DB63731-1A98-4D70-9E6F-F8990A6D6E99}" name="Time_UV" dataDxfId="20"/>
    <tableColumn id="3" xr3:uid="{460DFE2B-689D-4315-B529-D7E1C4BA12CB}" name="Substrate" dataDxfId="19"/>
    <tableColumn id="4" xr3:uid="{27F8DE3A-AFA2-4C9B-A77C-50F5CA546B37}" name="Column1"/>
    <tableColumn id="5" xr3:uid="{E8809A54-99FD-430F-9D3A-6A56C5EAF327}" name="Column2"/>
    <tableColumn id="6" xr3:uid="{37A37349-1AEC-45E1-9D36-9BB7666F882D}" name="k" dataDxfId="18"/>
    <tableColumn id="7" xr3:uid="{26901C73-0D84-418F-9BBF-7B527924CB1F}" name="k_se"/>
    <tableColumn id="8" xr3:uid="{924A5B13-8CC0-4CD2-B267-29B541C543AD}" name="k_p"/>
    <tableColumn id="9" xr3:uid="{A75EF4B1-ACFA-498E-A06D-52260AB9E8FE}" name="n0" dataDxfId="17"/>
    <tableColumn id="10" xr3:uid="{E2C57235-AF9E-40F9-A032-707960D214B9}" name="n0_se"/>
    <tableColumn id="11" xr3:uid="{0F468CF2-1562-49D6-AAE2-71CABC72D26D}" name="n0_p" dataDxfId="16"/>
    <tableColumn id="12" xr3:uid="{69934652-28C9-4DDF-A40D-974B28BD2A7B}" name="r" dataDxfId="15"/>
    <tableColumn id="13" xr3:uid="{0874F71F-FB01-4A64-94BC-A2C8344A2B4E}" name="r_se"/>
    <tableColumn id="14" xr3:uid="{1F475DA4-A899-45FE-86B7-6D3317549805}" name="r_p"/>
    <tableColumn id="15" xr3:uid="{C94D5783-E20C-4B5E-9F67-69B21377D9D7}" name="sigma"/>
    <tableColumn id="16" xr3:uid="{427AE029-8809-4CDA-A379-804D132CFB53}" name="df"/>
    <tableColumn id="17" xr3:uid="{2B7E057D-AD6C-4434-997D-180A36D32DCC}" name="t_mid" dataDxfId="14"/>
    <tableColumn id="18" xr3:uid="{380445B9-4743-45E5-B701-9C542D66131C}" name="t_gen" dataDxfId="13"/>
    <tableColumn id="19" xr3:uid="{6D111A2A-63CD-4D5A-8B26-D7AEAFB50C0A}" name="auc_l"/>
    <tableColumn id="20" xr3:uid="{AC18B58F-8F52-4C8B-962A-94A4CEFF4130}" name="auc_e"/>
    <tableColumn id="21" xr3:uid="{764ED79D-ADF8-49A3-8623-6023AD0C1650}" name="note"/>
    <tableColumn id="22" xr3:uid="{F7F2292C-0C97-4185-94A9-D94ACA7A6CB3}" name="t_mid_se" dataDxfId="2">
      <calculatedColumnFormula>(LN(((Table7[[#This Row],[k]]-Table7[[#This Row],[k_se]])-Table7[[#This Row],[n0]])/Table7[[#This Row],[n0]])/(Table7[[#This Row],[r]]-Table7[[#This Row],[r_se]]))-Table7[[#This Row],[t_mid]]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004BA03-C753-4A0D-8460-A66ACF947F6D}" name="Table9" displayName="Table9" ref="A2:V44" totalsRowShown="0">
  <autoFilter ref="A2:V44" xr:uid="{F004BA03-C753-4A0D-8460-A66ACF947F6D}"/>
  <sortState xmlns:xlrd2="http://schemas.microsoft.com/office/spreadsheetml/2017/richdata2" ref="A3:U44">
    <sortCondition ref="C3:C44"/>
    <sortCondition ref="A3:A44"/>
  </sortState>
  <tableColumns count="22">
    <tableColumn id="1" xr3:uid="{FCD1E4BC-638C-49A7-BFAF-5CA4F52EB96D}" name="Order"/>
    <tableColumn id="2" xr3:uid="{78CE64BA-4780-4670-9D1E-A26A214AE501}" name="Time_UV" dataDxfId="12"/>
    <tableColumn id="3" xr3:uid="{91ED7DDC-03D5-4841-BE40-4EB1D65034EF}" name="Substrate" dataDxfId="11"/>
    <tableColumn id="4" xr3:uid="{5E912B3C-589B-436F-8F9D-B6AEFB1DCCE1}" name="Column1"/>
    <tableColumn id="5" xr3:uid="{4570FCDA-FB4E-4A72-AA7A-350E9FE7798A}" name="Column2"/>
    <tableColumn id="6" xr3:uid="{4098749F-B30A-4790-957E-C0F87A5717D5}" name="k" dataDxfId="10"/>
    <tableColumn id="7" xr3:uid="{470EC014-A36B-4FE2-8DFD-E5EC12A34953}" name="k_se"/>
    <tableColumn id="8" xr3:uid="{42F16ECB-3D92-44B0-9DCB-C4C07361CCA6}" name="k_p"/>
    <tableColumn id="9" xr3:uid="{EBF3F852-9BA6-424B-A85F-C01450315121}" name="n0" dataDxfId="9"/>
    <tableColumn id="10" xr3:uid="{3574DAF0-C347-4EC5-9A89-E81EB711A0BD}" name="n0_se"/>
    <tableColumn id="11" xr3:uid="{3EA43BAE-5E9D-499D-8B49-1F60D224DBE7}" name="n0_p" dataDxfId="8"/>
    <tableColumn id="12" xr3:uid="{FC398840-C62F-461E-A551-0DE7905A529D}" name="r" dataDxfId="7"/>
    <tableColumn id="13" xr3:uid="{1FFE0E77-5E5A-49D0-9F7C-1387B72F6E5D}" name="r_se"/>
    <tableColumn id="14" xr3:uid="{73CDE5E4-43A5-48B9-B43A-319F9E3580FC}" name="r_p"/>
    <tableColumn id="15" xr3:uid="{871A0E96-296D-4D0E-8C87-FF25A32999DD}" name="sigma"/>
    <tableColumn id="16" xr3:uid="{3828B6B0-AA01-4D83-A67C-892644AD4432}" name="df"/>
    <tableColumn id="17" xr3:uid="{10B3FBC9-E9B4-4722-8B66-2B355A2BD952}" name="t_mid" dataDxfId="6"/>
    <tableColumn id="18" xr3:uid="{1A9BF976-826D-45B6-98EF-FCDEE82EF9AA}" name="t_gen" dataDxfId="5"/>
    <tableColumn id="19" xr3:uid="{F1DEBA71-9FF6-4966-942A-B41F67894847}" name="auc_l"/>
    <tableColumn id="20" xr3:uid="{235758B5-83B2-40F5-AAE9-43BEC5B94254}" name="auc_e"/>
    <tableColumn id="21" xr3:uid="{47A361DD-4DF9-4839-B72A-80624108E43C}" name="note"/>
    <tableColumn id="22" xr3:uid="{087868EF-0FC9-40C1-A972-8CFCA2BEF917}" name="t_mid_se" dataDxfId="1">
      <calculatedColumnFormula>(LN(((Table9[[#This Row],[k]]-G3)-Table9[[#This Row],[n0]])/Table9[[#This Row],[n0]])/(Table9[[#This Row],[r]]-M3))-Table9[[#This Row],[t_mid]]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0ED53-84C2-4BDF-AF4A-2C70AA14D87C}">
  <dimension ref="B1:L13"/>
  <sheetViews>
    <sheetView topLeftCell="P1" workbookViewId="0">
      <selection activeCell="B1" sqref="B1:L2"/>
    </sheetView>
  </sheetViews>
  <sheetFormatPr defaultRowHeight="14.4" x14ac:dyDescent="0.3"/>
  <sheetData>
    <row r="1" spans="2:12" x14ac:dyDescent="0.3">
      <c r="B1" s="2" t="s">
        <v>7</v>
      </c>
      <c r="C1" s="2" t="s">
        <v>87</v>
      </c>
      <c r="D1" s="2" t="s">
        <v>88</v>
      </c>
      <c r="E1" s="2" t="s">
        <v>27</v>
      </c>
      <c r="F1" s="2" t="s">
        <v>41</v>
      </c>
      <c r="G1" s="2" t="s">
        <v>72</v>
      </c>
      <c r="H1" s="2" t="s">
        <v>87</v>
      </c>
      <c r="I1" s="2" t="s">
        <v>88</v>
      </c>
      <c r="J1" s="2" t="s">
        <v>27</v>
      </c>
      <c r="K1" s="2" t="s">
        <v>41</v>
      </c>
      <c r="L1" s="2" t="s">
        <v>72</v>
      </c>
    </row>
    <row r="2" spans="2:12" x14ac:dyDescent="0.3">
      <c r="B2" s="2" t="s">
        <v>91</v>
      </c>
      <c r="C2" s="2" t="s">
        <v>89</v>
      </c>
      <c r="D2" s="2" t="s">
        <v>89</v>
      </c>
      <c r="E2" s="2" t="s">
        <v>89</v>
      </c>
      <c r="F2" s="2" t="s">
        <v>89</v>
      </c>
      <c r="G2" s="2" t="s">
        <v>89</v>
      </c>
      <c r="H2" s="2" t="s">
        <v>90</v>
      </c>
      <c r="I2" s="2" t="s">
        <v>90</v>
      </c>
      <c r="J2" s="2" t="s">
        <v>90</v>
      </c>
      <c r="K2" s="2" t="s">
        <v>90</v>
      </c>
      <c r="L2" s="2" t="s">
        <v>90</v>
      </c>
    </row>
    <row r="7" spans="2:12" x14ac:dyDescent="0.3">
      <c r="C7" s="5"/>
      <c r="D7" s="5"/>
      <c r="E7" s="5"/>
      <c r="F7" s="5"/>
      <c r="H7" s="5"/>
      <c r="J7" s="5"/>
      <c r="K7" s="5"/>
    </row>
    <row r="10" spans="2:12" x14ac:dyDescent="0.3">
      <c r="C10" s="5"/>
      <c r="D10" s="5"/>
      <c r="E10" s="5"/>
      <c r="F10" s="5"/>
      <c r="H10" s="5"/>
      <c r="I10" s="5"/>
      <c r="J10" s="5"/>
      <c r="K10" s="5"/>
    </row>
    <row r="13" spans="2:12" x14ac:dyDescent="0.3">
      <c r="C13" s="5"/>
      <c r="D13" s="5"/>
      <c r="E13" s="5"/>
      <c r="F13" s="5"/>
      <c r="J13" s="5"/>
      <c r="K13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86E03-50D6-4158-AA92-ECC093883D8A}">
  <dimension ref="A1:K169"/>
  <sheetViews>
    <sheetView workbookViewId="0">
      <selection activeCell="G14" sqref="G14"/>
    </sheetView>
  </sheetViews>
  <sheetFormatPr defaultRowHeight="14.4" x14ac:dyDescent="0.3"/>
  <cols>
    <col min="8" max="8" width="12.77734375" customWidth="1"/>
  </cols>
  <sheetData>
    <row r="1" spans="1:11" x14ac:dyDescent="0.3">
      <c r="A1" t="s">
        <v>6</v>
      </c>
      <c r="B1" t="s">
        <v>7</v>
      </c>
      <c r="C1" t="s">
        <v>10</v>
      </c>
      <c r="D1" t="s">
        <v>13</v>
      </c>
      <c r="E1" t="s">
        <v>16</v>
      </c>
      <c r="F1" t="s">
        <v>21</v>
      </c>
      <c r="G1" t="s">
        <v>22</v>
      </c>
      <c r="H1" t="s">
        <v>83</v>
      </c>
      <c r="I1" t="s">
        <v>96</v>
      </c>
      <c r="J1" t="s">
        <v>99</v>
      </c>
      <c r="K1" t="s">
        <v>102</v>
      </c>
    </row>
    <row r="2" spans="1:11" x14ac:dyDescent="0.3">
      <c r="A2" t="s">
        <v>26</v>
      </c>
      <c r="B2" t="s">
        <v>27</v>
      </c>
      <c r="C2">
        <v>2.6403780902998202</v>
      </c>
      <c r="D2">
        <v>7.1020806255888594E-2</v>
      </c>
      <c r="E2">
        <v>0.14189894442548201</v>
      </c>
      <c r="F2">
        <v>25.288688348901299</v>
      </c>
      <c r="G2">
        <v>4.88479448079298</v>
      </c>
      <c r="H2" t="s">
        <v>84</v>
      </c>
      <c r="I2" t="s">
        <v>98</v>
      </c>
      <c r="J2" s="32">
        <v>1.1257349729982101E-2</v>
      </c>
      <c r="K2">
        <v>1.9670513481512728</v>
      </c>
    </row>
    <row r="3" spans="1:11" x14ac:dyDescent="0.3">
      <c r="A3" t="s">
        <v>29</v>
      </c>
      <c r="B3" t="s">
        <v>27</v>
      </c>
      <c r="C3">
        <v>2.5899958425372702</v>
      </c>
      <c r="D3">
        <v>8.99872782059805E-2</v>
      </c>
      <c r="E3">
        <v>0.13371621665485101</v>
      </c>
      <c r="F3">
        <v>24.861465667188199</v>
      </c>
      <c r="G3">
        <v>5.1837181599977704</v>
      </c>
      <c r="H3" t="s">
        <v>84</v>
      </c>
      <c r="I3" t="s">
        <v>98</v>
      </c>
      <c r="J3">
        <v>7.7251463714489502E-3</v>
      </c>
      <c r="K3">
        <v>1.3601344463652083</v>
      </c>
    </row>
    <row r="4" spans="1:11" x14ac:dyDescent="0.3">
      <c r="A4" t="s">
        <v>31</v>
      </c>
      <c r="B4" t="s">
        <v>27</v>
      </c>
      <c r="C4">
        <v>2.66907046543071</v>
      </c>
      <c r="D4">
        <v>0.20606492334781801</v>
      </c>
      <c r="E4">
        <v>0.10635733997006599</v>
      </c>
      <c r="F4">
        <v>23.3265176426215</v>
      </c>
      <c r="G4">
        <v>6.5171541593182702</v>
      </c>
      <c r="H4" t="s">
        <v>84</v>
      </c>
      <c r="I4" t="s">
        <v>98</v>
      </c>
      <c r="J4" s="28">
        <v>2.21306537815304E-2</v>
      </c>
      <c r="K4">
        <v>5.1023755284860322</v>
      </c>
    </row>
    <row r="5" spans="1:11" x14ac:dyDescent="0.3">
      <c r="A5" t="s">
        <v>33</v>
      </c>
      <c r="B5" t="s">
        <v>27</v>
      </c>
      <c r="C5">
        <v>2.7696754091479701</v>
      </c>
      <c r="D5">
        <v>0.140366485475824</v>
      </c>
      <c r="E5">
        <v>0.113175082373404</v>
      </c>
      <c r="F5">
        <v>25.891031019096602</v>
      </c>
      <c r="G5">
        <v>6.1245564485035002</v>
      </c>
      <c r="H5" t="s">
        <v>84</v>
      </c>
      <c r="I5" t="s">
        <v>98</v>
      </c>
      <c r="J5">
        <v>1.17485644738072E-2</v>
      </c>
      <c r="K5">
        <v>2.5605630871003875</v>
      </c>
    </row>
    <row r="6" spans="1:11" x14ac:dyDescent="0.3">
      <c r="A6" t="s">
        <v>35</v>
      </c>
      <c r="B6" t="s">
        <v>27</v>
      </c>
      <c r="C6">
        <v>2.6591707288772302</v>
      </c>
      <c r="D6">
        <v>0.15577055070253101</v>
      </c>
      <c r="E6">
        <v>0.103896083077503</v>
      </c>
      <c r="F6">
        <v>26.728833081285199</v>
      </c>
      <c r="G6">
        <v>6.6715429497268</v>
      </c>
      <c r="H6" t="s">
        <v>84</v>
      </c>
      <c r="I6" t="s">
        <v>98</v>
      </c>
      <c r="J6" s="28">
        <v>1.6006674195100299E-2</v>
      </c>
      <c r="K6">
        <v>4.0328217852638346</v>
      </c>
    </row>
    <row r="7" spans="1:11" x14ac:dyDescent="0.3">
      <c r="A7" t="s">
        <v>37</v>
      </c>
      <c r="B7" t="s">
        <v>27</v>
      </c>
      <c r="C7">
        <v>2.6519323738587199</v>
      </c>
      <c r="D7">
        <v>8.0237884592358102E-2</v>
      </c>
      <c r="E7">
        <v>0.122798359514635</v>
      </c>
      <c r="F7">
        <v>28.2359188581373</v>
      </c>
      <c r="G7">
        <v>5.6445964205029497</v>
      </c>
      <c r="H7" t="s">
        <v>84</v>
      </c>
      <c r="I7" t="s">
        <v>98</v>
      </c>
      <c r="J7">
        <v>1.04348223297492E-2</v>
      </c>
      <c r="K7">
        <v>2.2904215316574437</v>
      </c>
    </row>
    <row r="8" spans="1:11" x14ac:dyDescent="0.3">
      <c r="A8" t="s">
        <v>39</v>
      </c>
      <c r="B8" t="s">
        <v>27</v>
      </c>
      <c r="C8">
        <v>2.33275317935921</v>
      </c>
      <c r="D8">
        <v>9.8900142079589803E-2</v>
      </c>
      <c r="E8">
        <v>7.6333473991815698E-2</v>
      </c>
      <c r="F8">
        <v>40.838866026291399</v>
      </c>
      <c r="G8">
        <v>9.0805140171435497</v>
      </c>
      <c r="H8" t="s">
        <v>84</v>
      </c>
      <c r="I8" t="s">
        <v>98</v>
      </c>
      <c r="J8" s="30">
        <v>1.8474070157940298E-2</v>
      </c>
      <c r="K8">
        <v>9.0998294650431006</v>
      </c>
    </row>
    <row r="9" spans="1:11" x14ac:dyDescent="0.3">
      <c r="A9" t="s">
        <v>26</v>
      </c>
      <c r="B9" t="s">
        <v>41</v>
      </c>
      <c r="C9">
        <v>2.5984667594987201</v>
      </c>
      <c r="D9">
        <v>6.1621545343327901E-2</v>
      </c>
      <c r="E9">
        <v>0.116016399689698</v>
      </c>
      <c r="F9">
        <v>32.044305674524203</v>
      </c>
      <c r="G9">
        <v>5.9745620654826999</v>
      </c>
      <c r="H9" t="s">
        <v>84</v>
      </c>
      <c r="I9" t="s">
        <v>98</v>
      </c>
      <c r="J9" s="12">
        <v>1.8031363597285299E-2</v>
      </c>
      <c r="K9">
        <v>5.0772584609226641</v>
      </c>
    </row>
    <row r="10" spans="1:11" x14ac:dyDescent="0.3">
      <c r="A10" t="s">
        <v>29</v>
      </c>
      <c r="B10" t="s">
        <v>41</v>
      </c>
      <c r="C10">
        <v>2.6753777216503201</v>
      </c>
      <c r="D10">
        <v>2.9156397203687501E-2</v>
      </c>
      <c r="E10">
        <v>0.12764982167989</v>
      </c>
      <c r="F10">
        <v>35.317038284442098</v>
      </c>
      <c r="G10">
        <v>5.43006775440836</v>
      </c>
      <c r="H10" t="s">
        <v>84</v>
      </c>
      <c r="I10" t="s">
        <v>98</v>
      </c>
      <c r="J10" s="28">
        <v>1.23271230072305E-2</v>
      </c>
      <c r="K10">
        <v>3.3665885975772056</v>
      </c>
    </row>
    <row r="11" spans="1:11" x14ac:dyDescent="0.3">
      <c r="A11" t="s">
        <v>31</v>
      </c>
      <c r="B11" t="s">
        <v>41</v>
      </c>
      <c r="C11">
        <v>2.5311241994086302</v>
      </c>
      <c r="D11">
        <v>2.5643425354223599E-2</v>
      </c>
      <c r="E11">
        <v>0.159982054252851</v>
      </c>
      <c r="F11">
        <v>28.640391730087401</v>
      </c>
      <c r="G11">
        <v>4.33265583316257</v>
      </c>
      <c r="H11" t="s">
        <v>84</v>
      </c>
      <c r="I11" t="s">
        <v>98</v>
      </c>
      <c r="J11">
        <v>1.34373180809209E-2</v>
      </c>
      <c r="K11">
        <v>2.4171544211791165</v>
      </c>
    </row>
    <row r="12" spans="1:11" x14ac:dyDescent="0.3">
      <c r="A12" t="s">
        <v>33</v>
      </c>
      <c r="B12" t="s">
        <v>41</v>
      </c>
      <c r="C12">
        <v>2.5087014625453499</v>
      </c>
      <c r="D12">
        <v>8.4042820277414505E-3</v>
      </c>
      <c r="E12">
        <v>0.16141786155094501</v>
      </c>
      <c r="F12">
        <v>35.283725605735597</v>
      </c>
      <c r="G12">
        <v>4.2941169824702703</v>
      </c>
      <c r="H12" t="s">
        <v>84</v>
      </c>
      <c r="I12" t="s">
        <v>98</v>
      </c>
      <c r="J12" s="28">
        <v>1.8175869651691701E-2</v>
      </c>
      <c r="K12">
        <v>4.1714282048644549</v>
      </c>
    </row>
    <row r="13" spans="1:11" x14ac:dyDescent="0.3">
      <c r="A13" t="s">
        <v>35</v>
      </c>
      <c r="B13" t="s">
        <v>41</v>
      </c>
      <c r="C13">
        <v>2.5770665792748102</v>
      </c>
      <c r="D13">
        <v>3.1255804789462299E-2</v>
      </c>
      <c r="E13">
        <v>0.12038386502953601</v>
      </c>
      <c r="F13">
        <v>36.549743110605498</v>
      </c>
      <c r="G13">
        <v>5.7578079951983998</v>
      </c>
      <c r="H13" t="s">
        <v>84</v>
      </c>
      <c r="I13" t="s">
        <v>98</v>
      </c>
      <c r="J13">
        <v>1.7260157544732001E-2</v>
      </c>
      <c r="K13">
        <v>5.3870900051287336</v>
      </c>
    </row>
    <row r="14" spans="1:11" x14ac:dyDescent="0.3">
      <c r="A14" t="s">
        <v>37</v>
      </c>
      <c r="B14" t="s">
        <v>41</v>
      </c>
      <c r="C14">
        <v>2.3047800184564702</v>
      </c>
      <c r="D14">
        <v>1.20912531527432E-2</v>
      </c>
      <c r="E14">
        <v>0.148616830779877</v>
      </c>
      <c r="F14">
        <v>35.292087728753899</v>
      </c>
      <c r="G14">
        <v>4.6639884387428197</v>
      </c>
      <c r="H14" t="s">
        <v>84</v>
      </c>
      <c r="I14" t="s">
        <v>98</v>
      </c>
      <c r="J14" s="28">
        <v>2.12822397779741E-2</v>
      </c>
      <c r="K14">
        <v>5.4202232291364041</v>
      </c>
    </row>
    <row r="15" spans="1:11" x14ac:dyDescent="0.3">
      <c r="A15" t="s">
        <v>39</v>
      </c>
      <c r="B15" t="s">
        <v>41</v>
      </c>
      <c r="C15">
        <v>129755.25273545799</v>
      </c>
      <c r="D15">
        <v>0.207561983103006</v>
      </c>
      <c r="E15">
        <v>2.3201909786028398E-2</v>
      </c>
      <c r="F15">
        <v>575.19958819424198</v>
      </c>
      <c r="G15">
        <v>29.874574418755</v>
      </c>
      <c r="H15" t="s">
        <v>84</v>
      </c>
      <c r="I15" t="s">
        <v>98</v>
      </c>
      <c r="J15" s="20">
        <v>2.8742352073348E-2</v>
      </c>
      <c r="K15">
        <v>0</v>
      </c>
    </row>
    <row r="16" spans="1:11" x14ac:dyDescent="0.3">
      <c r="A16" t="s">
        <v>26</v>
      </c>
      <c r="B16" t="s">
        <v>103</v>
      </c>
      <c r="C16">
        <v>0.86786586100499397</v>
      </c>
      <c r="D16">
        <v>1.12112810349473E-2</v>
      </c>
      <c r="E16">
        <v>0.67797001572780502</v>
      </c>
      <c r="F16">
        <v>6.39573162957549</v>
      </c>
      <c r="G16">
        <v>1.0223861888874901</v>
      </c>
      <c r="H16" t="s">
        <v>84</v>
      </c>
      <c r="I16" t="s">
        <v>98</v>
      </c>
      <c r="J16" s="32">
        <v>0.13051406376924299</v>
      </c>
      <c r="K16">
        <v>1.5008688873704665</v>
      </c>
    </row>
    <row r="17" spans="1:11" x14ac:dyDescent="0.3">
      <c r="A17" t="s">
        <v>29</v>
      </c>
      <c r="B17" t="s">
        <v>103</v>
      </c>
      <c r="C17">
        <v>0.95637524237041205</v>
      </c>
      <c r="D17">
        <v>1.6562180310001801E-2</v>
      </c>
      <c r="E17">
        <v>0.63334042499804699</v>
      </c>
      <c r="F17">
        <v>6.3766009943675801</v>
      </c>
      <c r="G17">
        <v>1.0944306619336399</v>
      </c>
      <c r="H17" t="s">
        <v>84</v>
      </c>
      <c r="I17" t="s">
        <v>98</v>
      </c>
      <c r="J17">
        <v>7.8676531632716401E-2</v>
      </c>
      <c r="K17">
        <v>0.88797925565412417</v>
      </c>
    </row>
    <row r="18" spans="1:11" x14ac:dyDescent="0.3">
      <c r="A18" t="s">
        <v>31</v>
      </c>
      <c r="B18" t="s">
        <v>103</v>
      </c>
      <c r="C18">
        <v>1.0886506185073701</v>
      </c>
      <c r="D18">
        <v>2.49945713844761E-2</v>
      </c>
      <c r="E18">
        <v>0.51449533886665699</v>
      </c>
      <c r="F18">
        <v>7.2902675955290697</v>
      </c>
      <c r="G18">
        <v>1.34723704608642</v>
      </c>
      <c r="H18" t="s">
        <v>84</v>
      </c>
      <c r="I18" t="s">
        <v>98</v>
      </c>
      <c r="J18" s="28">
        <v>6.2132424622120298E-2</v>
      </c>
      <c r="K18">
        <v>0.97543344636769547</v>
      </c>
    </row>
    <row r="19" spans="1:11" x14ac:dyDescent="0.3">
      <c r="A19" t="s">
        <v>33</v>
      </c>
      <c r="B19" t="s">
        <v>103</v>
      </c>
      <c r="C19">
        <v>1.57546202796007</v>
      </c>
      <c r="D19">
        <v>0.126525587069301</v>
      </c>
      <c r="E19">
        <v>0.34395878199563301</v>
      </c>
      <c r="F19">
        <v>7.0884671298597501</v>
      </c>
      <c r="G19">
        <v>2.0152041955095199</v>
      </c>
      <c r="H19" t="s">
        <v>84</v>
      </c>
      <c r="I19" t="s">
        <v>98</v>
      </c>
      <c r="J19">
        <v>3.3190684110862297E-2</v>
      </c>
      <c r="K19">
        <v>0.71579063549707822</v>
      </c>
    </row>
    <row r="20" spans="1:11" x14ac:dyDescent="0.3">
      <c r="A20" t="s">
        <v>35</v>
      </c>
      <c r="B20" t="s">
        <v>103</v>
      </c>
      <c r="C20">
        <v>1.0740081026205801</v>
      </c>
      <c r="D20">
        <v>4.4987087159689002E-3</v>
      </c>
      <c r="E20">
        <v>0.74756311702510303</v>
      </c>
      <c r="F20">
        <v>7.3186661885085096</v>
      </c>
      <c r="G20">
        <v>0.92720890687905599</v>
      </c>
      <c r="H20" t="s">
        <v>84</v>
      </c>
      <c r="I20" t="s">
        <v>98</v>
      </c>
      <c r="J20" s="28">
        <v>0.116804676525757</v>
      </c>
      <c r="K20">
        <v>1.3390655344930655</v>
      </c>
    </row>
    <row r="21" spans="1:11" x14ac:dyDescent="0.3">
      <c r="A21" t="s">
        <v>37</v>
      </c>
      <c r="B21" t="s">
        <v>103</v>
      </c>
      <c r="C21">
        <v>1.1912038641940099</v>
      </c>
      <c r="D21">
        <v>1.5795349438548E-2</v>
      </c>
      <c r="E21">
        <v>0.51821537586280997</v>
      </c>
      <c r="F21">
        <v>8.3163404284116407</v>
      </c>
      <c r="G21">
        <v>1.33756583236435</v>
      </c>
      <c r="H21" t="s">
        <v>84</v>
      </c>
      <c r="I21" t="s">
        <v>98</v>
      </c>
      <c r="J21">
        <v>4.7210844866930897E-2</v>
      </c>
      <c r="K21">
        <v>0.81290341499061824</v>
      </c>
    </row>
    <row r="22" spans="1:11" x14ac:dyDescent="0.3">
      <c r="A22" t="s">
        <v>39</v>
      </c>
      <c r="B22" t="s">
        <v>103</v>
      </c>
      <c r="C22">
        <v>1.3431292824330201</v>
      </c>
      <c r="D22">
        <v>0.14551350055929499</v>
      </c>
      <c r="E22">
        <v>6.7224198711832495E-2</v>
      </c>
      <c r="F22">
        <v>31.355065313834299</v>
      </c>
      <c r="G22">
        <v>10.3109772052655</v>
      </c>
      <c r="H22" t="s">
        <v>84</v>
      </c>
      <c r="I22" t="s">
        <v>98</v>
      </c>
      <c r="J22" s="30">
        <v>3.04828826659456E-2</v>
      </c>
      <c r="K22">
        <v>15.313923561614079</v>
      </c>
    </row>
    <row r="23" spans="1:11" x14ac:dyDescent="0.3">
      <c r="A23" t="s">
        <v>26</v>
      </c>
      <c r="B23" t="s">
        <v>26</v>
      </c>
      <c r="C23">
        <v>1.2431093098449499</v>
      </c>
      <c r="D23">
        <v>0.31732146547599999</v>
      </c>
      <c r="E23">
        <v>9.3348702692008206E-2</v>
      </c>
      <c r="F23">
        <v>11.470215665049899</v>
      </c>
      <c r="G23">
        <v>7.4253541888727996</v>
      </c>
      <c r="H23" t="s">
        <v>84</v>
      </c>
      <c r="I23" t="s">
        <v>98</v>
      </c>
      <c r="J23" s="12">
        <v>1.8248347324997801E-2</v>
      </c>
      <c r="K23">
        <v>1.9686048364089519</v>
      </c>
    </row>
    <row r="24" spans="1:11" x14ac:dyDescent="0.3">
      <c r="A24" t="s">
        <v>29</v>
      </c>
      <c r="B24" t="s">
        <v>26</v>
      </c>
      <c r="C24">
        <v>1.6565632801074699</v>
      </c>
      <c r="D24">
        <v>0.54266029226402601</v>
      </c>
      <c r="E24">
        <v>5.04619725678081E-2</v>
      </c>
      <c r="F24">
        <v>14.2511634840371</v>
      </c>
      <c r="G24">
        <v>13.7360302280798</v>
      </c>
      <c r="H24" t="s">
        <v>84</v>
      </c>
      <c r="I24" t="s">
        <v>98</v>
      </c>
      <c r="J24" s="28">
        <v>8.1575148527249196E-3</v>
      </c>
      <c r="K24">
        <v>0.42174483730206624</v>
      </c>
    </row>
    <row r="25" spans="1:11" x14ac:dyDescent="0.3">
      <c r="A25" t="s">
        <v>31</v>
      </c>
      <c r="B25" t="s">
        <v>26</v>
      </c>
      <c r="C25">
        <v>2.0203019592253999</v>
      </c>
      <c r="D25">
        <v>0.31788285682288397</v>
      </c>
      <c r="E25">
        <v>9.7476458727233303E-2</v>
      </c>
      <c r="F25">
        <v>17.215670344607599</v>
      </c>
      <c r="G25">
        <v>7.1109187757791599</v>
      </c>
      <c r="H25" t="s">
        <v>84</v>
      </c>
      <c r="I25" t="s">
        <v>98</v>
      </c>
      <c r="J25">
        <v>1.5976104329141899E-2</v>
      </c>
      <c r="K25">
        <v>2.6608747815209277</v>
      </c>
    </row>
    <row r="26" spans="1:11" x14ac:dyDescent="0.3">
      <c r="A26" t="s">
        <v>33</v>
      </c>
      <c r="B26" t="s">
        <v>26</v>
      </c>
      <c r="C26">
        <v>2.0236573355893901</v>
      </c>
      <c r="D26">
        <v>0.26844435070027101</v>
      </c>
      <c r="E26">
        <v>9.2120092172488399E-2</v>
      </c>
      <c r="F26">
        <v>20.383195572861801</v>
      </c>
      <c r="G26">
        <v>7.5243865286421503</v>
      </c>
      <c r="H26" t="s">
        <v>84</v>
      </c>
      <c r="I26" t="s">
        <v>98</v>
      </c>
      <c r="J26" s="28">
        <v>1.5411131856492601E-2</v>
      </c>
      <c r="K26">
        <v>3.1880308288132895</v>
      </c>
    </row>
    <row r="27" spans="1:11" x14ac:dyDescent="0.3">
      <c r="A27" t="s">
        <v>35</v>
      </c>
      <c r="B27" t="s">
        <v>26</v>
      </c>
      <c r="C27">
        <v>1.5141502502466999</v>
      </c>
      <c r="D27">
        <v>0.28120710820193801</v>
      </c>
      <c r="E27">
        <v>6.1936713002908803E-2</v>
      </c>
      <c r="F27">
        <v>23.864165197238901</v>
      </c>
      <c r="G27">
        <v>11.191216759071301</v>
      </c>
      <c r="H27" t="s">
        <v>84</v>
      </c>
      <c r="I27" t="s">
        <v>98</v>
      </c>
      <c r="J27">
        <v>3.13781032143437E-2</v>
      </c>
      <c r="K27">
        <v>12.262751618284195</v>
      </c>
    </row>
    <row r="28" spans="1:11" x14ac:dyDescent="0.3">
      <c r="A28" t="s">
        <v>37</v>
      </c>
      <c r="B28" t="s">
        <v>26</v>
      </c>
      <c r="C28">
        <v>1.9712879663819101</v>
      </c>
      <c r="D28">
        <v>0.459590885071891</v>
      </c>
      <c r="E28">
        <v>4.5963560264273701E-2</v>
      </c>
      <c r="F28">
        <v>25.904248350259198</v>
      </c>
      <c r="G28">
        <v>15.0803631523451</v>
      </c>
      <c r="H28" t="s">
        <v>84</v>
      </c>
      <c r="I28" t="s">
        <v>98</v>
      </c>
      <c r="J28" s="28">
        <v>2.16526146049963E-2</v>
      </c>
      <c r="K28">
        <v>3.1795992750453976</v>
      </c>
    </row>
    <row r="29" spans="1:11" x14ac:dyDescent="0.3">
      <c r="A29" t="s">
        <v>39</v>
      </c>
      <c r="B29" t="s">
        <v>26</v>
      </c>
      <c r="C29">
        <v>0</v>
      </c>
      <c r="D29">
        <v>0</v>
      </c>
      <c r="E29">
        <v>0</v>
      </c>
      <c r="F29">
        <v>0</v>
      </c>
      <c r="G29">
        <v>0</v>
      </c>
      <c r="H29" t="s">
        <v>84</v>
      </c>
      <c r="I29" t="s">
        <v>98</v>
      </c>
      <c r="J29" s="20">
        <v>0</v>
      </c>
      <c r="K29">
        <v>0</v>
      </c>
    </row>
    <row r="30" spans="1:11" x14ac:dyDescent="0.3">
      <c r="A30" t="s">
        <v>26</v>
      </c>
      <c r="B30" t="s">
        <v>64</v>
      </c>
      <c r="C30">
        <v>2.64958832540509</v>
      </c>
      <c r="D30">
        <v>7.9571934243724801E-2</v>
      </c>
      <c r="E30">
        <v>0.25891808210523898</v>
      </c>
      <c r="F30">
        <v>13.4212569539289</v>
      </c>
      <c r="G30">
        <v>2.6770906648312498</v>
      </c>
      <c r="H30" t="s">
        <v>84</v>
      </c>
      <c r="I30" t="s">
        <v>98</v>
      </c>
      <c r="J30" s="32">
        <v>9.7733867860613395E-3</v>
      </c>
      <c r="K30">
        <v>0.49942715943212512</v>
      </c>
    </row>
    <row r="31" spans="1:11" x14ac:dyDescent="0.3">
      <c r="A31" t="s">
        <v>29</v>
      </c>
      <c r="B31" t="s">
        <v>64</v>
      </c>
      <c r="C31">
        <v>2.7259337660359702</v>
      </c>
      <c r="D31">
        <v>0.14417161432669801</v>
      </c>
      <c r="E31">
        <v>0.19277909259426301</v>
      </c>
      <c r="F31">
        <v>14.966473046125801</v>
      </c>
      <c r="G31">
        <v>3.5955516297547501</v>
      </c>
      <c r="H31" t="s">
        <v>84</v>
      </c>
      <c r="I31" t="s">
        <v>98</v>
      </c>
      <c r="J31">
        <v>1.30801328990473E-2</v>
      </c>
      <c r="K31">
        <v>1.0094670886935191</v>
      </c>
    </row>
    <row r="32" spans="1:11" x14ac:dyDescent="0.3">
      <c r="A32" t="s">
        <v>31</v>
      </c>
      <c r="B32" t="s">
        <v>64</v>
      </c>
      <c r="C32">
        <v>2.9592357810652699</v>
      </c>
      <c r="D32">
        <v>7.2329905778035206E-2</v>
      </c>
      <c r="E32">
        <v>0.27166888364744002</v>
      </c>
      <c r="F32">
        <v>13.570574769154399</v>
      </c>
      <c r="G32">
        <v>2.5514411928731602</v>
      </c>
      <c r="H32" t="s">
        <v>84</v>
      </c>
      <c r="I32" t="s">
        <v>98</v>
      </c>
      <c r="J32" s="28">
        <v>1.46399179009179E-2</v>
      </c>
      <c r="K32">
        <v>0.73610485660520375</v>
      </c>
    </row>
    <row r="33" spans="1:11" x14ac:dyDescent="0.3">
      <c r="A33" t="s">
        <v>33</v>
      </c>
      <c r="B33" t="s">
        <v>64</v>
      </c>
      <c r="C33">
        <v>2.9053686293547498</v>
      </c>
      <c r="D33">
        <v>9.0268533819890404E-2</v>
      </c>
      <c r="E33">
        <v>0.220006844624588</v>
      </c>
      <c r="F33">
        <v>15.6357142738599</v>
      </c>
      <c r="G33">
        <v>3.1505709822015202</v>
      </c>
      <c r="H33" t="s">
        <v>84</v>
      </c>
      <c r="I33" t="s">
        <v>98</v>
      </c>
      <c r="J33">
        <v>8.6974002042730404E-3</v>
      </c>
      <c r="K33">
        <v>0.60539169624239619</v>
      </c>
    </row>
    <row r="34" spans="1:11" x14ac:dyDescent="0.3">
      <c r="A34" t="s">
        <v>35</v>
      </c>
      <c r="B34" t="s">
        <v>64</v>
      </c>
      <c r="C34">
        <v>2.94464241297496</v>
      </c>
      <c r="D34">
        <v>8.0820825803854093E-2</v>
      </c>
      <c r="E34">
        <v>0.229039427012935</v>
      </c>
      <c r="F34">
        <v>15.5766961185368</v>
      </c>
      <c r="G34">
        <v>3.0263225401834402</v>
      </c>
      <c r="H34" t="s">
        <v>84</v>
      </c>
      <c r="I34" t="s">
        <v>98</v>
      </c>
      <c r="J34" s="28">
        <v>1.0188537814070199E-2</v>
      </c>
      <c r="K34">
        <v>0.6843245659175512</v>
      </c>
    </row>
    <row r="35" spans="1:11" x14ac:dyDescent="0.3">
      <c r="A35" t="s">
        <v>37</v>
      </c>
      <c r="B35" t="s">
        <v>64</v>
      </c>
      <c r="C35">
        <v>2.9352629129861199</v>
      </c>
      <c r="D35">
        <v>7.1998009319866899E-2</v>
      </c>
      <c r="E35">
        <v>0.20204670339464201</v>
      </c>
      <c r="F35">
        <v>18.2288515241395</v>
      </c>
      <c r="G35">
        <v>3.43062850773702</v>
      </c>
      <c r="H35" t="s">
        <v>84</v>
      </c>
      <c r="I35" t="s">
        <v>98</v>
      </c>
      <c r="J35">
        <v>6.8661216891041299E-3</v>
      </c>
      <c r="K35">
        <v>0.60268529202956245</v>
      </c>
    </row>
    <row r="36" spans="1:11" x14ac:dyDescent="0.3">
      <c r="A36" t="s">
        <v>39</v>
      </c>
      <c r="B36" t="s">
        <v>64</v>
      </c>
      <c r="C36">
        <v>3.26080009125827</v>
      </c>
      <c r="D36">
        <v>5.9378483706487503E-2</v>
      </c>
      <c r="E36">
        <v>8.5638973534953006E-2</v>
      </c>
      <c r="F36">
        <v>46.560790541055098</v>
      </c>
      <c r="G36">
        <v>8.0938286851026096</v>
      </c>
      <c r="H36" t="s">
        <v>84</v>
      </c>
      <c r="I36" t="s">
        <v>98</v>
      </c>
      <c r="J36" s="30">
        <v>1.34419120476521E-2</v>
      </c>
      <c r="K36">
        <v>6.6012765758370904</v>
      </c>
    </row>
    <row r="37" spans="1:11" x14ac:dyDescent="0.3">
      <c r="A37" t="s">
        <v>26</v>
      </c>
      <c r="B37" t="s">
        <v>72</v>
      </c>
      <c r="C37">
        <v>0</v>
      </c>
      <c r="D37">
        <v>0</v>
      </c>
      <c r="E37">
        <v>0</v>
      </c>
      <c r="F37">
        <v>0</v>
      </c>
      <c r="G37">
        <v>0</v>
      </c>
      <c r="H37" t="s">
        <v>84</v>
      </c>
      <c r="I37" t="s">
        <v>98</v>
      </c>
      <c r="J37" s="12">
        <v>0</v>
      </c>
      <c r="K37">
        <v>0</v>
      </c>
    </row>
    <row r="38" spans="1:11" x14ac:dyDescent="0.3">
      <c r="A38" t="s">
        <v>29</v>
      </c>
      <c r="B38" t="s">
        <v>72</v>
      </c>
      <c r="C38">
        <v>0.23408320603336799</v>
      </c>
      <c r="D38">
        <v>0.85212829481744101</v>
      </c>
      <c r="E38">
        <v>0</v>
      </c>
      <c r="F38">
        <v>0</v>
      </c>
      <c r="G38">
        <v>0</v>
      </c>
      <c r="H38" t="s">
        <v>84</v>
      </c>
      <c r="I38" t="s">
        <v>98</v>
      </c>
      <c r="J38" s="28">
        <v>0</v>
      </c>
      <c r="K38">
        <v>0</v>
      </c>
    </row>
    <row r="39" spans="1:11" x14ac:dyDescent="0.3">
      <c r="A39" t="s">
        <v>31</v>
      </c>
      <c r="B39" t="s">
        <v>72</v>
      </c>
      <c r="C39">
        <v>0</v>
      </c>
      <c r="D39">
        <v>0</v>
      </c>
      <c r="E39">
        <v>0</v>
      </c>
      <c r="F39">
        <v>0</v>
      </c>
      <c r="G39">
        <v>0</v>
      </c>
      <c r="H39" t="s">
        <v>84</v>
      </c>
      <c r="I39" t="s">
        <v>98</v>
      </c>
      <c r="J39">
        <v>0</v>
      </c>
      <c r="K39">
        <v>0</v>
      </c>
    </row>
    <row r="40" spans="1:11" x14ac:dyDescent="0.3">
      <c r="A40" t="s">
        <v>33</v>
      </c>
      <c r="B40" t="s">
        <v>72</v>
      </c>
      <c r="C40">
        <v>0</v>
      </c>
      <c r="D40">
        <v>0</v>
      </c>
      <c r="E40">
        <v>0</v>
      </c>
      <c r="F40">
        <v>0</v>
      </c>
      <c r="G40">
        <v>0</v>
      </c>
      <c r="H40" t="s">
        <v>84</v>
      </c>
      <c r="I40" t="s">
        <v>98</v>
      </c>
      <c r="J40" s="28">
        <v>0</v>
      </c>
      <c r="K40">
        <v>0</v>
      </c>
    </row>
    <row r="41" spans="1:11" x14ac:dyDescent="0.3">
      <c r="A41" t="s">
        <v>35</v>
      </c>
      <c r="B41" t="s">
        <v>72</v>
      </c>
      <c r="C41">
        <v>0.44369749923271301</v>
      </c>
      <c r="D41">
        <v>1.06694678963061</v>
      </c>
      <c r="E41">
        <v>0</v>
      </c>
      <c r="F41">
        <v>0</v>
      </c>
      <c r="G41">
        <v>0</v>
      </c>
      <c r="H41" t="s">
        <v>84</v>
      </c>
      <c r="I41" t="s">
        <v>98</v>
      </c>
      <c r="J41">
        <v>0</v>
      </c>
      <c r="K41">
        <v>0</v>
      </c>
    </row>
    <row r="42" spans="1:11" x14ac:dyDescent="0.3">
      <c r="A42" t="s">
        <v>37</v>
      </c>
      <c r="B42" t="s">
        <v>72</v>
      </c>
      <c r="C42">
        <v>0</v>
      </c>
      <c r="D42">
        <v>0</v>
      </c>
      <c r="E42">
        <v>0</v>
      </c>
      <c r="F42">
        <v>0</v>
      </c>
      <c r="G42">
        <v>0</v>
      </c>
      <c r="H42" t="s">
        <v>84</v>
      </c>
      <c r="I42" t="s">
        <v>98</v>
      </c>
      <c r="J42" s="28">
        <v>0</v>
      </c>
      <c r="K42">
        <v>0</v>
      </c>
    </row>
    <row r="43" spans="1:11" x14ac:dyDescent="0.3">
      <c r="A43" t="s">
        <v>39</v>
      </c>
      <c r="B43" t="s">
        <v>72</v>
      </c>
      <c r="C43">
        <v>0</v>
      </c>
      <c r="D43">
        <v>0</v>
      </c>
      <c r="E43">
        <v>0</v>
      </c>
      <c r="F43">
        <v>0</v>
      </c>
      <c r="G43">
        <v>0</v>
      </c>
      <c r="H43" t="s">
        <v>84</v>
      </c>
      <c r="I43" t="s">
        <v>98</v>
      </c>
      <c r="J43" s="20">
        <v>0</v>
      </c>
      <c r="K43">
        <v>0</v>
      </c>
    </row>
    <row r="44" spans="1:11" x14ac:dyDescent="0.3">
      <c r="A44" t="s">
        <v>26</v>
      </c>
      <c r="B44" t="s">
        <v>27</v>
      </c>
      <c r="C44">
        <v>2.37783954647167</v>
      </c>
      <c r="D44">
        <v>7.4266253426941396E-3</v>
      </c>
      <c r="E44">
        <v>0.24890121802561599</v>
      </c>
      <c r="F44">
        <v>23.1648038161788</v>
      </c>
      <c r="G44">
        <v>2.7848283992270799</v>
      </c>
      <c r="H44" t="s">
        <v>85</v>
      </c>
      <c r="I44" t="s">
        <v>98</v>
      </c>
      <c r="J44" s="32">
        <v>2.7830170389581101E-2</v>
      </c>
      <c r="K44">
        <v>2.8137919895898555</v>
      </c>
    </row>
    <row r="45" spans="1:11" x14ac:dyDescent="0.3">
      <c r="A45" t="s">
        <v>29</v>
      </c>
      <c r="B45" t="s">
        <v>27</v>
      </c>
      <c r="C45">
        <v>2.35490743584102</v>
      </c>
      <c r="D45">
        <v>0.114032104348168</v>
      </c>
      <c r="E45">
        <v>9.9382153277222496E-2</v>
      </c>
      <c r="F45">
        <v>29.9665656001701</v>
      </c>
      <c r="G45">
        <v>6.9745639202084799</v>
      </c>
      <c r="H45" t="s">
        <v>85</v>
      </c>
      <c r="I45" t="s">
        <v>98</v>
      </c>
      <c r="J45">
        <v>2.46803726002989E-2</v>
      </c>
      <c r="K45">
        <v>8.0989632135644385</v>
      </c>
    </row>
    <row r="46" spans="1:11" x14ac:dyDescent="0.3">
      <c r="A46" t="s">
        <v>31</v>
      </c>
      <c r="B46" t="s">
        <v>27</v>
      </c>
      <c r="C46">
        <v>2.5075019090206601</v>
      </c>
      <c r="D46">
        <v>3.65159822776868E-2</v>
      </c>
      <c r="E46">
        <v>0.153566297190257</v>
      </c>
      <c r="F46">
        <v>27.444970363575699</v>
      </c>
      <c r="G46">
        <v>4.5136673426538998</v>
      </c>
      <c r="H46" t="s">
        <v>85</v>
      </c>
      <c r="I46" t="s">
        <v>98</v>
      </c>
      <c r="J46" s="28">
        <v>2.0008578851798201E-2</v>
      </c>
      <c r="K46">
        <v>3.7634550731322278</v>
      </c>
    </row>
    <row r="47" spans="1:11" x14ac:dyDescent="0.3">
      <c r="A47" t="s">
        <v>33</v>
      </c>
      <c r="B47" t="s">
        <v>27</v>
      </c>
      <c r="C47">
        <v>1.87911471122492</v>
      </c>
      <c r="D47">
        <v>1.1151679833686401E-2</v>
      </c>
      <c r="E47">
        <v>0.15653697112242601</v>
      </c>
      <c r="F47">
        <v>32.714403805756298</v>
      </c>
      <c r="G47">
        <v>4.4280094062752902</v>
      </c>
      <c r="H47" t="s">
        <v>85</v>
      </c>
      <c r="I47" t="s">
        <v>98</v>
      </c>
      <c r="J47">
        <v>3.1545425679168203E-2</v>
      </c>
      <c r="K47">
        <v>7.5944783060541283</v>
      </c>
    </row>
    <row r="48" spans="1:11" x14ac:dyDescent="0.3">
      <c r="A48" t="s">
        <v>35</v>
      </c>
      <c r="B48" t="s">
        <v>27</v>
      </c>
      <c r="C48">
        <v>2.6059173400948601</v>
      </c>
      <c r="D48">
        <v>5.6595244258583102E-2</v>
      </c>
      <c r="E48">
        <v>0.113805563192739</v>
      </c>
      <c r="F48">
        <v>33.457571785061297</v>
      </c>
      <c r="G48">
        <v>6.0906265134512303</v>
      </c>
      <c r="H48" t="s">
        <v>85</v>
      </c>
      <c r="I48" t="s">
        <v>98</v>
      </c>
      <c r="J48" s="28">
        <v>1.4990341883802201E-2</v>
      </c>
      <c r="K48">
        <v>4.376968139462754</v>
      </c>
    </row>
    <row r="49" spans="1:11" x14ac:dyDescent="0.3">
      <c r="A49" t="s">
        <v>37</v>
      </c>
      <c r="B49" t="s">
        <v>27</v>
      </c>
      <c r="C49">
        <v>2.67895782309663</v>
      </c>
      <c r="D49">
        <v>2.99182457296133E-2</v>
      </c>
      <c r="E49">
        <v>0.113370441140543</v>
      </c>
      <c r="F49">
        <v>39.547203532004097</v>
      </c>
      <c r="G49">
        <v>6.1140026764177797</v>
      </c>
      <c r="H49" t="s">
        <v>85</v>
      </c>
      <c r="I49" t="s">
        <v>98</v>
      </c>
      <c r="J49">
        <v>1.40143831317831E-2</v>
      </c>
      <c r="K49">
        <v>4.8781159707414474</v>
      </c>
    </row>
    <row r="50" spans="1:11" x14ac:dyDescent="0.3">
      <c r="A50" t="s">
        <v>39</v>
      </c>
      <c r="B50" t="s">
        <v>27</v>
      </c>
      <c r="C50">
        <v>2.3996185689521798</v>
      </c>
      <c r="D50">
        <v>0.10793682880581799</v>
      </c>
      <c r="E50">
        <v>9.2833995488591295E-2</v>
      </c>
      <c r="F50">
        <v>32.913536229418398</v>
      </c>
      <c r="G50">
        <v>7.4665231945675403</v>
      </c>
      <c r="H50" t="s">
        <v>85</v>
      </c>
      <c r="I50" t="s">
        <v>98</v>
      </c>
      <c r="J50" s="30">
        <v>2.0636345920387499E-2</v>
      </c>
      <c r="K50">
        <v>7.5103229355754237</v>
      </c>
    </row>
    <row r="51" spans="1:11" x14ac:dyDescent="0.3">
      <c r="A51" t="s">
        <v>26</v>
      </c>
      <c r="B51" t="s">
        <v>41</v>
      </c>
      <c r="C51">
        <v>2.13215499690057</v>
      </c>
      <c r="D51">
        <v>4.5900411546952999E-2</v>
      </c>
      <c r="E51">
        <v>0.13228084984466401</v>
      </c>
      <c r="F51">
        <v>28.8526388676616</v>
      </c>
      <c r="G51">
        <v>5.2399661884082303</v>
      </c>
      <c r="H51" t="s">
        <v>85</v>
      </c>
      <c r="I51" t="s">
        <v>98</v>
      </c>
      <c r="J51" s="12">
        <v>2.2296598845205701E-2</v>
      </c>
      <c r="K51">
        <v>5.2003058400883297</v>
      </c>
    </row>
    <row r="52" spans="1:11" x14ac:dyDescent="0.3">
      <c r="A52" t="s">
        <v>29</v>
      </c>
      <c r="B52" t="s">
        <v>41</v>
      </c>
      <c r="C52">
        <v>2.5974775232562299</v>
      </c>
      <c r="D52">
        <v>4.7217601018414102E-2</v>
      </c>
      <c r="E52">
        <v>0.14509550512838301</v>
      </c>
      <c r="F52">
        <v>27.493503907681799</v>
      </c>
      <c r="G52">
        <v>4.77717886537308</v>
      </c>
      <c r="H52" t="s">
        <v>85</v>
      </c>
      <c r="I52" t="s">
        <v>98</v>
      </c>
      <c r="J52" s="28">
        <v>2.44027583846201E-2</v>
      </c>
      <c r="K52">
        <v>5.035422559143349</v>
      </c>
    </row>
    <row r="53" spans="1:11" x14ac:dyDescent="0.3">
      <c r="A53" t="s">
        <v>31</v>
      </c>
      <c r="B53" t="s">
        <v>41</v>
      </c>
      <c r="C53">
        <v>2.5093684215547398</v>
      </c>
      <c r="D53">
        <v>1.11611389997928E-2</v>
      </c>
      <c r="E53">
        <v>0.18316048319363901</v>
      </c>
      <c r="F53">
        <v>29.541801591936999</v>
      </c>
      <c r="G53">
        <v>3.7843707795155002</v>
      </c>
      <c r="H53" t="s">
        <v>85</v>
      </c>
      <c r="I53" t="s">
        <v>98</v>
      </c>
      <c r="J53">
        <v>1.50238049513539E-2</v>
      </c>
      <c r="K53">
        <v>2.4764183415857666</v>
      </c>
    </row>
    <row r="54" spans="1:11" x14ac:dyDescent="0.3">
      <c r="A54" t="s">
        <v>33</v>
      </c>
      <c r="B54" t="s">
        <v>41</v>
      </c>
      <c r="C54">
        <v>2.4224416645763398</v>
      </c>
      <c r="D54">
        <v>1.2631407066601E-2</v>
      </c>
      <c r="E54">
        <v>0.17482753559754999</v>
      </c>
      <c r="F54">
        <v>30.035983389332301</v>
      </c>
      <c r="G54">
        <v>3.9647483343559702</v>
      </c>
      <c r="H54" t="s">
        <v>85</v>
      </c>
      <c r="I54" t="s">
        <v>98</v>
      </c>
      <c r="J54" s="28">
        <v>2.6725379896604201E-2</v>
      </c>
      <c r="K54">
        <v>5.0514294664647892</v>
      </c>
    </row>
    <row r="55" spans="1:11" x14ac:dyDescent="0.3">
      <c r="A55" t="s">
        <v>35</v>
      </c>
      <c r="B55" t="s">
        <v>41</v>
      </c>
      <c r="C55">
        <v>3.0113170881839899</v>
      </c>
      <c r="D55">
        <v>8.4182422106512098E-2</v>
      </c>
      <c r="E55">
        <v>8.3271606475908699E-2</v>
      </c>
      <c r="F55">
        <v>42.617085320825602</v>
      </c>
      <c r="G55">
        <v>8.3239318886021501</v>
      </c>
      <c r="H55" t="s">
        <v>85</v>
      </c>
      <c r="I55" t="s">
        <v>98</v>
      </c>
      <c r="J55">
        <v>1.5854765787086701E-2</v>
      </c>
      <c r="K55">
        <v>7.5858747842088974</v>
      </c>
    </row>
    <row r="56" spans="1:11" x14ac:dyDescent="0.3">
      <c r="A56" t="s">
        <v>37</v>
      </c>
      <c r="B56" t="s">
        <v>41</v>
      </c>
      <c r="C56">
        <v>2.0773377964223401</v>
      </c>
      <c r="D56">
        <v>1.64013414622898E-2</v>
      </c>
      <c r="E56">
        <v>0.136436818124681</v>
      </c>
      <c r="F56">
        <v>35.427040052284703</v>
      </c>
      <c r="G56">
        <v>5.0803528701946403</v>
      </c>
      <c r="H56" t="s">
        <v>85</v>
      </c>
      <c r="I56" t="s">
        <v>98</v>
      </c>
      <c r="J56" s="28">
        <v>3.40585113408121E-2</v>
      </c>
      <c r="K56">
        <v>10.6378101979628</v>
      </c>
    </row>
    <row r="57" spans="1:11" x14ac:dyDescent="0.3">
      <c r="A57" t="s">
        <v>39</v>
      </c>
      <c r="B57" t="s">
        <v>41</v>
      </c>
      <c r="C57">
        <v>0</v>
      </c>
      <c r="D57">
        <v>0</v>
      </c>
      <c r="E57">
        <v>0</v>
      </c>
      <c r="F57">
        <v>0</v>
      </c>
      <c r="G57">
        <v>0</v>
      </c>
      <c r="H57" t="s">
        <v>85</v>
      </c>
      <c r="I57" t="s">
        <v>98</v>
      </c>
      <c r="J57" s="20">
        <v>0</v>
      </c>
      <c r="K57">
        <v>0</v>
      </c>
    </row>
    <row r="58" spans="1:11" x14ac:dyDescent="0.3">
      <c r="A58" t="s">
        <v>26</v>
      </c>
      <c r="B58" t="s">
        <v>103</v>
      </c>
      <c r="C58">
        <v>0.96582674246376599</v>
      </c>
      <c r="D58">
        <v>1.5112279741990401E-2</v>
      </c>
      <c r="E58">
        <v>0.331389159937865</v>
      </c>
      <c r="F58">
        <v>12.4980132948753</v>
      </c>
      <c r="G58">
        <v>2.0916410805045902</v>
      </c>
      <c r="H58" t="s">
        <v>85</v>
      </c>
      <c r="I58" t="s">
        <v>98</v>
      </c>
      <c r="J58" s="32">
        <v>4.3137865278436299E-2</v>
      </c>
      <c r="K58">
        <v>1.8119034042134636</v>
      </c>
    </row>
    <row r="59" spans="1:11" x14ac:dyDescent="0.3">
      <c r="A59" t="s">
        <v>29</v>
      </c>
      <c r="B59" t="s">
        <v>103</v>
      </c>
      <c r="C59">
        <v>0.90554290273321802</v>
      </c>
      <c r="D59">
        <v>2.6012616100998601E-3</v>
      </c>
      <c r="E59">
        <v>0.46194518577232502</v>
      </c>
      <c r="F59">
        <v>12.6631070995683</v>
      </c>
      <c r="G59">
        <v>1.50049659983159</v>
      </c>
      <c r="H59" t="s">
        <v>85</v>
      </c>
      <c r="I59" t="s">
        <v>98</v>
      </c>
      <c r="J59">
        <v>5.7535457596985799E-2</v>
      </c>
      <c r="K59">
        <v>1.764034934444668</v>
      </c>
    </row>
    <row r="60" spans="1:11" x14ac:dyDescent="0.3">
      <c r="A60" t="s">
        <v>31</v>
      </c>
      <c r="B60" t="s">
        <v>103</v>
      </c>
      <c r="C60">
        <v>0.83128418054542297</v>
      </c>
      <c r="D60">
        <v>4.9101051431048098E-3</v>
      </c>
      <c r="E60">
        <v>0.420181427510951</v>
      </c>
      <c r="F60">
        <v>12.1989023206133</v>
      </c>
      <c r="G60">
        <v>1.6496378354130801</v>
      </c>
      <c r="H60" t="s">
        <v>85</v>
      </c>
      <c r="I60" t="s">
        <v>98</v>
      </c>
      <c r="J60" s="28">
        <v>6.4676110416328703E-2</v>
      </c>
      <c r="K60">
        <v>2.167958583245623</v>
      </c>
    </row>
    <row r="61" spans="1:11" x14ac:dyDescent="0.3">
      <c r="A61" t="s">
        <v>33</v>
      </c>
      <c r="B61" t="s">
        <v>103</v>
      </c>
      <c r="C61">
        <v>1.3266460045528801</v>
      </c>
      <c r="D61">
        <v>1.1985040108040701E-3</v>
      </c>
      <c r="E61">
        <v>0.54635791336693196</v>
      </c>
      <c r="F61">
        <v>12.8275460550436</v>
      </c>
      <c r="G61">
        <v>1.2686686942784899</v>
      </c>
      <c r="H61" t="s">
        <v>85</v>
      </c>
      <c r="I61" t="s">
        <v>98</v>
      </c>
      <c r="J61">
        <v>5.7904618445302203E-2</v>
      </c>
      <c r="K61">
        <v>1.4948841606160048</v>
      </c>
    </row>
    <row r="62" spans="1:11" x14ac:dyDescent="0.3">
      <c r="A62" t="s">
        <v>35</v>
      </c>
      <c r="B62" t="s">
        <v>103</v>
      </c>
      <c r="C62">
        <v>1.15340125896004</v>
      </c>
      <c r="D62">
        <v>2.55318046035672E-4</v>
      </c>
      <c r="E62">
        <v>0.65295609071324001</v>
      </c>
      <c r="F62">
        <v>12.8883005741455</v>
      </c>
      <c r="G62">
        <v>1.0615525154268799</v>
      </c>
      <c r="H62" t="s">
        <v>85</v>
      </c>
      <c r="I62" t="s">
        <v>98</v>
      </c>
      <c r="J62" s="28">
        <v>7.1474874181866904E-2</v>
      </c>
      <c r="K62">
        <v>1.5628255553525037</v>
      </c>
    </row>
    <row r="63" spans="1:11" x14ac:dyDescent="0.3">
      <c r="A63" t="s">
        <v>37</v>
      </c>
      <c r="B63" t="s">
        <v>103</v>
      </c>
      <c r="C63">
        <v>1.33736468265841</v>
      </c>
      <c r="D63">
        <v>3.2805712136353899E-4</v>
      </c>
      <c r="E63">
        <v>0.60721841921042896</v>
      </c>
      <c r="F63">
        <v>13.689931403295599</v>
      </c>
      <c r="G63">
        <v>1.1415121126616199</v>
      </c>
      <c r="H63" t="s">
        <v>85</v>
      </c>
      <c r="I63" t="s">
        <v>98</v>
      </c>
      <c r="J63">
        <v>6.4564677220093597E-2</v>
      </c>
      <c r="K63">
        <v>1.6046873237336925</v>
      </c>
    </row>
    <row r="64" spans="1:11" x14ac:dyDescent="0.3">
      <c r="A64" t="s">
        <v>39</v>
      </c>
      <c r="B64" t="s">
        <v>103</v>
      </c>
      <c r="C64">
        <v>358517.27113112999</v>
      </c>
      <c r="D64">
        <v>0.13461532557363601</v>
      </c>
      <c r="E64">
        <v>2.4616472235649601E-2</v>
      </c>
      <c r="F64">
        <v>601.02299001142796</v>
      </c>
      <c r="G64">
        <v>28.1578600672166</v>
      </c>
      <c r="H64" t="s">
        <v>85</v>
      </c>
      <c r="I64" t="s">
        <v>98</v>
      </c>
      <c r="J64" s="28">
        <v>3.1346955969502197E-2</v>
      </c>
      <c r="K64">
        <v>0</v>
      </c>
    </row>
    <row r="65" spans="1:11" x14ac:dyDescent="0.3">
      <c r="A65" t="s">
        <v>26</v>
      </c>
      <c r="B65" t="s">
        <v>26</v>
      </c>
      <c r="C65">
        <v>1.4632886346240299</v>
      </c>
      <c r="D65">
        <v>0.45858183917772299</v>
      </c>
      <c r="E65">
        <v>7.3087152380991796E-2</v>
      </c>
      <c r="F65">
        <v>10.7311919740182</v>
      </c>
      <c r="G65">
        <v>9.4838443964361705</v>
      </c>
      <c r="H65" t="s">
        <v>85</v>
      </c>
      <c r="I65" t="s">
        <v>98</v>
      </c>
      <c r="J65" s="12">
        <v>1.8672837373564798E-2</v>
      </c>
      <c r="K65">
        <v>2.1087715433721126</v>
      </c>
    </row>
    <row r="66" spans="1:11" x14ac:dyDescent="0.3">
      <c r="A66" t="s">
        <v>29</v>
      </c>
      <c r="B66" t="s">
        <v>26</v>
      </c>
      <c r="C66">
        <v>1.3467889744964101</v>
      </c>
      <c r="D66">
        <v>0.313134508818671</v>
      </c>
      <c r="E66">
        <v>6.5498429567879907E-2</v>
      </c>
      <c r="F66">
        <v>18.2328491809285</v>
      </c>
      <c r="G66">
        <v>10.5826534335697</v>
      </c>
      <c r="H66" t="s">
        <v>85</v>
      </c>
      <c r="I66" t="s">
        <v>98</v>
      </c>
      <c r="J66" s="28">
        <v>1.27406925996407E-2</v>
      </c>
      <c r="K66">
        <v>2.6329242715143728</v>
      </c>
    </row>
    <row r="67" spans="1:11" x14ac:dyDescent="0.3">
      <c r="A67" t="s">
        <v>31</v>
      </c>
      <c r="B67" t="s">
        <v>26</v>
      </c>
      <c r="C67">
        <v>1.6408731817106701</v>
      </c>
      <c r="D67">
        <v>0.617067536464602</v>
      </c>
      <c r="E67">
        <v>4.0868773309552901E-2</v>
      </c>
      <c r="F67">
        <v>12.388517434737301</v>
      </c>
      <c r="G67">
        <v>16.960312836155701</v>
      </c>
      <c r="H67" t="s">
        <v>85</v>
      </c>
      <c r="I67" t="s">
        <v>98</v>
      </c>
      <c r="J67">
        <v>1.5818127010606701E-2</v>
      </c>
      <c r="K67">
        <v>-3.2353909445340481</v>
      </c>
    </row>
    <row r="68" spans="1:11" x14ac:dyDescent="0.3">
      <c r="A68" t="s">
        <v>33</v>
      </c>
      <c r="B68" t="s">
        <v>26</v>
      </c>
      <c r="C68">
        <v>2.0016453615844498</v>
      </c>
      <c r="D68">
        <v>0.40188137304140398</v>
      </c>
      <c r="E68">
        <v>0.117326158776189</v>
      </c>
      <c r="F68">
        <v>11.7744793783649</v>
      </c>
      <c r="G68">
        <v>5.9078656268138001</v>
      </c>
      <c r="H68" t="s">
        <v>85</v>
      </c>
      <c r="I68" t="s">
        <v>98</v>
      </c>
      <c r="J68" s="28">
        <v>2.38676285912846E-2</v>
      </c>
      <c r="K68">
        <v>2.5599220929021111</v>
      </c>
    </row>
    <row r="69" spans="1:11" x14ac:dyDescent="0.3">
      <c r="A69" t="s">
        <v>35</v>
      </c>
      <c r="B69" t="s">
        <v>26</v>
      </c>
      <c r="C69">
        <v>1.34771334922554</v>
      </c>
      <c r="D69">
        <v>1.20334588496327E-3</v>
      </c>
      <c r="E69">
        <v>0.50455552243679103</v>
      </c>
      <c r="F69">
        <v>13.913563750372999</v>
      </c>
      <c r="G69">
        <v>1.37377780984803</v>
      </c>
      <c r="H69" t="s">
        <v>85</v>
      </c>
      <c r="I69" t="s">
        <v>98</v>
      </c>
      <c r="J69">
        <v>0.147048969973576</v>
      </c>
      <c r="K69">
        <v>5.6127959708151085</v>
      </c>
    </row>
    <row r="70" spans="1:11" x14ac:dyDescent="0.3">
      <c r="A70" t="s">
        <v>37</v>
      </c>
      <c r="B70" t="s">
        <v>26</v>
      </c>
      <c r="C70">
        <v>530435.25639054598</v>
      </c>
      <c r="D70">
        <v>0.34769862359821102</v>
      </c>
      <c r="E70">
        <v>2.3871106489042298E-3</v>
      </c>
      <c r="F70">
        <v>5964.4791650417101</v>
      </c>
      <c r="G70">
        <v>290.37077978690502</v>
      </c>
      <c r="H70" t="s">
        <v>85</v>
      </c>
      <c r="I70" t="s">
        <v>98</v>
      </c>
      <c r="J70" s="28">
        <v>3.5785435479859198E-2</v>
      </c>
      <c r="K70">
        <v>0</v>
      </c>
    </row>
    <row r="71" spans="1:11" x14ac:dyDescent="0.3">
      <c r="A71" t="s">
        <v>39</v>
      </c>
      <c r="B71" t="s">
        <v>26</v>
      </c>
      <c r="C71">
        <v>154061.883273165</v>
      </c>
      <c r="D71">
        <v>2.2693428586156E-2</v>
      </c>
      <c r="E71">
        <v>1.97856488645606E-2</v>
      </c>
      <c r="F71">
        <v>795.06057579912897</v>
      </c>
      <c r="G71">
        <v>35.032825322271201</v>
      </c>
      <c r="H71" t="s">
        <v>85</v>
      </c>
      <c r="I71" t="s">
        <v>98</v>
      </c>
      <c r="J71" s="20">
        <v>1.7100153030533201E-2</v>
      </c>
      <c r="K71">
        <v>0</v>
      </c>
    </row>
    <row r="72" spans="1:11" x14ac:dyDescent="0.3">
      <c r="A72" t="s">
        <v>26</v>
      </c>
      <c r="B72" t="s">
        <v>64</v>
      </c>
      <c r="C72">
        <v>2.91431272167977</v>
      </c>
      <c r="D72">
        <v>1.81033786067623E-2</v>
      </c>
      <c r="E72">
        <v>0.24661360698835999</v>
      </c>
      <c r="F72">
        <v>20.578992033865799</v>
      </c>
      <c r="G72">
        <v>2.8106607296517101</v>
      </c>
      <c r="H72" t="s">
        <v>85</v>
      </c>
      <c r="I72" t="s">
        <v>98</v>
      </c>
      <c r="J72" s="32">
        <v>1.15770264090292E-2</v>
      </c>
      <c r="K72">
        <v>0.9728228716986429</v>
      </c>
    </row>
    <row r="73" spans="1:11" x14ac:dyDescent="0.3">
      <c r="A73" t="s">
        <v>29</v>
      </c>
      <c r="B73" t="s">
        <v>64</v>
      </c>
      <c r="C73">
        <v>2.8294203675041798</v>
      </c>
      <c r="D73">
        <v>1.6396141554511998E-2</v>
      </c>
      <c r="E73">
        <v>0.22057780215126099</v>
      </c>
      <c r="F73">
        <v>23.324964408618602</v>
      </c>
      <c r="G73">
        <v>3.14241584511129</v>
      </c>
      <c r="H73" t="s">
        <v>85</v>
      </c>
      <c r="I73" t="s">
        <v>98</v>
      </c>
      <c r="J73">
        <v>1.26098453310509E-2</v>
      </c>
      <c r="K73">
        <v>1.3536073880583857</v>
      </c>
    </row>
    <row r="74" spans="1:11" x14ac:dyDescent="0.3">
      <c r="A74" t="s">
        <v>31</v>
      </c>
      <c r="B74" t="s">
        <v>64</v>
      </c>
      <c r="C74">
        <v>2.9167124097076398</v>
      </c>
      <c r="D74">
        <v>8.6718482883382502E-3</v>
      </c>
      <c r="E74">
        <v>0.29196064691175699</v>
      </c>
      <c r="F74">
        <v>19.9175912855607</v>
      </c>
      <c r="G74">
        <v>2.3741116752952101</v>
      </c>
      <c r="H74" t="s">
        <v>85</v>
      </c>
      <c r="I74" t="s">
        <v>98</v>
      </c>
      <c r="J74" s="28">
        <v>1.40343384450677E-2</v>
      </c>
      <c r="K74">
        <v>0.97187439094072303</v>
      </c>
    </row>
    <row r="75" spans="1:11" x14ac:dyDescent="0.3">
      <c r="A75" t="s">
        <v>33</v>
      </c>
      <c r="B75" t="s">
        <v>64</v>
      </c>
      <c r="C75">
        <v>3.1192642378309499</v>
      </c>
      <c r="D75">
        <v>1.60876722140488E-2</v>
      </c>
      <c r="E75">
        <v>0.224428013520348</v>
      </c>
      <c r="F75">
        <v>23.446842504962401</v>
      </c>
      <c r="G75">
        <v>3.0885056178474799</v>
      </c>
      <c r="H75" t="s">
        <v>85</v>
      </c>
      <c r="I75" t="s">
        <v>98</v>
      </c>
      <c r="J75">
        <v>9.1295642819477895E-3</v>
      </c>
      <c r="K75">
        <v>0.95305762095043534</v>
      </c>
    </row>
    <row r="76" spans="1:11" x14ac:dyDescent="0.3">
      <c r="A76" t="s">
        <v>35</v>
      </c>
      <c r="B76" t="s">
        <v>64</v>
      </c>
      <c r="C76">
        <v>3.06399347013061</v>
      </c>
      <c r="D76">
        <v>1.45513819698619E-2</v>
      </c>
      <c r="E76">
        <v>0.21901358634962501</v>
      </c>
      <c r="F76">
        <v>24.405006329463301</v>
      </c>
      <c r="G76">
        <v>3.1648592770561299</v>
      </c>
      <c r="H76" t="s">
        <v>85</v>
      </c>
      <c r="I76" t="s">
        <v>98</v>
      </c>
      <c r="J76" s="28">
        <v>8.0399355018073507E-3</v>
      </c>
      <c r="K76">
        <v>0.89036489933252483</v>
      </c>
    </row>
    <row r="77" spans="1:11" x14ac:dyDescent="0.3">
      <c r="A77" t="s">
        <v>37</v>
      </c>
      <c r="B77" t="s">
        <v>64</v>
      </c>
      <c r="C77">
        <v>3.4837149275946402</v>
      </c>
      <c r="D77">
        <v>7.4023153773820904E-2</v>
      </c>
      <c r="E77">
        <v>0.149565430001216</v>
      </c>
      <c r="F77">
        <v>25.607516684518401</v>
      </c>
      <c r="G77">
        <v>4.6344077007254301</v>
      </c>
      <c r="H77" t="s">
        <v>85</v>
      </c>
      <c r="I77" t="s">
        <v>98</v>
      </c>
      <c r="J77">
        <v>7.5583447861261198E-3</v>
      </c>
      <c r="K77">
        <v>1.2457137893617265</v>
      </c>
    </row>
    <row r="78" spans="1:11" x14ac:dyDescent="0.3">
      <c r="A78" t="s">
        <v>39</v>
      </c>
      <c r="B78" t="s">
        <v>64</v>
      </c>
      <c r="C78">
        <v>727229.05918177404</v>
      </c>
      <c r="D78">
        <v>0.115626665651023</v>
      </c>
      <c r="E78">
        <v>3.3624717133355998E-2</v>
      </c>
      <c r="F78">
        <v>465.56184362708899</v>
      </c>
      <c r="G78">
        <v>20.614215959376399</v>
      </c>
      <c r="H78" t="s">
        <v>85</v>
      </c>
      <c r="I78" t="s">
        <v>98</v>
      </c>
      <c r="J78" s="30">
        <v>2.4985330695274199E-2</v>
      </c>
      <c r="K78">
        <v>0</v>
      </c>
    </row>
    <row r="79" spans="1:11" x14ac:dyDescent="0.3">
      <c r="A79" t="s">
        <v>26</v>
      </c>
      <c r="B79" t="s">
        <v>72</v>
      </c>
      <c r="C79">
        <v>0</v>
      </c>
      <c r="D79">
        <v>0</v>
      </c>
      <c r="E79">
        <v>0</v>
      </c>
      <c r="F79">
        <v>0</v>
      </c>
      <c r="G79">
        <v>0</v>
      </c>
      <c r="H79" t="s">
        <v>85</v>
      </c>
      <c r="I79" t="s">
        <v>98</v>
      </c>
      <c r="J79" s="12">
        <v>0</v>
      </c>
      <c r="K79">
        <v>0</v>
      </c>
    </row>
    <row r="80" spans="1:11" x14ac:dyDescent="0.3">
      <c r="A80" t="s">
        <v>29</v>
      </c>
      <c r="B80" t="s">
        <v>72</v>
      </c>
      <c r="C80">
        <v>0</v>
      </c>
      <c r="D80">
        <v>0</v>
      </c>
      <c r="E80">
        <v>0</v>
      </c>
      <c r="F80">
        <v>0</v>
      </c>
      <c r="G80">
        <v>0</v>
      </c>
      <c r="H80" t="s">
        <v>85</v>
      </c>
      <c r="I80" t="s">
        <v>98</v>
      </c>
      <c r="J80" s="28">
        <v>0</v>
      </c>
      <c r="K80">
        <v>0</v>
      </c>
    </row>
    <row r="81" spans="1:11" x14ac:dyDescent="0.3">
      <c r="A81" t="s">
        <v>31</v>
      </c>
      <c r="B81" t="s">
        <v>72</v>
      </c>
      <c r="C81">
        <v>0</v>
      </c>
      <c r="D81">
        <v>0</v>
      </c>
      <c r="E81">
        <v>0</v>
      </c>
      <c r="F81">
        <v>0</v>
      </c>
      <c r="G81">
        <v>0</v>
      </c>
      <c r="H81" t="s">
        <v>85</v>
      </c>
      <c r="I81" t="s">
        <v>98</v>
      </c>
      <c r="J81">
        <v>0</v>
      </c>
      <c r="K81">
        <v>0</v>
      </c>
    </row>
    <row r="82" spans="1:11" x14ac:dyDescent="0.3">
      <c r="A82" t="s">
        <v>33</v>
      </c>
      <c r="B82" t="s">
        <v>72</v>
      </c>
      <c r="C82">
        <v>0</v>
      </c>
      <c r="D82">
        <v>0</v>
      </c>
      <c r="E82">
        <v>0</v>
      </c>
      <c r="F82">
        <v>0</v>
      </c>
      <c r="G82">
        <v>0</v>
      </c>
      <c r="H82" t="s">
        <v>85</v>
      </c>
      <c r="I82" t="s">
        <v>98</v>
      </c>
      <c r="J82" s="28">
        <v>0</v>
      </c>
      <c r="K82">
        <v>0</v>
      </c>
    </row>
    <row r="83" spans="1:11" x14ac:dyDescent="0.3">
      <c r="A83" t="s">
        <v>35</v>
      </c>
      <c r="B83" t="s">
        <v>72</v>
      </c>
      <c r="C83">
        <v>0</v>
      </c>
      <c r="D83">
        <v>0</v>
      </c>
      <c r="E83">
        <v>0</v>
      </c>
      <c r="F83">
        <v>0</v>
      </c>
      <c r="G83">
        <v>0</v>
      </c>
      <c r="H83" t="s">
        <v>85</v>
      </c>
      <c r="I83" t="s">
        <v>98</v>
      </c>
      <c r="J83">
        <v>0</v>
      </c>
      <c r="K83">
        <v>0</v>
      </c>
    </row>
    <row r="84" spans="1:11" x14ac:dyDescent="0.3">
      <c r="A84" t="s">
        <v>37</v>
      </c>
      <c r="B84" t="s">
        <v>72</v>
      </c>
      <c r="C84">
        <v>0</v>
      </c>
      <c r="D84">
        <v>0</v>
      </c>
      <c r="E84">
        <v>0</v>
      </c>
      <c r="F84">
        <v>0</v>
      </c>
      <c r="G84">
        <v>0</v>
      </c>
      <c r="H84" t="s">
        <v>85</v>
      </c>
      <c r="I84" t="s">
        <v>98</v>
      </c>
      <c r="J84" s="28">
        <v>0</v>
      </c>
      <c r="K84">
        <v>0</v>
      </c>
    </row>
    <row r="85" spans="1:11" x14ac:dyDescent="0.3">
      <c r="A85" t="s">
        <v>39</v>
      </c>
      <c r="B85" t="s">
        <v>72</v>
      </c>
      <c r="C85">
        <v>0</v>
      </c>
      <c r="D85">
        <v>0</v>
      </c>
      <c r="E85">
        <v>0</v>
      </c>
      <c r="F85">
        <v>0</v>
      </c>
      <c r="G85">
        <v>0</v>
      </c>
      <c r="H85" t="s">
        <v>85</v>
      </c>
      <c r="I85" t="s">
        <v>98</v>
      </c>
      <c r="J85" s="20">
        <v>0</v>
      </c>
      <c r="K85">
        <v>0</v>
      </c>
    </row>
    <row r="86" spans="1:11" x14ac:dyDescent="0.3">
      <c r="A86" t="s">
        <v>26</v>
      </c>
      <c r="B86" t="s">
        <v>27</v>
      </c>
      <c r="C86">
        <v>1.58474643235303</v>
      </c>
      <c r="D86">
        <v>0.32561360722257399</v>
      </c>
      <c r="E86">
        <v>0.36726869983314497</v>
      </c>
      <c r="F86">
        <v>3.6825003195630002</v>
      </c>
      <c r="G86">
        <v>1.8873026230518699</v>
      </c>
      <c r="H86" t="s">
        <v>85</v>
      </c>
      <c r="I86" t="s">
        <v>97</v>
      </c>
      <c r="J86" s="32">
        <v>2.7361482888240401E-2</v>
      </c>
      <c r="K86">
        <v>0.24471395988112121</v>
      </c>
    </row>
    <row r="87" spans="1:11" x14ac:dyDescent="0.3">
      <c r="A87" t="s">
        <v>29</v>
      </c>
      <c r="B87" t="s">
        <v>27</v>
      </c>
      <c r="C87">
        <v>1.55141934635985</v>
      </c>
      <c r="D87">
        <v>0.31403172338427898</v>
      </c>
      <c r="E87">
        <v>0.35439240176733999</v>
      </c>
      <c r="F87">
        <v>3.8693371050646901</v>
      </c>
      <c r="G87">
        <v>1.95587483564334</v>
      </c>
      <c r="H87" t="s">
        <v>85</v>
      </c>
      <c r="I87" t="s">
        <v>97</v>
      </c>
      <c r="J87">
        <v>2.7468123342753999E-2</v>
      </c>
      <c r="K87">
        <v>0.26708780327733361</v>
      </c>
    </row>
    <row r="88" spans="1:11" x14ac:dyDescent="0.3">
      <c r="A88" t="s">
        <v>31</v>
      </c>
      <c r="B88" t="s">
        <v>27</v>
      </c>
      <c r="C88">
        <v>1.6181869986914199</v>
      </c>
      <c r="D88">
        <v>0.31900369561931802</v>
      </c>
      <c r="E88">
        <v>0.33683181035994902</v>
      </c>
      <c r="F88">
        <v>4.1691086966918496</v>
      </c>
      <c r="G88">
        <v>2.05784358614831</v>
      </c>
      <c r="H88" t="s">
        <v>85</v>
      </c>
      <c r="I88" t="s">
        <v>97</v>
      </c>
      <c r="J88" s="28">
        <v>2.1620149169507101E-2</v>
      </c>
      <c r="K88">
        <v>0.23395841187300093</v>
      </c>
    </row>
    <row r="89" spans="1:11" x14ac:dyDescent="0.3">
      <c r="A89" t="s">
        <v>33</v>
      </c>
      <c r="B89" t="s">
        <v>27</v>
      </c>
      <c r="C89">
        <v>1.3712135127798599</v>
      </c>
      <c r="D89">
        <v>0.19868361826040601</v>
      </c>
      <c r="E89">
        <v>0.35980552949865002</v>
      </c>
      <c r="F89">
        <v>4.9337910323100997</v>
      </c>
      <c r="G89">
        <v>1.9264494948862301</v>
      </c>
      <c r="H89" t="s">
        <v>85</v>
      </c>
      <c r="I89" t="s">
        <v>97</v>
      </c>
      <c r="J89">
        <v>2.2325110229941901E-2</v>
      </c>
      <c r="K89">
        <v>0.28118121288144149</v>
      </c>
    </row>
    <row r="90" spans="1:11" x14ac:dyDescent="0.3">
      <c r="A90" t="s">
        <v>35</v>
      </c>
      <c r="B90" t="s">
        <v>27</v>
      </c>
      <c r="C90">
        <v>1.72456872161395</v>
      </c>
      <c r="D90">
        <v>0.28322244444647698</v>
      </c>
      <c r="E90">
        <v>0.371181618378294</v>
      </c>
      <c r="F90">
        <v>4.3835690623630699</v>
      </c>
      <c r="G90">
        <v>1.86740707578228</v>
      </c>
      <c r="H90" t="s">
        <v>85</v>
      </c>
      <c r="I90" t="s">
        <v>97</v>
      </c>
      <c r="J90" s="28">
        <v>2.5929407442010902E-2</v>
      </c>
      <c r="K90">
        <v>0.28033018574586333</v>
      </c>
    </row>
    <row r="91" spans="1:11" x14ac:dyDescent="0.3">
      <c r="A91" t="s">
        <v>94</v>
      </c>
      <c r="B91" t="s">
        <v>27</v>
      </c>
      <c r="C91">
        <v>1.8091347312027699</v>
      </c>
      <c r="D91">
        <v>0.35301005259769602</v>
      </c>
      <c r="E91">
        <v>0.34299553164848301</v>
      </c>
      <c r="F91">
        <v>4.1313579656517199</v>
      </c>
      <c r="G91">
        <v>2.0208635874309699</v>
      </c>
      <c r="H91" t="s">
        <v>85</v>
      </c>
      <c r="I91" t="s">
        <v>97</v>
      </c>
      <c r="J91">
        <v>2.9018136738380201E-2</v>
      </c>
      <c r="K91">
        <v>0.31369331221798014</v>
      </c>
    </row>
    <row r="92" spans="1:11" x14ac:dyDescent="0.3">
      <c r="A92" t="s">
        <v>37</v>
      </c>
      <c r="B92" t="s">
        <v>27</v>
      </c>
      <c r="C92">
        <v>1.5633772133630299</v>
      </c>
      <c r="D92">
        <v>0.37685412267416302</v>
      </c>
      <c r="E92">
        <v>0.33133342617735501</v>
      </c>
      <c r="F92">
        <v>3.4615413845807699</v>
      </c>
      <c r="G92">
        <v>2.0919929164916802</v>
      </c>
      <c r="H92" t="s">
        <v>85</v>
      </c>
      <c r="I92" t="s">
        <v>97</v>
      </c>
      <c r="J92" s="30">
        <v>2.7779836558021999E-2</v>
      </c>
      <c r="K92">
        <v>0.24756459785828255</v>
      </c>
    </row>
    <row r="93" spans="1:11" x14ac:dyDescent="0.3">
      <c r="A93" t="s">
        <v>26</v>
      </c>
      <c r="B93" t="s">
        <v>41</v>
      </c>
      <c r="C93">
        <v>1.35296259103973</v>
      </c>
      <c r="D93">
        <v>0.119410682757172</v>
      </c>
      <c r="E93">
        <v>0.322379793511477</v>
      </c>
      <c r="F93">
        <v>7.2432714360753296</v>
      </c>
      <c r="G93">
        <v>2.1500949951296202</v>
      </c>
      <c r="H93" t="s">
        <v>85</v>
      </c>
      <c r="I93" t="s">
        <v>97</v>
      </c>
      <c r="J93" s="12">
        <v>2.2761009350014599E-2</v>
      </c>
      <c r="K93">
        <v>0.49316258517349443</v>
      </c>
    </row>
    <row r="94" spans="1:11" x14ac:dyDescent="0.3">
      <c r="A94" t="s">
        <v>29</v>
      </c>
      <c r="B94" t="s">
        <v>41</v>
      </c>
      <c r="C94">
        <v>1.3982633493398</v>
      </c>
      <c r="D94">
        <v>0.10614436604956599</v>
      </c>
      <c r="E94">
        <v>0.31501474953599901</v>
      </c>
      <c r="F94">
        <v>7.9337194996167204</v>
      </c>
      <c r="G94">
        <v>2.20036421018672</v>
      </c>
      <c r="H94" t="s">
        <v>85</v>
      </c>
      <c r="I94" t="s">
        <v>97</v>
      </c>
      <c r="J94" s="28">
        <v>2.10090624817687E-2</v>
      </c>
      <c r="K94">
        <v>0.51129709072419605</v>
      </c>
    </row>
    <row r="95" spans="1:11" x14ac:dyDescent="0.3">
      <c r="A95" t="s">
        <v>31</v>
      </c>
      <c r="B95" t="s">
        <v>41</v>
      </c>
      <c r="C95">
        <v>1.4504140122093701</v>
      </c>
      <c r="D95">
        <v>0.19688577530159601</v>
      </c>
      <c r="E95">
        <v>0.25100298081130501</v>
      </c>
      <c r="F95">
        <v>7.3747877337582599</v>
      </c>
      <c r="G95">
        <v>2.7615097570535601</v>
      </c>
      <c r="H95" t="s">
        <v>85</v>
      </c>
      <c r="I95" t="s">
        <v>97</v>
      </c>
      <c r="J95">
        <v>2.2674528875228701E-2</v>
      </c>
      <c r="K95">
        <v>0.60993431163989165</v>
      </c>
    </row>
    <row r="96" spans="1:11" x14ac:dyDescent="0.3">
      <c r="A96" t="s">
        <v>33</v>
      </c>
      <c r="B96" t="s">
        <v>41</v>
      </c>
      <c r="C96">
        <v>1.2438919968692601</v>
      </c>
      <c r="D96">
        <v>0.12434199562540101</v>
      </c>
      <c r="E96">
        <v>0.29203505396181501</v>
      </c>
      <c r="F96">
        <v>7.5252825668574497</v>
      </c>
      <c r="G96">
        <v>2.3735067799449099</v>
      </c>
      <c r="H96" t="s">
        <v>85</v>
      </c>
      <c r="I96" t="s">
        <v>97</v>
      </c>
      <c r="J96" s="28">
        <v>4.3179147325278999E-2</v>
      </c>
      <c r="K96">
        <v>1.1456671058073207</v>
      </c>
    </row>
    <row r="97" spans="1:11" x14ac:dyDescent="0.3">
      <c r="A97" t="s">
        <v>35</v>
      </c>
      <c r="B97" t="s">
        <v>41</v>
      </c>
      <c r="C97">
        <v>1.6978083374008599</v>
      </c>
      <c r="D97">
        <v>0.17535814790964899</v>
      </c>
      <c r="E97">
        <v>0.196190945554367</v>
      </c>
      <c r="F97">
        <v>11.016032542290599</v>
      </c>
      <c r="G97">
        <v>3.53302329320731</v>
      </c>
      <c r="H97" t="s">
        <v>85</v>
      </c>
      <c r="I97" t="s">
        <v>97</v>
      </c>
      <c r="J97">
        <v>1.4265968531760201E-2</v>
      </c>
      <c r="K97">
        <v>0.69670358078762717</v>
      </c>
    </row>
    <row r="98" spans="1:11" x14ac:dyDescent="0.3">
      <c r="A98" t="s">
        <v>94</v>
      </c>
      <c r="B98" t="s">
        <v>41</v>
      </c>
      <c r="C98">
        <v>1.62656841271719</v>
      </c>
      <c r="D98">
        <v>0.13265144325890499</v>
      </c>
      <c r="E98">
        <v>0.185189780557663</v>
      </c>
      <c r="F98">
        <v>13.075407401698</v>
      </c>
      <c r="G98">
        <v>3.7429018948705801</v>
      </c>
      <c r="H98" t="s">
        <v>85</v>
      </c>
      <c r="I98" t="s">
        <v>97</v>
      </c>
      <c r="J98" s="28">
        <v>1.12966258437257E-2</v>
      </c>
      <c r="K98">
        <v>0.68464145297726198</v>
      </c>
    </row>
    <row r="99" spans="1:11" x14ac:dyDescent="0.3">
      <c r="A99" t="s">
        <v>37</v>
      </c>
      <c r="B99" t="s">
        <v>41</v>
      </c>
      <c r="C99">
        <v>1.6334279915147401</v>
      </c>
      <c r="D99">
        <v>0.156397060754949</v>
      </c>
      <c r="E99">
        <v>0.18561178237527001</v>
      </c>
      <c r="F99">
        <v>12.0972449075238</v>
      </c>
      <c r="G99">
        <v>3.7343921365861301</v>
      </c>
      <c r="H99" t="s">
        <v>85</v>
      </c>
      <c r="I99" t="s">
        <v>97</v>
      </c>
      <c r="J99" s="20">
        <v>9.8849914007628093E-3</v>
      </c>
      <c r="K99">
        <v>0.54349527010770871</v>
      </c>
    </row>
    <row r="100" spans="1:11" x14ac:dyDescent="0.3">
      <c r="A100" t="s">
        <v>26</v>
      </c>
      <c r="B100" t="s">
        <v>103</v>
      </c>
      <c r="C100">
        <v>0.41199323306901797</v>
      </c>
      <c r="D100">
        <v>6.3180354556258506E-2</v>
      </c>
      <c r="E100">
        <v>2.5165230463581199</v>
      </c>
      <c r="F100">
        <v>0.67892968791441899</v>
      </c>
      <c r="G100">
        <v>0.27543843938288498</v>
      </c>
      <c r="H100" t="s">
        <v>85</v>
      </c>
      <c r="I100" t="s">
        <v>97</v>
      </c>
      <c r="J100" s="32">
        <v>0.77763586601889401</v>
      </c>
      <c r="K100">
        <v>0.28649723582187292</v>
      </c>
    </row>
    <row r="101" spans="1:11" x14ac:dyDescent="0.3">
      <c r="A101" t="s">
        <v>29</v>
      </c>
      <c r="B101" t="s">
        <v>103</v>
      </c>
      <c r="C101">
        <v>0.37478351755723199</v>
      </c>
      <c r="D101">
        <v>3.8642922346405303E-2</v>
      </c>
      <c r="E101">
        <v>2.7224767648470198</v>
      </c>
      <c r="F101">
        <v>0.79455806636569604</v>
      </c>
      <c r="G101">
        <v>0.25460168825312102</v>
      </c>
      <c r="H101" t="s">
        <v>85</v>
      </c>
      <c r="I101" t="s">
        <v>97</v>
      </c>
      <c r="J101">
        <v>0.775096625484337</v>
      </c>
      <c r="K101">
        <v>0.30483019687567914</v>
      </c>
    </row>
    <row r="102" spans="1:11" x14ac:dyDescent="0.3">
      <c r="A102" t="s">
        <v>31</v>
      </c>
      <c r="B102" t="s">
        <v>103</v>
      </c>
      <c r="C102">
        <v>0.391955679499289</v>
      </c>
      <c r="D102">
        <v>9.9321737041342395E-2</v>
      </c>
      <c r="E102">
        <v>1.2750856972975799</v>
      </c>
      <c r="F102">
        <v>0.84743953857573795</v>
      </c>
      <c r="G102">
        <v>0.54360830964460205</v>
      </c>
      <c r="H102" t="s">
        <v>85</v>
      </c>
      <c r="I102" t="s">
        <v>97</v>
      </c>
      <c r="J102" s="28">
        <v>0.42157113503990601</v>
      </c>
      <c r="K102">
        <v>0.37410521479184966</v>
      </c>
    </row>
    <row r="103" spans="1:11" x14ac:dyDescent="0.3">
      <c r="A103" t="s">
        <v>33</v>
      </c>
      <c r="B103" t="s">
        <v>103</v>
      </c>
      <c r="C103">
        <v>0.31214112826250801</v>
      </c>
      <c r="D103">
        <v>2.9926300810132901E-2</v>
      </c>
      <c r="E103">
        <v>1.59174552411613</v>
      </c>
      <c r="F103">
        <v>1.40972965017704</v>
      </c>
      <c r="G103">
        <v>0.43546356503489198</v>
      </c>
      <c r="H103" t="s">
        <v>85</v>
      </c>
      <c r="I103" t="s">
        <v>97</v>
      </c>
      <c r="J103">
        <v>0.55089120686765003</v>
      </c>
      <c r="K103">
        <v>0.71444756685947808</v>
      </c>
    </row>
    <row r="104" spans="1:11" x14ac:dyDescent="0.3">
      <c r="A104" t="s">
        <v>35</v>
      </c>
      <c r="B104" t="s">
        <v>103</v>
      </c>
      <c r="C104">
        <v>0.34686252178215798</v>
      </c>
      <c r="D104">
        <v>3.8735590249461403E-2</v>
      </c>
      <c r="E104">
        <v>1.43082985232455</v>
      </c>
      <c r="F104">
        <v>1.44933584378578</v>
      </c>
      <c r="G104">
        <v>0.48443718128598301</v>
      </c>
      <c r="H104" t="s">
        <v>85</v>
      </c>
      <c r="I104" t="s">
        <v>97</v>
      </c>
      <c r="J104" s="28">
        <v>0.45367050283913801</v>
      </c>
      <c r="K104">
        <v>0.6422280989897251</v>
      </c>
    </row>
    <row r="105" spans="1:11" x14ac:dyDescent="0.3">
      <c r="A105" t="s">
        <v>94</v>
      </c>
      <c r="B105" t="s">
        <v>103</v>
      </c>
      <c r="C105">
        <v>0.40692829765584498</v>
      </c>
      <c r="D105">
        <v>0.10541629143139999</v>
      </c>
      <c r="E105">
        <v>0.14508312055704101</v>
      </c>
      <c r="F105">
        <v>7.2433832492451398</v>
      </c>
      <c r="G105">
        <v>4.7775866544546002</v>
      </c>
      <c r="H105" t="s">
        <v>85</v>
      </c>
      <c r="I105" t="s">
        <v>97</v>
      </c>
      <c r="J105">
        <v>2.4785924321176399E-2</v>
      </c>
      <c r="K105">
        <v>0.79192960760627251</v>
      </c>
    </row>
    <row r="106" spans="1:11" x14ac:dyDescent="0.3">
      <c r="A106" t="s">
        <v>37</v>
      </c>
      <c r="B106" t="s">
        <v>103</v>
      </c>
      <c r="C106">
        <v>0.50344906104614995</v>
      </c>
      <c r="D106">
        <v>0.115933941711299</v>
      </c>
      <c r="E106">
        <v>0.105556300546764</v>
      </c>
      <c r="F106">
        <v>11.4321390436009</v>
      </c>
      <c r="G106">
        <v>6.5666111541382302</v>
      </c>
      <c r="H106" t="s">
        <v>85</v>
      </c>
      <c r="I106" t="s">
        <v>97</v>
      </c>
      <c r="J106" s="30">
        <v>1.9378429259427999E-2</v>
      </c>
      <c r="K106">
        <v>1.0123456991214468</v>
      </c>
    </row>
    <row r="107" spans="1:11" x14ac:dyDescent="0.3">
      <c r="A107" t="s">
        <v>26</v>
      </c>
      <c r="B107" t="s">
        <v>26</v>
      </c>
      <c r="C107">
        <v>25017.0285260112</v>
      </c>
      <c r="D107">
        <v>0.11925541866417901</v>
      </c>
      <c r="E107">
        <v>3.1601405092434399E-2</v>
      </c>
      <c r="F107">
        <v>387.76107963902302</v>
      </c>
      <c r="G107">
        <v>21.934062062509</v>
      </c>
      <c r="H107" t="s">
        <v>85</v>
      </c>
      <c r="I107" t="s">
        <v>97</v>
      </c>
      <c r="J107" s="12">
        <v>3.2449594862944901E-2</v>
      </c>
      <c r="K107">
        <v>0</v>
      </c>
    </row>
    <row r="108" spans="1:11" x14ac:dyDescent="0.3">
      <c r="A108" t="s">
        <v>29</v>
      </c>
      <c r="B108" t="s">
        <v>26</v>
      </c>
      <c r="C108">
        <v>0.56970990013866196</v>
      </c>
      <c r="D108">
        <v>0.101425913708622</v>
      </c>
      <c r="E108">
        <v>0.13980070637091299</v>
      </c>
      <c r="F108">
        <v>10.9423360041707</v>
      </c>
      <c r="G108">
        <v>4.9581092868080399</v>
      </c>
      <c r="H108" t="s">
        <v>85</v>
      </c>
      <c r="I108" t="s">
        <v>97</v>
      </c>
      <c r="J108" s="28">
        <v>5.3088498463963102E-2</v>
      </c>
      <c r="K108">
        <v>4.051820639770586</v>
      </c>
    </row>
    <row r="109" spans="1:11" x14ac:dyDescent="0.3">
      <c r="A109" t="s">
        <v>31</v>
      </c>
      <c r="B109" t="s">
        <v>26</v>
      </c>
      <c r="C109">
        <v>247093.56473180701</v>
      </c>
      <c r="D109">
        <v>0.13616165733902399</v>
      </c>
      <c r="E109">
        <v>2.2807982956738099E-2</v>
      </c>
      <c r="F109">
        <v>631.85921644106099</v>
      </c>
      <c r="G109">
        <v>30.3905514957065</v>
      </c>
      <c r="H109" t="s">
        <v>85</v>
      </c>
      <c r="I109" t="s">
        <v>97</v>
      </c>
      <c r="J109">
        <v>3.29355979964377E-2</v>
      </c>
      <c r="K109">
        <v>0</v>
      </c>
    </row>
    <row r="110" spans="1:11" x14ac:dyDescent="0.3">
      <c r="A110" t="s">
        <v>33</v>
      </c>
      <c r="B110" t="s">
        <v>26</v>
      </c>
      <c r="C110">
        <v>2333881.0254156701</v>
      </c>
      <c r="D110">
        <v>9.6518932019343098E-2</v>
      </c>
      <c r="E110">
        <v>5.1709470024015498E-2</v>
      </c>
      <c r="F110">
        <v>328.78037949112502</v>
      </c>
      <c r="G110">
        <v>13.4046467743341</v>
      </c>
      <c r="H110" t="s">
        <v>85</v>
      </c>
      <c r="I110" t="s">
        <v>97</v>
      </c>
      <c r="J110" s="28">
        <v>1.6446166929685001E-2</v>
      </c>
      <c r="K110">
        <v>0</v>
      </c>
    </row>
    <row r="111" spans="1:11" x14ac:dyDescent="0.3">
      <c r="A111" t="s">
        <v>35</v>
      </c>
      <c r="B111" t="s">
        <v>26</v>
      </c>
      <c r="C111">
        <v>0.90177519256663097</v>
      </c>
      <c r="D111">
        <v>8.3714960899289495E-2</v>
      </c>
      <c r="E111">
        <v>0.108078599510281</v>
      </c>
      <c r="F111">
        <v>21.091300879424001</v>
      </c>
      <c r="G111">
        <v>6.4133619763828698</v>
      </c>
      <c r="H111" t="s">
        <v>85</v>
      </c>
      <c r="I111" t="s">
        <v>97</v>
      </c>
      <c r="J111">
        <v>2.1833168491050301E-2</v>
      </c>
      <c r="K111">
        <v>2.7295235005480123</v>
      </c>
    </row>
    <row r="112" spans="1:11" x14ac:dyDescent="0.3">
      <c r="A112" t="s">
        <v>94</v>
      </c>
      <c r="B112" t="s">
        <v>26</v>
      </c>
      <c r="C112">
        <v>2.3430537089074499</v>
      </c>
      <c r="D112">
        <v>8.8899213837139404E-2</v>
      </c>
      <c r="E112">
        <v>6.6876905455504496E-2</v>
      </c>
      <c r="F112">
        <v>48.342950583591097</v>
      </c>
      <c r="G112">
        <v>10.3645223390475</v>
      </c>
      <c r="H112" t="s">
        <v>85</v>
      </c>
      <c r="I112" t="s">
        <v>97</v>
      </c>
      <c r="J112" s="28">
        <v>2.3342144256688901E-2</v>
      </c>
      <c r="K112">
        <v>0</v>
      </c>
    </row>
    <row r="113" spans="1:11" x14ac:dyDescent="0.3">
      <c r="A113" t="s">
        <v>37</v>
      </c>
      <c r="B113" t="s">
        <v>26</v>
      </c>
      <c r="C113">
        <v>1.06656433608797</v>
      </c>
      <c r="D113">
        <v>0.13362671891911401</v>
      </c>
      <c r="E113">
        <v>0.18251459026896399</v>
      </c>
      <c r="F113">
        <v>10.647302772368301</v>
      </c>
      <c r="G113">
        <v>3.7977631242438301</v>
      </c>
      <c r="H113" t="s">
        <v>85</v>
      </c>
      <c r="I113" t="s">
        <v>97</v>
      </c>
      <c r="J113" s="20">
        <v>1.6050165946972401E-2</v>
      </c>
      <c r="K113">
        <v>0.79396534461332102</v>
      </c>
    </row>
    <row r="114" spans="1:11" x14ac:dyDescent="0.3">
      <c r="A114" t="s">
        <v>26</v>
      </c>
      <c r="B114" t="s">
        <v>64</v>
      </c>
      <c r="C114">
        <v>1.0732970765273999</v>
      </c>
      <c r="D114">
        <v>0.22501152710660799</v>
      </c>
      <c r="E114">
        <v>0.46436385054589402</v>
      </c>
      <c r="F114">
        <v>2.85781435803101</v>
      </c>
      <c r="G114">
        <v>1.4926811803828</v>
      </c>
      <c r="H114" t="s">
        <v>85</v>
      </c>
      <c r="I114" t="s">
        <v>97</v>
      </c>
      <c r="J114" s="32">
        <v>6.2024213912800802E-2</v>
      </c>
      <c r="K114">
        <v>0.38391486595570479</v>
      </c>
    </row>
    <row r="115" spans="1:11" x14ac:dyDescent="0.3">
      <c r="A115" t="s">
        <v>29</v>
      </c>
      <c r="B115" t="s">
        <v>64</v>
      </c>
      <c r="C115">
        <v>1.0873246006639301</v>
      </c>
      <c r="D115">
        <v>0.12693730272933801</v>
      </c>
      <c r="E115">
        <v>1.2403978969501299</v>
      </c>
      <c r="F115">
        <v>1.6314469398615301</v>
      </c>
      <c r="G115">
        <v>0.55881034808608299</v>
      </c>
      <c r="H115" t="s">
        <v>85</v>
      </c>
      <c r="I115" t="s">
        <v>97</v>
      </c>
      <c r="J115">
        <v>0.19895346122218599</v>
      </c>
      <c r="K115">
        <v>0.29836484910735561</v>
      </c>
    </row>
    <row r="116" spans="1:11" x14ac:dyDescent="0.3">
      <c r="A116" t="s">
        <v>31</v>
      </c>
      <c r="B116" t="s">
        <v>64</v>
      </c>
      <c r="C116">
        <v>1.0929822379404699</v>
      </c>
      <c r="D116">
        <v>0.245886718096059</v>
      </c>
      <c r="E116">
        <v>0.35290382334026099</v>
      </c>
      <c r="F116">
        <v>3.50504144889404</v>
      </c>
      <c r="G116">
        <v>1.9641248825225399</v>
      </c>
      <c r="H116" t="s">
        <v>85</v>
      </c>
      <c r="I116" t="s">
        <v>97</v>
      </c>
      <c r="J116" s="28">
        <v>2.9910971489213001E-2</v>
      </c>
      <c r="K116">
        <v>0.26155330141629607</v>
      </c>
    </row>
    <row r="117" spans="1:11" x14ac:dyDescent="0.3">
      <c r="A117" t="s">
        <v>33</v>
      </c>
      <c r="B117" t="s">
        <v>64</v>
      </c>
      <c r="C117">
        <v>1.1228031966412</v>
      </c>
      <c r="D117">
        <v>0.24374689858295601</v>
      </c>
      <c r="E117">
        <v>0.33590092738381999</v>
      </c>
      <c r="F117">
        <v>3.8187407442955399</v>
      </c>
      <c r="G117">
        <v>2.0635464925880198</v>
      </c>
      <c r="H117" t="s">
        <v>85</v>
      </c>
      <c r="I117" t="s">
        <v>97</v>
      </c>
      <c r="J117">
        <v>2.6498406923667301E-2</v>
      </c>
      <c r="K117">
        <v>0.26254793657513176</v>
      </c>
    </row>
    <row r="118" spans="1:11" x14ac:dyDescent="0.3">
      <c r="A118" t="s">
        <v>35</v>
      </c>
      <c r="B118" t="s">
        <v>64</v>
      </c>
      <c r="C118">
        <v>1.1457269294008501</v>
      </c>
      <c r="D118">
        <v>0.28036234101577701</v>
      </c>
      <c r="E118">
        <v>0.30231200926116403</v>
      </c>
      <c r="F118">
        <v>3.7281617383147401</v>
      </c>
      <c r="G118">
        <v>2.2928205275535198</v>
      </c>
      <c r="H118" t="s">
        <v>85</v>
      </c>
      <c r="I118" t="s">
        <v>97</v>
      </c>
      <c r="J118" s="28">
        <v>2.4341071596192001E-2</v>
      </c>
      <c r="K118">
        <v>0.24830544602856763</v>
      </c>
    </row>
    <row r="119" spans="1:11" x14ac:dyDescent="0.3">
      <c r="A119" t="s">
        <v>94</v>
      </c>
      <c r="B119" t="s">
        <v>64</v>
      </c>
      <c r="C119">
        <v>1.52118266442131</v>
      </c>
      <c r="D119">
        <v>0.41507275902447199</v>
      </c>
      <c r="E119">
        <v>0.18917299854772501</v>
      </c>
      <c r="F119">
        <v>5.1812400756135997</v>
      </c>
      <c r="G119">
        <v>3.66409152406113</v>
      </c>
      <c r="H119" t="s">
        <v>85</v>
      </c>
      <c r="I119" t="s">
        <v>97</v>
      </c>
      <c r="J119">
        <v>1.3789489855057201E-2</v>
      </c>
      <c r="K119">
        <v>0.25080088757197849</v>
      </c>
    </row>
    <row r="120" spans="1:11" x14ac:dyDescent="0.3">
      <c r="A120" t="s">
        <v>37</v>
      </c>
      <c r="B120" t="s">
        <v>64</v>
      </c>
      <c r="C120">
        <v>1.5791852152872601</v>
      </c>
      <c r="D120">
        <v>0.24054332170572501</v>
      </c>
      <c r="E120">
        <v>0.18849736862744901</v>
      </c>
      <c r="F120">
        <v>9.1062844753951495</v>
      </c>
      <c r="G120">
        <v>3.6772247040217301</v>
      </c>
      <c r="H120" t="s">
        <v>85</v>
      </c>
      <c r="I120" t="s">
        <v>97</v>
      </c>
      <c r="J120" s="30">
        <v>1.64634481979774E-2</v>
      </c>
      <c r="K120">
        <v>0.66322412675273235</v>
      </c>
    </row>
    <row r="121" spans="1:11" x14ac:dyDescent="0.3">
      <c r="A121" t="s">
        <v>26</v>
      </c>
      <c r="B121" t="s">
        <v>27</v>
      </c>
      <c r="C121">
        <v>1.53974551405558</v>
      </c>
      <c r="D121">
        <v>0.32808569657866699</v>
      </c>
      <c r="E121">
        <v>0.28791348499708802</v>
      </c>
      <c r="F121">
        <v>4.5377228658791804</v>
      </c>
      <c r="G121">
        <v>2.4074842502321698</v>
      </c>
      <c r="H121" t="s">
        <v>84</v>
      </c>
      <c r="I121" t="s">
        <v>97</v>
      </c>
      <c r="J121" s="32">
        <v>2.0267280897744901E-2</v>
      </c>
      <c r="K121">
        <v>0.26920766350853942</v>
      </c>
    </row>
    <row r="122" spans="1:11" x14ac:dyDescent="0.3">
      <c r="A122" t="s">
        <v>29</v>
      </c>
      <c r="B122" t="s">
        <v>27</v>
      </c>
      <c r="C122">
        <v>1.18239457497939</v>
      </c>
      <c r="D122">
        <v>0.182955294898004</v>
      </c>
      <c r="E122">
        <v>0.34323239503889202</v>
      </c>
      <c r="F122">
        <v>4.9469472972854103</v>
      </c>
      <c r="G122">
        <v>2.0194689970374302</v>
      </c>
      <c r="H122" t="s">
        <v>84</v>
      </c>
      <c r="I122" t="s">
        <v>97</v>
      </c>
      <c r="J122">
        <v>2.2135636873646301E-2</v>
      </c>
      <c r="K122">
        <v>0.29014084631778125</v>
      </c>
    </row>
    <row r="123" spans="1:11" x14ac:dyDescent="0.3">
      <c r="A123" t="s">
        <v>31</v>
      </c>
      <c r="B123" t="s">
        <v>27</v>
      </c>
      <c r="C123">
        <v>1.4735184185259</v>
      </c>
      <c r="D123">
        <v>0.18491018918626001</v>
      </c>
      <c r="E123">
        <v>0.35048202024345698</v>
      </c>
      <c r="F123">
        <v>5.5393648389007097</v>
      </c>
      <c r="G123">
        <v>1.97769683043501</v>
      </c>
      <c r="H123" t="s">
        <v>84</v>
      </c>
      <c r="I123" t="s">
        <v>97</v>
      </c>
      <c r="J123" s="28">
        <v>2.2723517719961901E-2</v>
      </c>
      <c r="K123">
        <v>0.33562362805706858</v>
      </c>
    </row>
    <row r="124" spans="1:11" x14ac:dyDescent="0.3">
      <c r="A124" t="s">
        <v>33</v>
      </c>
      <c r="B124" t="s">
        <v>27</v>
      </c>
      <c r="C124">
        <v>1.45932933655686</v>
      </c>
      <c r="D124">
        <v>0.198726371871601</v>
      </c>
      <c r="E124">
        <v>0.34224022505254198</v>
      </c>
      <c r="F124">
        <v>5.3980111946081299</v>
      </c>
      <c r="G124">
        <v>2.0253235295574399</v>
      </c>
      <c r="H124" t="s">
        <v>84</v>
      </c>
      <c r="I124" t="s">
        <v>97</v>
      </c>
      <c r="J124">
        <v>1.93623211970257E-2</v>
      </c>
      <c r="K124">
        <v>0.27985316982262098</v>
      </c>
    </row>
    <row r="125" spans="1:11" x14ac:dyDescent="0.3">
      <c r="A125" t="s">
        <v>35</v>
      </c>
      <c r="B125" t="s">
        <v>27</v>
      </c>
      <c r="C125">
        <v>1.3950039398307801</v>
      </c>
      <c r="D125">
        <v>0.25591131320065802</v>
      </c>
      <c r="E125">
        <v>0.22218767320017099</v>
      </c>
      <c r="F125">
        <v>6.7202482916918198</v>
      </c>
      <c r="G125">
        <v>3.1196473259588999</v>
      </c>
      <c r="H125" t="s">
        <v>84</v>
      </c>
      <c r="I125" t="s">
        <v>97</v>
      </c>
      <c r="J125" s="28">
        <v>1.58890241678959E-2</v>
      </c>
      <c r="K125">
        <v>0.3992407965347855</v>
      </c>
    </row>
    <row r="126" spans="1:11" x14ac:dyDescent="0.3">
      <c r="A126" t="s">
        <v>94</v>
      </c>
      <c r="B126" t="s">
        <v>27</v>
      </c>
      <c r="C126">
        <v>1.39117452636882</v>
      </c>
      <c r="D126">
        <v>0.23659097655105299</v>
      </c>
      <c r="E126">
        <v>0.23208900945192901</v>
      </c>
      <c r="F126">
        <v>6.82997521480047</v>
      </c>
      <c r="G126">
        <v>2.98655753754471</v>
      </c>
      <c r="H126" t="s">
        <v>84</v>
      </c>
      <c r="I126" t="s">
        <v>97</v>
      </c>
      <c r="J126">
        <v>1.2781765520467701E-2</v>
      </c>
      <c r="K126">
        <v>0.3154906090227696</v>
      </c>
    </row>
    <row r="127" spans="1:11" x14ac:dyDescent="0.3">
      <c r="A127" t="s">
        <v>37</v>
      </c>
      <c r="B127" t="s">
        <v>27</v>
      </c>
      <c r="C127">
        <v>1.27952011966409</v>
      </c>
      <c r="D127">
        <v>0.18245410878940499</v>
      </c>
      <c r="E127">
        <v>0.30418154607652498</v>
      </c>
      <c r="F127">
        <v>5.8974516136400004</v>
      </c>
      <c r="G127">
        <v>2.2787285734472702</v>
      </c>
      <c r="H127" t="s">
        <v>84</v>
      </c>
      <c r="I127" t="s">
        <v>97</v>
      </c>
      <c r="J127" s="30">
        <v>1.8852670356494499E-2</v>
      </c>
      <c r="K127">
        <v>0.33146563982055</v>
      </c>
    </row>
    <row r="128" spans="1:11" x14ac:dyDescent="0.3">
      <c r="A128" t="s">
        <v>26</v>
      </c>
      <c r="B128" t="s">
        <v>41</v>
      </c>
      <c r="C128">
        <v>1.3014665844197599</v>
      </c>
      <c r="D128">
        <v>0.16562852998084701</v>
      </c>
      <c r="E128">
        <v>0.23650728607600299</v>
      </c>
      <c r="F128">
        <v>8.1408845949150006</v>
      </c>
      <c r="G128">
        <v>2.9307645952911501</v>
      </c>
      <c r="H128" t="s">
        <v>84</v>
      </c>
      <c r="I128" t="s">
        <v>97</v>
      </c>
      <c r="J128" s="12">
        <v>3.4147178192893098E-2</v>
      </c>
      <c r="K128">
        <v>1.1368984815930645</v>
      </c>
    </row>
    <row r="129" spans="1:11" x14ac:dyDescent="0.3">
      <c r="A129" t="s">
        <v>29</v>
      </c>
      <c r="B129" t="s">
        <v>41</v>
      </c>
      <c r="C129">
        <v>1.33728745774471</v>
      </c>
      <c r="D129">
        <v>0.185766882103719</v>
      </c>
      <c r="E129">
        <v>0.20768572810408101</v>
      </c>
      <c r="F129">
        <v>8.7841665322158295</v>
      </c>
      <c r="G129">
        <v>3.33748104353409</v>
      </c>
      <c r="H129" t="s">
        <v>84</v>
      </c>
      <c r="I129" t="s">
        <v>97</v>
      </c>
      <c r="J129" s="28">
        <v>1.77681971594916E-2</v>
      </c>
      <c r="K129">
        <v>0.65326067852407022</v>
      </c>
    </row>
    <row r="130" spans="1:11" x14ac:dyDescent="0.3">
      <c r="A130" t="s">
        <v>31</v>
      </c>
      <c r="B130" t="s">
        <v>41</v>
      </c>
      <c r="C130">
        <v>1.2213490956767501</v>
      </c>
      <c r="D130">
        <v>0.16503283202914501</v>
      </c>
      <c r="E130">
        <v>0.30073959303175002</v>
      </c>
      <c r="F130">
        <v>6.17277710827</v>
      </c>
      <c r="G130">
        <v>2.3048085340953599</v>
      </c>
      <c r="H130" t="s">
        <v>84</v>
      </c>
      <c r="I130" t="s">
        <v>97</v>
      </c>
      <c r="J130">
        <v>2.0769444187924899E-2</v>
      </c>
      <c r="K130">
        <v>0.39175591152083555</v>
      </c>
    </row>
    <row r="131" spans="1:11" x14ac:dyDescent="0.3">
      <c r="A131" t="s">
        <v>33</v>
      </c>
      <c r="B131" t="s">
        <v>41</v>
      </c>
      <c r="C131">
        <v>2.9072378783680701</v>
      </c>
      <c r="D131">
        <v>0.68335368815681197</v>
      </c>
      <c r="E131">
        <v>4.5248196507324499E-2</v>
      </c>
      <c r="F131">
        <v>26.078343487339598</v>
      </c>
      <c r="G131">
        <v>15.3187802843754</v>
      </c>
      <c r="H131" t="s">
        <v>84</v>
      </c>
      <c r="I131" t="s">
        <v>97</v>
      </c>
      <c r="J131" s="28">
        <v>5.9202061651829903E-2</v>
      </c>
      <c r="K131">
        <v>0</v>
      </c>
    </row>
    <row r="132" spans="1:11" x14ac:dyDescent="0.3">
      <c r="A132" t="s">
        <v>35</v>
      </c>
      <c r="B132" t="s">
        <v>41</v>
      </c>
      <c r="C132">
        <v>1.41942373184666</v>
      </c>
      <c r="D132">
        <v>5.4771498123954002E-2</v>
      </c>
      <c r="E132">
        <v>0.29852740369791803</v>
      </c>
      <c r="F132">
        <v>10.7711550433031</v>
      </c>
      <c r="G132">
        <v>2.3218879472162102</v>
      </c>
      <c r="H132" t="s">
        <v>84</v>
      </c>
      <c r="I132" t="s">
        <v>97</v>
      </c>
      <c r="J132">
        <v>2.0036625875659901E-2</v>
      </c>
      <c r="K132">
        <v>0.70398110738067743</v>
      </c>
    </row>
    <row r="133" spans="1:11" x14ac:dyDescent="0.3">
      <c r="A133" t="s">
        <v>94</v>
      </c>
      <c r="B133" t="s">
        <v>41</v>
      </c>
      <c r="C133">
        <v>1.77493563086909</v>
      </c>
      <c r="D133">
        <v>0.235558679807578</v>
      </c>
      <c r="E133">
        <v>0.174108941370233</v>
      </c>
      <c r="F133">
        <v>10.781600117502199</v>
      </c>
      <c r="G133">
        <v>3.9811119124893501</v>
      </c>
      <c r="H133" t="s">
        <v>84</v>
      </c>
      <c r="I133" t="s">
        <v>97</v>
      </c>
      <c r="J133" s="28">
        <v>1.53553789531665E-2</v>
      </c>
      <c r="K133">
        <v>0.78734481347244412</v>
      </c>
    </row>
    <row r="134" spans="1:11" x14ac:dyDescent="0.3">
      <c r="A134" t="s">
        <v>37</v>
      </c>
      <c r="B134" t="s">
        <v>41</v>
      </c>
      <c r="C134">
        <v>1.6952160284790201</v>
      </c>
      <c r="D134">
        <v>0.120506602200201</v>
      </c>
      <c r="E134">
        <v>0.19368865701184701</v>
      </c>
      <c r="F134">
        <v>13.269344427110299</v>
      </c>
      <c r="G134">
        <v>3.5786668731847699</v>
      </c>
      <c r="H134" t="s">
        <v>84</v>
      </c>
      <c r="I134" t="s">
        <v>97</v>
      </c>
      <c r="J134" s="20">
        <v>1.4201375572269199E-2</v>
      </c>
      <c r="K134">
        <v>0.86275454239016902</v>
      </c>
    </row>
    <row r="135" spans="1:11" x14ac:dyDescent="0.3">
      <c r="A135" t="s">
        <v>26</v>
      </c>
      <c r="B135" t="s">
        <v>103</v>
      </c>
      <c r="C135">
        <v>0.52021787882766002</v>
      </c>
      <c r="D135">
        <v>0.16479818375314201</v>
      </c>
      <c r="E135">
        <v>0.30910516410434202</v>
      </c>
      <c r="F135">
        <v>2.4864603493595498</v>
      </c>
      <c r="G135">
        <v>2.2424315768660699</v>
      </c>
      <c r="H135" t="s">
        <v>84</v>
      </c>
      <c r="I135" t="s">
        <v>97</v>
      </c>
      <c r="J135" s="32">
        <v>4.6587049014966901E-2</v>
      </c>
      <c r="K135">
        <v>0.29855309767227967</v>
      </c>
    </row>
    <row r="136" spans="1:11" x14ac:dyDescent="0.3">
      <c r="A136" t="s">
        <v>29</v>
      </c>
      <c r="B136" t="s">
        <v>103</v>
      </c>
      <c r="C136">
        <v>0.47666827524933097</v>
      </c>
      <c r="D136">
        <v>0.11946023758414</v>
      </c>
      <c r="E136">
        <v>0.85867101640669197</v>
      </c>
      <c r="F136">
        <v>1.27561633450189</v>
      </c>
      <c r="G136">
        <v>0.80723253413231599</v>
      </c>
      <c r="H136" t="s">
        <v>84</v>
      </c>
      <c r="I136" t="s">
        <v>97</v>
      </c>
      <c r="J136">
        <v>0.26122256832146201</v>
      </c>
      <c r="K136">
        <v>0.50912994728920657</v>
      </c>
    </row>
    <row r="137" spans="1:11" x14ac:dyDescent="0.3">
      <c r="A137" t="s">
        <v>31</v>
      </c>
      <c r="B137" t="s">
        <v>103</v>
      </c>
      <c r="C137">
        <v>0.56934382907728698</v>
      </c>
      <c r="D137">
        <v>0.163994846656699</v>
      </c>
      <c r="E137">
        <v>0.31043314851517001</v>
      </c>
      <c r="F137">
        <v>2.9150024115693398</v>
      </c>
      <c r="G137">
        <v>2.2328388056344299</v>
      </c>
      <c r="H137" t="s">
        <v>84</v>
      </c>
      <c r="I137" t="s">
        <v>97</v>
      </c>
      <c r="J137" s="28">
        <v>4.58012697397907E-2</v>
      </c>
      <c r="K137">
        <v>0.36197795622545703</v>
      </c>
    </row>
    <row r="138" spans="1:11" x14ac:dyDescent="0.3">
      <c r="A138" t="s">
        <v>33</v>
      </c>
      <c r="B138" t="s">
        <v>103</v>
      </c>
      <c r="C138">
        <v>0.49438924574660098</v>
      </c>
      <c r="D138">
        <v>0.16749490585923901</v>
      </c>
      <c r="E138">
        <v>0.84061479231699199</v>
      </c>
      <c r="F138">
        <v>0.79547025244139402</v>
      </c>
      <c r="G138">
        <v>0.82457171452981304</v>
      </c>
      <c r="H138" t="s">
        <v>84</v>
      </c>
      <c r="I138" t="s">
        <v>97</v>
      </c>
      <c r="J138">
        <v>0.25525809364344498</v>
      </c>
      <c r="K138">
        <v>0.29157382516488461</v>
      </c>
    </row>
    <row r="139" spans="1:11" x14ac:dyDescent="0.3">
      <c r="A139" t="s">
        <v>35</v>
      </c>
      <c r="B139" t="s">
        <v>103</v>
      </c>
      <c r="C139">
        <v>0.303274478718144</v>
      </c>
      <c r="D139">
        <v>4.9955455027469398E-2</v>
      </c>
      <c r="E139">
        <v>0.344907471706216</v>
      </c>
      <c r="F139">
        <v>4.7071115643371</v>
      </c>
      <c r="G139">
        <v>2.0096612495259398</v>
      </c>
      <c r="H139" t="s">
        <v>84</v>
      </c>
      <c r="I139" t="s">
        <v>97</v>
      </c>
      <c r="J139" s="28">
        <v>5.9198497520521101E-2</v>
      </c>
      <c r="K139">
        <v>0.8210358868809724</v>
      </c>
    </row>
    <row r="140" spans="1:11" x14ac:dyDescent="0.3">
      <c r="A140" t="s">
        <v>94</v>
      </c>
      <c r="B140" t="s">
        <v>103</v>
      </c>
      <c r="C140">
        <v>0.99483136285268503</v>
      </c>
      <c r="D140">
        <v>0.59083335383124802</v>
      </c>
      <c r="E140">
        <v>0.24075083179710699</v>
      </c>
      <c r="F140">
        <v>0</v>
      </c>
      <c r="G140">
        <v>2.8791060674053801</v>
      </c>
      <c r="H140" t="s">
        <v>84</v>
      </c>
      <c r="I140" t="s">
        <v>97</v>
      </c>
      <c r="J140">
        <v>7.5896456633524803E-2</v>
      </c>
      <c r="K140">
        <v>0.3</v>
      </c>
    </row>
    <row r="141" spans="1:11" x14ac:dyDescent="0.3">
      <c r="A141" t="s">
        <v>37</v>
      </c>
      <c r="B141" t="s">
        <v>103</v>
      </c>
      <c r="C141">
        <v>0.76866140054108001</v>
      </c>
      <c r="D141">
        <v>0.286336950602739</v>
      </c>
      <c r="E141">
        <v>0.16321229066794199</v>
      </c>
      <c r="F141">
        <v>3.1949049413433599</v>
      </c>
      <c r="G141">
        <v>4.2469055346460696</v>
      </c>
      <c r="H141" t="s">
        <v>84</v>
      </c>
      <c r="I141" t="s">
        <v>97</v>
      </c>
      <c r="J141" s="30">
        <v>1.9777530015073999E-2</v>
      </c>
      <c r="K141">
        <v>0.10044073250769259</v>
      </c>
    </row>
    <row r="142" spans="1:11" x14ac:dyDescent="0.3">
      <c r="A142" t="s">
        <v>26</v>
      </c>
      <c r="B142" t="s">
        <v>26</v>
      </c>
      <c r="C142">
        <v>2.80584367351728</v>
      </c>
      <c r="D142">
        <v>0.97877720705194604</v>
      </c>
      <c r="E142">
        <v>1.1215531471217901E-2</v>
      </c>
      <c r="F142">
        <v>55.651655274432898</v>
      </c>
      <c r="G142">
        <v>61.802437302124503</v>
      </c>
      <c r="H142" t="s">
        <v>84</v>
      </c>
      <c r="I142" t="s">
        <v>97</v>
      </c>
      <c r="J142" s="12">
        <v>8.5439430775303998E-2</v>
      </c>
      <c r="K142">
        <v>0</v>
      </c>
    </row>
    <row r="143" spans="1:11" x14ac:dyDescent="0.3">
      <c r="A143" t="s">
        <v>29</v>
      </c>
      <c r="B143" t="s">
        <v>26</v>
      </c>
      <c r="C143">
        <v>0.76211983298079899</v>
      </c>
      <c r="D143">
        <v>0.195907878878192</v>
      </c>
      <c r="E143">
        <v>5.6755447836401698E-2</v>
      </c>
      <c r="F143">
        <v>18.699948335475401</v>
      </c>
      <c r="G143">
        <v>12.212874833759599</v>
      </c>
      <c r="H143" t="s">
        <v>84</v>
      </c>
      <c r="I143" t="s">
        <v>97</v>
      </c>
      <c r="J143" s="28">
        <v>3.19146336770555E-2</v>
      </c>
      <c r="K143">
        <v>0</v>
      </c>
    </row>
    <row r="144" spans="1:11" x14ac:dyDescent="0.3">
      <c r="A144" t="s">
        <v>31</v>
      </c>
      <c r="B144" t="s">
        <v>26</v>
      </c>
      <c r="C144">
        <v>45079.816273385499</v>
      </c>
      <c r="D144">
        <v>0.13161166555057099</v>
      </c>
      <c r="E144">
        <v>2.1943357298102401E-2</v>
      </c>
      <c r="F144">
        <v>580.77195845359302</v>
      </c>
      <c r="G144">
        <v>31.588018694836901</v>
      </c>
      <c r="H144" t="s">
        <v>84</v>
      </c>
      <c r="I144" t="s">
        <v>97</v>
      </c>
      <c r="J144">
        <v>5.2262838962287603E-2</v>
      </c>
      <c r="K144">
        <v>0</v>
      </c>
    </row>
    <row r="145" spans="1:11" x14ac:dyDescent="0.3">
      <c r="A145" t="s">
        <v>33</v>
      </c>
      <c r="B145" t="s">
        <v>26</v>
      </c>
      <c r="C145">
        <v>0.50727084227626296</v>
      </c>
      <c r="D145">
        <v>6.8477977292003694E-2</v>
      </c>
      <c r="E145">
        <v>0.15765950972870099</v>
      </c>
      <c r="F145">
        <v>11.7818156163544</v>
      </c>
      <c r="G145">
        <v>4.3964818979375604</v>
      </c>
      <c r="H145" t="s">
        <v>84</v>
      </c>
      <c r="I145" t="s">
        <v>97</v>
      </c>
      <c r="J145" s="28">
        <v>4.1193995748373201E-2</v>
      </c>
      <c r="K145">
        <v>0</v>
      </c>
    </row>
    <row r="146" spans="1:11" x14ac:dyDescent="0.3">
      <c r="A146" t="s">
        <v>35</v>
      </c>
      <c r="B146" t="s">
        <v>26</v>
      </c>
      <c r="C146">
        <v>19132.268028192801</v>
      </c>
      <c r="D146">
        <v>0.105356850777804</v>
      </c>
      <c r="E146">
        <v>1.2958494986240399E-2</v>
      </c>
      <c r="F146">
        <v>934.48569701242695</v>
      </c>
      <c r="G146">
        <v>53.489790388154297</v>
      </c>
      <c r="H146" t="s">
        <v>84</v>
      </c>
      <c r="I146" t="s">
        <v>97</v>
      </c>
      <c r="J146">
        <v>5.3806495774212697E-2</v>
      </c>
      <c r="K146">
        <v>0</v>
      </c>
    </row>
    <row r="147" spans="1:11" x14ac:dyDescent="0.3">
      <c r="A147" t="s">
        <v>94</v>
      </c>
      <c r="B147" t="s">
        <v>26</v>
      </c>
      <c r="C147">
        <v>103509.23126255001</v>
      </c>
      <c r="D147">
        <v>8.4427474886134002E-2</v>
      </c>
      <c r="E147">
        <v>3.5539043830237899E-2</v>
      </c>
      <c r="F147">
        <v>394.47537554740597</v>
      </c>
      <c r="G147">
        <v>19.503821877452701</v>
      </c>
      <c r="H147" t="s">
        <v>84</v>
      </c>
      <c r="I147" t="s">
        <v>97</v>
      </c>
      <c r="J147" s="28">
        <v>2.6761483910560099E-2</v>
      </c>
      <c r="K147">
        <v>0</v>
      </c>
    </row>
    <row r="148" spans="1:11" x14ac:dyDescent="0.3">
      <c r="A148" t="s">
        <v>37</v>
      </c>
      <c r="B148" t="s">
        <v>26</v>
      </c>
      <c r="C148">
        <v>0.74680228057073905</v>
      </c>
      <c r="D148">
        <v>0.109993722616214</v>
      </c>
      <c r="E148">
        <v>0.13502707122702901</v>
      </c>
      <c r="F148">
        <v>13.0051386025219</v>
      </c>
      <c r="G148">
        <v>5.1333941724508998</v>
      </c>
      <c r="H148" t="s">
        <v>84</v>
      </c>
      <c r="I148" t="s">
        <v>97</v>
      </c>
      <c r="J148" s="20">
        <v>3.1262523893757298E-2</v>
      </c>
      <c r="K148">
        <v>0</v>
      </c>
    </row>
    <row r="149" spans="1:11" x14ac:dyDescent="0.3">
      <c r="A149" t="s">
        <v>26</v>
      </c>
      <c r="B149" t="s">
        <v>64</v>
      </c>
      <c r="C149">
        <v>1.0307761938929201</v>
      </c>
      <c r="D149">
        <v>0.247953261291671</v>
      </c>
      <c r="E149">
        <v>0.29782356536924798</v>
      </c>
      <c r="F149">
        <v>3.8602259811256001</v>
      </c>
      <c r="G149">
        <v>2.3273752018265101</v>
      </c>
      <c r="H149" t="s">
        <v>84</v>
      </c>
      <c r="I149" t="s">
        <v>97</v>
      </c>
      <c r="J149" s="32">
        <v>2.5518313126984798E-2</v>
      </c>
      <c r="K149">
        <v>0.27557438201201023</v>
      </c>
    </row>
    <row r="150" spans="1:11" x14ac:dyDescent="0.3">
      <c r="A150" t="s">
        <v>29</v>
      </c>
      <c r="B150" t="s">
        <v>64</v>
      </c>
      <c r="C150">
        <v>0.88371768170788501</v>
      </c>
      <c r="D150">
        <v>0.12931463667136101</v>
      </c>
      <c r="E150">
        <v>0.38027766050684803</v>
      </c>
      <c r="F150">
        <v>4.6378698308055997</v>
      </c>
      <c r="G150">
        <v>1.82273967825534</v>
      </c>
      <c r="H150" t="s">
        <v>84</v>
      </c>
      <c r="I150" t="s">
        <v>97</v>
      </c>
      <c r="J150">
        <v>2.8462874118317601E-2</v>
      </c>
      <c r="K150">
        <v>0.32446359387128698</v>
      </c>
    </row>
    <row r="151" spans="1:11" x14ac:dyDescent="0.3">
      <c r="A151" t="s">
        <v>31</v>
      </c>
      <c r="B151" t="s">
        <v>64</v>
      </c>
      <c r="C151">
        <v>1.0295793109778499</v>
      </c>
      <c r="D151">
        <v>0.25657201524325401</v>
      </c>
      <c r="E151">
        <v>0.29421064427885402</v>
      </c>
      <c r="F151">
        <v>3.7486036681877302</v>
      </c>
      <c r="G151">
        <v>2.3559554830483198</v>
      </c>
      <c r="H151" t="s">
        <v>84</v>
      </c>
      <c r="I151" t="s">
        <v>97</v>
      </c>
      <c r="J151" s="28">
        <v>2.2056438162442901E-2</v>
      </c>
      <c r="K151">
        <v>0.22818144126315509</v>
      </c>
    </row>
    <row r="152" spans="1:11" x14ac:dyDescent="0.3">
      <c r="A152" t="s">
        <v>33</v>
      </c>
      <c r="B152" t="s">
        <v>64</v>
      </c>
      <c r="C152">
        <v>0.94476508358528</v>
      </c>
      <c r="D152">
        <v>0.176822130706975</v>
      </c>
      <c r="E152">
        <v>0.30109403327645701</v>
      </c>
      <c r="F152">
        <v>4.8774501382497704</v>
      </c>
      <c r="G152">
        <v>2.3020953720577899</v>
      </c>
      <c r="H152" t="s">
        <v>84</v>
      </c>
      <c r="I152" t="s">
        <v>97</v>
      </c>
      <c r="J152">
        <v>2.53246603279235E-2</v>
      </c>
      <c r="K152">
        <v>0.36372769641225489</v>
      </c>
    </row>
    <row r="153" spans="1:11" x14ac:dyDescent="0.3">
      <c r="A153" t="s">
        <v>35</v>
      </c>
      <c r="B153" t="s">
        <v>64</v>
      </c>
      <c r="C153">
        <v>0.973213363438583</v>
      </c>
      <c r="D153">
        <v>0.16495717990485001</v>
      </c>
      <c r="E153">
        <v>0.36187239549949601</v>
      </c>
      <c r="F153">
        <v>4.3915843329566604</v>
      </c>
      <c r="G153">
        <v>1.9154464092326999</v>
      </c>
      <c r="H153" t="s">
        <v>84</v>
      </c>
      <c r="I153" t="s">
        <v>97</v>
      </c>
      <c r="J153" s="28">
        <v>2.0337436715619401E-2</v>
      </c>
      <c r="K153">
        <v>0.22116491261735938</v>
      </c>
    </row>
    <row r="154" spans="1:11" x14ac:dyDescent="0.3">
      <c r="A154" t="s">
        <v>94</v>
      </c>
      <c r="B154" t="s">
        <v>64</v>
      </c>
      <c r="C154">
        <v>1.33390430250321</v>
      </c>
      <c r="D154">
        <v>0.26928584029332697</v>
      </c>
      <c r="E154">
        <v>0.26530775992711098</v>
      </c>
      <c r="F154">
        <v>5.1811463943919502</v>
      </c>
      <c r="G154">
        <v>2.6126155554227899</v>
      </c>
      <c r="H154" t="s">
        <v>84</v>
      </c>
      <c r="I154" t="s">
        <v>97</v>
      </c>
      <c r="J154">
        <v>2.8074528373419502E-2</v>
      </c>
      <c r="K154">
        <v>0.47926994465805528</v>
      </c>
    </row>
    <row r="155" spans="1:11" x14ac:dyDescent="0.3">
      <c r="A155" t="s">
        <v>37</v>
      </c>
      <c r="B155" t="s">
        <v>64</v>
      </c>
      <c r="C155">
        <v>2.1461616900598601</v>
      </c>
      <c r="D155">
        <v>0.40742442454987599</v>
      </c>
      <c r="E155">
        <v>0.124211460163968</v>
      </c>
      <c r="F155">
        <v>11.682166549752299</v>
      </c>
      <c r="G155">
        <v>5.5803802615711904</v>
      </c>
      <c r="H155" t="s">
        <v>84</v>
      </c>
      <c r="I155" t="s">
        <v>97</v>
      </c>
      <c r="J155" s="30">
        <v>1.52640472512674E-2</v>
      </c>
      <c r="K155">
        <v>0.92473056666319131</v>
      </c>
    </row>
    <row r="156" spans="1:11" x14ac:dyDescent="0.3">
      <c r="A156" t="s">
        <v>26</v>
      </c>
      <c r="B156" t="s">
        <v>72</v>
      </c>
      <c r="C156">
        <v>0.39230741252880102</v>
      </c>
      <c r="D156">
        <v>1.01064313452502</v>
      </c>
      <c r="E156">
        <v>0</v>
      </c>
      <c r="F156">
        <v>0</v>
      </c>
      <c r="G156">
        <v>0</v>
      </c>
      <c r="H156" t="s">
        <v>84</v>
      </c>
      <c r="I156" t="s">
        <v>97</v>
      </c>
      <c r="J156" s="12">
        <v>0</v>
      </c>
      <c r="K156">
        <v>0</v>
      </c>
    </row>
    <row r="157" spans="1:11" x14ac:dyDescent="0.3">
      <c r="A157" t="s">
        <v>29</v>
      </c>
      <c r="B157" t="s">
        <v>72</v>
      </c>
      <c r="C157">
        <v>0.22639637736707699</v>
      </c>
      <c r="D157">
        <v>1.1237690963296501</v>
      </c>
      <c r="E157">
        <v>0</v>
      </c>
      <c r="F157">
        <v>0</v>
      </c>
      <c r="G157">
        <v>0</v>
      </c>
      <c r="H157" t="s">
        <v>84</v>
      </c>
      <c r="I157" t="s">
        <v>97</v>
      </c>
      <c r="J157" s="28">
        <v>0</v>
      </c>
      <c r="K157">
        <v>0</v>
      </c>
    </row>
    <row r="158" spans="1:11" x14ac:dyDescent="0.3">
      <c r="A158" t="s">
        <v>31</v>
      </c>
      <c r="B158" t="s">
        <v>72</v>
      </c>
      <c r="C158">
        <v>0</v>
      </c>
      <c r="D158">
        <v>0</v>
      </c>
      <c r="E158">
        <v>0</v>
      </c>
      <c r="F158">
        <v>0</v>
      </c>
      <c r="G158">
        <v>0</v>
      </c>
      <c r="H158" t="s">
        <v>84</v>
      </c>
      <c r="I158" t="s">
        <v>97</v>
      </c>
      <c r="J158">
        <v>0</v>
      </c>
      <c r="K158">
        <v>0</v>
      </c>
    </row>
    <row r="159" spans="1:11" x14ac:dyDescent="0.3">
      <c r="A159" t="s">
        <v>33</v>
      </c>
      <c r="B159" t="s">
        <v>72</v>
      </c>
      <c r="C159">
        <v>0.28630673884327501</v>
      </c>
      <c r="D159">
        <v>0.86437544324387505</v>
      </c>
      <c r="E159">
        <v>0</v>
      </c>
      <c r="F159">
        <v>0</v>
      </c>
      <c r="G159">
        <v>0</v>
      </c>
      <c r="H159" t="s">
        <v>84</v>
      </c>
      <c r="I159" t="s">
        <v>97</v>
      </c>
      <c r="J159" s="28">
        <v>0</v>
      </c>
      <c r="K159">
        <v>0</v>
      </c>
    </row>
    <row r="160" spans="1:11" x14ac:dyDescent="0.3">
      <c r="A160" t="s">
        <v>35</v>
      </c>
      <c r="B160" t="s">
        <v>72</v>
      </c>
      <c r="C160">
        <v>0</v>
      </c>
      <c r="D160">
        <v>0</v>
      </c>
      <c r="E160">
        <v>0</v>
      </c>
      <c r="F160">
        <v>0</v>
      </c>
      <c r="G160">
        <v>0</v>
      </c>
      <c r="H160" t="s">
        <v>84</v>
      </c>
      <c r="I160" t="s">
        <v>97</v>
      </c>
      <c r="J160">
        <v>0</v>
      </c>
      <c r="K160">
        <v>0</v>
      </c>
    </row>
    <row r="161" spans="1:11" x14ac:dyDescent="0.3">
      <c r="A161" t="s">
        <v>94</v>
      </c>
      <c r="B161" t="s">
        <v>72</v>
      </c>
      <c r="C161">
        <v>0</v>
      </c>
      <c r="D161">
        <v>0</v>
      </c>
      <c r="E161">
        <v>0</v>
      </c>
      <c r="F161">
        <v>0</v>
      </c>
      <c r="G161">
        <v>0</v>
      </c>
      <c r="H161" t="s">
        <v>84</v>
      </c>
      <c r="I161" t="s">
        <v>97</v>
      </c>
      <c r="J161" s="28">
        <v>0</v>
      </c>
      <c r="K161">
        <v>0</v>
      </c>
    </row>
    <row r="162" spans="1:11" x14ac:dyDescent="0.3">
      <c r="A162" t="s">
        <v>37</v>
      </c>
      <c r="B162" t="s">
        <v>72</v>
      </c>
      <c r="C162">
        <v>0.169142399100353</v>
      </c>
      <c r="D162">
        <v>0.42159788948749499</v>
      </c>
      <c r="E162">
        <v>0</v>
      </c>
      <c r="F162">
        <v>0</v>
      </c>
      <c r="G162">
        <v>0</v>
      </c>
      <c r="H162" t="s">
        <v>84</v>
      </c>
      <c r="I162" t="s">
        <v>97</v>
      </c>
      <c r="J162" s="20">
        <v>0</v>
      </c>
      <c r="K162">
        <v>0</v>
      </c>
    </row>
    <row r="163" spans="1:11" x14ac:dyDescent="0.3">
      <c r="A163" t="s">
        <v>26</v>
      </c>
      <c r="B163" t="s">
        <v>72</v>
      </c>
      <c r="C163">
        <v>0.32727543227380301</v>
      </c>
      <c r="D163">
        <v>0.95706322537469501</v>
      </c>
      <c r="E163">
        <v>0</v>
      </c>
      <c r="F163">
        <v>0</v>
      </c>
      <c r="G163">
        <v>0</v>
      </c>
      <c r="H163" t="s">
        <v>85</v>
      </c>
      <c r="I163" t="s">
        <v>97</v>
      </c>
      <c r="J163" s="12">
        <v>0</v>
      </c>
      <c r="K163">
        <v>0</v>
      </c>
    </row>
    <row r="164" spans="1:11" x14ac:dyDescent="0.3">
      <c r="A164" t="s">
        <v>29</v>
      </c>
      <c r="B164" t="s">
        <v>72</v>
      </c>
      <c r="C164">
        <v>0</v>
      </c>
      <c r="D164">
        <v>0</v>
      </c>
      <c r="E164">
        <v>0</v>
      </c>
      <c r="F164">
        <v>0</v>
      </c>
      <c r="G164">
        <v>0</v>
      </c>
      <c r="H164" t="s">
        <v>85</v>
      </c>
      <c r="I164" t="s">
        <v>97</v>
      </c>
      <c r="J164" s="28">
        <v>0</v>
      </c>
      <c r="K164">
        <v>0</v>
      </c>
    </row>
    <row r="165" spans="1:11" x14ac:dyDescent="0.3">
      <c r="A165" t="s">
        <v>31</v>
      </c>
      <c r="B165" t="s">
        <v>72</v>
      </c>
      <c r="C165">
        <v>1.09777710402693</v>
      </c>
      <c r="D165">
        <v>0.99317958813817497</v>
      </c>
      <c r="E165">
        <v>0</v>
      </c>
      <c r="F165">
        <v>0</v>
      </c>
      <c r="G165">
        <v>0</v>
      </c>
      <c r="H165" t="s">
        <v>85</v>
      </c>
      <c r="I165" t="s">
        <v>97</v>
      </c>
      <c r="J165">
        <v>0</v>
      </c>
      <c r="K165">
        <v>0</v>
      </c>
    </row>
    <row r="166" spans="1:11" x14ac:dyDescent="0.3">
      <c r="A166" t="s">
        <v>33</v>
      </c>
      <c r="B166" t="s">
        <v>72</v>
      </c>
      <c r="C166">
        <v>0</v>
      </c>
      <c r="D166">
        <v>0</v>
      </c>
      <c r="E166">
        <v>0</v>
      </c>
      <c r="F166">
        <v>0</v>
      </c>
      <c r="G166">
        <v>0</v>
      </c>
      <c r="H166" t="s">
        <v>85</v>
      </c>
      <c r="I166" t="s">
        <v>97</v>
      </c>
      <c r="J166" s="28">
        <v>0</v>
      </c>
      <c r="K166">
        <v>0</v>
      </c>
    </row>
    <row r="167" spans="1:11" x14ac:dyDescent="0.3">
      <c r="A167" t="s">
        <v>35</v>
      </c>
      <c r="B167" t="s">
        <v>72</v>
      </c>
      <c r="C167">
        <v>0.166849556208675</v>
      </c>
      <c r="D167">
        <v>0.710113688270119</v>
      </c>
      <c r="E167">
        <v>0</v>
      </c>
      <c r="F167">
        <v>0</v>
      </c>
      <c r="G167">
        <v>0</v>
      </c>
      <c r="H167" t="s">
        <v>85</v>
      </c>
      <c r="I167" t="s">
        <v>97</v>
      </c>
      <c r="J167">
        <v>0</v>
      </c>
      <c r="K167">
        <v>0</v>
      </c>
    </row>
    <row r="168" spans="1:11" x14ac:dyDescent="0.3">
      <c r="A168" t="s">
        <v>94</v>
      </c>
      <c r="B168" t="s">
        <v>72</v>
      </c>
      <c r="C168">
        <v>0.17609125905568099</v>
      </c>
      <c r="D168">
        <v>0.53740730285451899</v>
      </c>
      <c r="E168">
        <v>0</v>
      </c>
      <c r="F168">
        <v>0</v>
      </c>
      <c r="G168">
        <v>0</v>
      </c>
      <c r="H168" t="s">
        <v>85</v>
      </c>
      <c r="I168" t="s">
        <v>97</v>
      </c>
      <c r="J168" s="28">
        <v>0</v>
      </c>
      <c r="K168">
        <v>0</v>
      </c>
    </row>
    <row r="169" spans="1:11" x14ac:dyDescent="0.3">
      <c r="A169" t="s">
        <v>37</v>
      </c>
      <c r="B169" t="s">
        <v>72</v>
      </c>
      <c r="C169">
        <v>0.230365419265746</v>
      </c>
      <c r="D169">
        <v>0.77786395330568103</v>
      </c>
      <c r="E169">
        <v>0</v>
      </c>
      <c r="F169">
        <v>0</v>
      </c>
      <c r="G169">
        <v>0</v>
      </c>
      <c r="H169" t="s">
        <v>85</v>
      </c>
      <c r="I169" t="s">
        <v>97</v>
      </c>
      <c r="J169" s="20">
        <v>0</v>
      </c>
      <c r="K169">
        <v>0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2693-D8EC-46F1-A5E0-D0468ED61074}">
  <dimension ref="A1:J169"/>
  <sheetViews>
    <sheetView workbookViewId="0">
      <selection activeCell="E42" sqref="E42"/>
    </sheetView>
  </sheetViews>
  <sheetFormatPr defaultRowHeight="14.4" x14ac:dyDescent="0.3"/>
  <sheetData>
    <row r="1" spans="1:10" x14ac:dyDescent="0.3">
      <c r="A1" t="s">
        <v>6</v>
      </c>
      <c r="B1" t="s">
        <v>7</v>
      </c>
      <c r="C1" t="s">
        <v>10</v>
      </c>
      <c r="D1" t="s">
        <v>13</v>
      </c>
      <c r="E1" t="s">
        <v>16</v>
      </c>
      <c r="F1" t="s">
        <v>21</v>
      </c>
      <c r="G1" t="s">
        <v>22</v>
      </c>
      <c r="H1" t="s">
        <v>83</v>
      </c>
      <c r="I1" t="s">
        <v>96</v>
      </c>
      <c r="J1" t="s">
        <v>99</v>
      </c>
    </row>
    <row r="2" spans="1:10" x14ac:dyDescent="0.3">
      <c r="A2" t="s">
        <v>26</v>
      </c>
      <c r="B2" t="s">
        <v>27</v>
      </c>
      <c r="C2">
        <v>2.6403780902998202</v>
      </c>
      <c r="D2">
        <v>7.1020806255888594E-2</v>
      </c>
      <c r="E2">
        <v>0.14189894442548201</v>
      </c>
      <c r="F2">
        <v>25.288688348901299</v>
      </c>
      <c r="G2">
        <v>4.88479448079298</v>
      </c>
      <c r="H2" t="s">
        <v>84</v>
      </c>
      <c r="I2" t="s">
        <v>98</v>
      </c>
      <c r="J2" s="32">
        <v>1.1257349729982101E-2</v>
      </c>
    </row>
    <row r="3" spans="1:10" x14ac:dyDescent="0.3">
      <c r="A3" t="s">
        <v>29</v>
      </c>
      <c r="B3" t="s">
        <v>27</v>
      </c>
      <c r="C3">
        <v>2.5899958425372702</v>
      </c>
      <c r="D3">
        <v>8.99872782059805E-2</v>
      </c>
      <c r="E3">
        <v>0.13371621665485101</v>
      </c>
      <c r="F3">
        <v>24.861465667188199</v>
      </c>
      <c r="G3">
        <v>5.1837181599977704</v>
      </c>
      <c r="H3" t="s">
        <v>84</v>
      </c>
      <c r="I3" t="s">
        <v>98</v>
      </c>
      <c r="J3">
        <v>7.7251463714489502E-3</v>
      </c>
    </row>
    <row r="4" spans="1:10" x14ac:dyDescent="0.3">
      <c r="A4" t="s">
        <v>31</v>
      </c>
      <c r="B4" t="s">
        <v>27</v>
      </c>
      <c r="C4">
        <v>2.66907046543071</v>
      </c>
      <c r="D4">
        <v>0.20606492334781801</v>
      </c>
      <c r="E4">
        <v>0.10635733997006599</v>
      </c>
      <c r="F4">
        <v>23.3265176426215</v>
      </c>
      <c r="G4">
        <v>6.5171541593182702</v>
      </c>
      <c r="H4" t="s">
        <v>84</v>
      </c>
      <c r="I4" t="s">
        <v>98</v>
      </c>
      <c r="J4" s="28">
        <v>2.21306537815304E-2</v>
      </c>
    </row>
    <row r="5" spans="1:10" x14ac:dyDescent="0.3">
      <c r="A5" t="s">
        <v>33</v>
      </c>
      <c r="B5" t="s">
        <v>27</v>
      </c>
      <c r="C5">
        <v>2.7696754091479701</v>
      </c>
      <c r="D5">
        <v>0.140366485475824</v>
      </c>
      <c r="E5">
        <v>0.113175082373404</v>
      </c>
      <c r="F5">
        <v>25.891031019096602</v>
      </c>
      <c r="G5">
        <v>6.1245564485035002</v>
      </c>
      <c r="H5" t="s">
        <v>84</v>
      </c>
      <c r="I5" t="s">
        <v>98</v>
      </c>
      <c r="J5">
        <v>1.17485644738072E-2</v>
      </c>
    </row>
    <row r="6" spans="1:10" x14ac:dyDescent="0.3">
      <c r="A6" t="s">
        <v>35</v>
      </c>
      <c r="B6" t="s">
        <v>27</v>
      </c>
      <c r="C6">
        <v>2.6591707288772302</v>
      </c>
      <c r="D6">
        <v>0.15577055070253101</v>
      </c>
      <c r="E6">
        <v>0.103896083077503</v>
      </c>
      <c r="F6">
        <v>26.728833081285199</v>
      </c>
      <c r="G6">
        <v>6.6715429497268</v>
      </c>
      <c r="H6" t="s">
        <v>84</v>
      </c>
      <c r="I6" t="s">
        <v>98</v>
      </c>
      <c r="J6" s="28">
        <v>1.6006674195100299E-2</v>
      </c>
    </row>
    <row r="7" spans="1:10" x14ac:dyDescent="0.3">
      <c r="A7" t="s">
        <v>37</v>
      </c>
      <c r="B7" t="s">
        <v>27</v>
      </c>
      <c r="C7">
        <v>2.6519323738587199</v>
      </c>
      <c r="D7">
        <v>8.0237884592358102E-2</v>
      </c>
      <c r="E7">
        <v>0.122798359514635</v>
      </c>
      <c r="F7">
        <v>28.2359188581373</v>
      </c>
      <c r="G7">
        <v>5.6445964205029497</v>
      </c>
      <c r="H7" t="s">
        <v>84</v>
      </c>
      <c r="I7" t="s">
        <v>98</v>
      </c>
      <c r="J7">
        <v>1.04348223297492E-2</v>
      </c>
    </row>
    <row r="8" spans="1:10" x14ac:dyDescent="0.3">
      <c r="A8" t="s">
        <v>39</v>
      </c>
      <c r="B8" t="s">
        <v>27</v>
      </c>
      <c r="C8">
        <v>2.33275317935921</v>
      </c>
      <c r="D8">
        <v>9.8900142079589803E-2</v>
      </c>
      <c r="E8">
        <v>7.6333473991815698E-2</v>
      </c>
      <c r="F8">
        <v>40.838866026291399</v>
      </c>
      <c r="G8">
        <v>9.0805140171435497</v>
      </c>
      <c r="H8" t="s">
        <v>84</v>
      </c>
      <c r="I8" t="s">
        <v>98</v>
      </c>
      <c r="J8" s="30">
        <v>1.8474070157940298E-2</v>
      </c>
    </row>
    <row r="9" spans="1:10" x14ac:dyDescent="0.3">
      <c r="A9" t="s">
        <v>26</v>
      </c>
      <c r="B9" t="s">
        <v>41</v>
      </c>
      <c r="C9">
        <v>2.5984667594987201</v>
      </c>
      <c r="D9">
        <v>6.1621545343327901E-2</v>
      </c>
      <c r="E9">
        <v>0.116016399689698</v>
      </c>
      <c r="F9">
        <v>32.044305674524203</v>
      </c>
      <c r="G9">
        <v>5.9745620654826999</v>
      </c>
      <c r="H9" t="s">
        <v>84</v>
      </c>
      <c r="I9" t="s">
        <v>98</v>
      </c>
      <c r="J9" s="12">
        <v>1.8031363597285299E-2</v>
      </c>
    </row>
    <row r="10" spans="1:10" x14ac:dyDescent="0.3">
      <c r="A10" t="s">
        <v>29</v>
      </c>
      <c r="B10" t="s">
        <v>41</v>
      </c>
      <c r="C10">
        <v>2.6753777216503201</v>
      </c>
      <c r="D10">
        <v>2.9156397203687501E-2</v>
      </c>
      <c r="E10">
        <v>0.12764982167989</v>
      </c>
      <c r="F10">
        <v>35.317038284442098</v>
      </c>
      <c r="G10">
        <v>5.43006775440836</v>
      </c>
      <c r="H10" t="s">
        <v>84</v>
      </c>
      <c r="I10" t="s">
        <v>98</v>
      </c>
      <c r="J10" s="28">
        <v>1.23271230072305E-2</v>
      </c>
    </row>
    <row r="11" spans="1:10" x14ac:dyDescent="0.3">
      <c r="A11" t="s">
        <v>31</v>
      </c>
      <c r="B11" t="s">
        <v>41</v>
      </c>
      <c r="C11">
        <v>2.5311241994086302</v>
      </c>
      <c r="D11">
        <v>2.5643425354223599E-2</v>
      </c>
      <c r="E11">
        <v>0.159982054252851</v>
      </c>
      <c r="F11">
        <v>28.640391730087401</v>
      </c>
      <c r="G11">
        <v>4.33265583316257</v>
      </c>
      <c r="H11" t="s">
        <v>84</v>
      </c>
      <c r="I11" t="s">
        <v>98</v>
      </c>
      <c r="J11">
        <v>1.34373180809209E-2</v>
      </c>
    </row>
    <row r="12" spans="1:10" x14ac:dyDescent="0.3">
      <c r="A12" t="s">
        <v>33</v>
      </c>
      <c r="B12" t="s">
        <v>41</v>
      </c>
      <c r="C12">
        <v>2.5087014625453499</v>
      </c>
      <c r="D12">
        <v>8.4042820277414505E-3</v>
      </c>
      <c r="E12">
        <v>0.16141786155094501</v>
      </c>
      <c r="F12">
        <v>35.283725605735597</v>
      </c>
      <c r="G12">
        <v>4.2941169824702703</v>
      </c>
      <c r="H12" t="s">
        <v>84</v>
      </c>
      <c r="I12" t="s">
        <v>98</v>
      </c>
      <c r="J12" s="28">
        <v>1.8175869651691701E-2</v>
      </c>
    </row>
    <row r="13" spans="1:10" x14ac:dyDescent="0.3">
      <c r="A13" t="s">
        <v>35</v>
      </c>
      <c r="B13" t="s">
        <v>41</v>
      </c>
      <c r="C13">
        <v>2.5770665792748102</v>
      </c>
      <c r="D13">
        <v>3.1255804789462299E-2</v>
      </c>
      <c r="E13">
        <v>0.12038386502953601</v>
      </c>
      <c r="F13">
        <v>36.549743110605498</v>
      </c>
      <c r="G13">
        <v>5.7578079951983998</v>
      </c>
      <c r="H13" t="s">
        <v>84</v>
      </c>
      <c r="I13" t="s">
        <v>98</v>
      </c>
      <c r="J13">
        <v>1.7260157544732001E-2</v>
      </c>
    </row>
    <row r="14" spans="1:10" x14ac:dyDescent="0.3">
      <c r="A14" t="s">
        <v>37</v>
      </c>
      <c r="B14" t="s">
        <v>41</v>
      </c>
      <c r="C14">
        <v>2.3047800184564702</v>
      </c>
      <c r="D14">
        <v>1.20912531527432E-2</v>
      </c>
      <c r="E14">
        <v>0.148616830779877</v>
      </c>
      <c r="F14">
        <v>35.292087728753899</v>
      </c>
      <c r="G14">
        <v>4.6639884387428197</v>
      </c>
      <c r="H14" t="s">
        <v>84</v>
      </c>
      <c r="I14" t="s">
        <v>98</v>
      </c>
      <c r="J14" s="28">
        <v>2.12822397779741E-2</v>
      </c>
    </row>
    <row r="15" spans="1:10" x14ac:dyDescent="0.3">
      <c r="A15" t="s">
        <v>39</v>
      </c>
      <c r="B15" t="s">
        <v>41</v>
      </c>
      <c r="C15">
        <v>129755.25273545799</v>
      </c>
      <c r="D15">
        <v>0.207561983103006</v>
      </c>
      <c r="E15">
        <v>2.3201909786028398E-2</v>
      </c>
      <c r="F15">
        <v>575.19958819424198</v>
      </c>
      <c r="G15">
        <v>29.874574418755</v>
      </c>
      <c r="H15" t="s">
        <v>84</v>
      </c>
      <c r="I15" t="s">
        <v>98</v>
      </c>
      <c r="J15" s="20">
        <v>2.8742352073348E-2</v>
      </c>
    </row>
    <row r="16" spans="1:10" x14ac:dyDescent="0.3">
      <c r="A16" t="s">
        <v>26</v>
      </c>
      <c r="B16" t="s">
        <v>103</v>
      </c>
      <c r="C16">
        <v>0.86786586100499397</v>
      </c>
      <c r="D16">
        <v>1.12112810349473E-2</v>
      </c>
      <c r="E16">
        <v>0.67797001572780502</v>
      </c>
      <c r="F16">
        <v>6.39573162957549</v>
      </c>
      <c r="G16">
        <v>1.0223861888874901</v>
      </c>
      <c r="H16" t="s">
        <v>84</v>
      </c>
      <c r="I16" t="s">
        <v>98</v>
      </c>
      <c r="J16" s="32">
        <v>0.13051406376924299</v>
      </c>
    </row>
    <row r="17" spans="1:10" x14ac:dyDescent="0.3">
      <c r="A17" t="s">
        <v>29</v>
      </c>
      <c r="B17" t="s">
        <v>103</v>
      </c>
      <c r="C17">
        <v>0.95637524237041205</v>
      </c>
      <c r="D17">
        <v>1.6562180310001801E-2</v>
      </c>
      <c r="E17">
        <v>0.63334042499804699</v>
      </c>
      <c r="F17">
        <v>6.3766009943675801</v>
      </c>
      <c r="G17">
        <v>1.0944306619336399</v>
      </c>
      <c r="H17" t="s">
        <v>84</v>
      </c>
      <c r="I17" t="s">
        <v>98</v>
      </c>
      <c r="J17">
        <v>7.8676531632716401E-2</v>
      </c>
    </row>
    <row r="18" spans="1:10" x14ac:dyDescent="0.3">
      <c r="A18" t="s">
        <v>31</v>
      </c>
      <c r="B18" t="s">
        <v>103</v>
      </c>
      <c r="C18">
        <v>1.0886506185073701</v>
      </c>
      <c r="D18">
        <v>2.49945713844761E-2</v>
      </c>
      <c r="E18">
        <v>0.51449533886665699</v>
      </c>
      <c r="F18">
        <v>7.2902675955290697</v>
      </c>
      <c r="G18">
        <v>1.34723704608642</v>
      </c>
      <c r="H18" t="s">
        <v>84</v>
      </c>
      <c r="I18" t="s">
        <v>98</v>
      </c>
      <c r="J18" s="28">
        <v>6.2132424622120298E-2</v>
      </c>
    </row>
    <row r="19" spans="1:10" x14ac:dyDescent="0.3">
      <c r="A19" t="s">
        <v>33</v>
      </c>
      <c r="B19" t="s">
        <v>103</v>
      </c>
      <c r="C19">
        <v>1.57546202796007</v>
      </c>
      <c r="D19">
        <v>0.126525587069301</v>
      </c>
      <c r="E19">
        <v>0.34395878199563301</v>
      </c>
      <c r="F19">
        <v>7.0884671298597501</v>
      </c>
      <c r="G19">
        <v>2.0152041955095199</v>
      </c>
      <c r="H19" t="s">
        <v>84</v>
      </c>
      <c r="I19" t="s">
        <v>98</v>
      </c>
      <c r="J19">
        <v>3.3190684110862297E-2</v>
      </c>
    </row>
    <row r="20" spans="1:10" x14ac:dyDescent="0.3">
      <c r="A20" t="s">
        <v>35</v>
      </c>
      <c r="B20" t="s">
        <v>103</v>
      </c>
      <c r="C20">
        <v>1.0740081026205801</v>
      </c>
      <c r="D20">
        <v>4.4987087159689002E-3</v>
      </c>
      <c r="E20">
        <v>0.74756311702510303</v>
      </c>
      <c r="F20">
        <v>7.3186661885085096</v>
      </c>
      <c r="G20">
        <v>0.92720890687905599</v>
      </c>
      <c r="H20" t="s">
        <v>84</v>
      </c>
      <c r="I20" t="s">
        <v>98</v>
      </c>
      <c r="J20" s="28">
        <v>0.116804676525757</v>
      </c>
    </row>
    <row r="21" spans="1:10" x14ac:dyDescent="0.3">
      <c r="A21" t="s">
        <v>37</v>
      </c>
      <c r="B21" t="s">
        <v>103</v>
      </c>
      <c r="C21">
        <v>1.1912038641940099</v>
      </c>
      <c r="D21">
        <v>1.5795349438548E-2</v>
      </c>
      <c r="E21">
        <v>0.51821537586280997</v>
      </c>
      <c r="F21">
        <v>8.3163404284116407</v>
      </c>
      <c r="G21">
        <v>1.33756583236435</v>
      </c>
      <c r="H21" t="s">
        <v>84</v>
      </c>
      <c r="I21" t="s">
        <v>98</v>
      </c>
      <c r="J21">
        <v>4.7210844866930897E-2</v>
      </c>
    </row>
    <row r="22" spans="1:10" x14ac:dyDescent="0.3">
      <c r="A22" t="s">
        <v>39</v>
      </c>
      <c r="B22" t="s">
        <v>103</v>
      </c>
      <c r="C22">
        <v>1.3431292824330201</v>
      </c>
      <c r="D22">
        <v>0.14551350055929499</v>
      </c>
      <c r="E22">
        <v>6.7224198711832495E-2</v>
      </c>
      <c r="F22">
        <v>31.355065313834299</v>
      </c>
      <c r="G22">
        <v>10.3109772052655</v>
      </c>
      <c r="H22" t="s">
        <v>84</v>
      </c>
      <c r="I22" t="s">
        <v>98</v>
      </c>
      <c r="J22" s="30">
        <v>3.04828826659456E-2</v>
      </c>
    </row>
    <row r="23" spans="1:10" x14ac:dyDescent="0.3">
      <c r="A23" t="s">
        <v>26</v>
      </c>
      <c r="B23" t="s">
        <v>26</v>
      </c>
      <c r="C23">
        <v>1.2431093098449499</v>
      </c>
      <c r="D23">
        <v>0.31732146547599999</v>
      </c>
      <c r="E23">
        <v>9.3348702692008206E-2</v>
      </c>
      <c r="F23">
        <v>11.470215665049899</v>
      </c>
      <c r="G23">
        <v>7.4253541888727996</v>
      </c>
      <c r="H23" t="s">
        <v>84</v>
      </c>
      <c r="I23" t="s">
        <v>98</v>
      </c>
      <c r="J23" s="12">
        <v>1.8248347324997801E-2</v>
      </c>
    </row>
    <row r="24" spans="1:10" x14ac:dyDescent="0.3">
      <c r="A24" t="s">
        <v>29</v>
      </c>
      <c r="B24" t="s">
        <v>26</v>
      </c>
      <c r="C24">
        <v>1.6565632801074699</v>
      </c>
      <c r="D24">
        <v>0.54266029226402601</v>
      </c>
      <c r="E24">
        <v>5.04619725678081E-2</v>
      </c>
      <c r="F24">
        <v>14.2511634840371</v>
      </c>
      <c r="G24">
        <v>13.7360302280798</v>
      </c>
      <c r="H24" t="s">
        <v>84</v>
      </c>
      <c r="I24" t="s">
        <v>98</v>
      </c>
      <c r="J24" s="28">
        <v>8.1575148527249196E-3</v>
      </c>
    </row>
    <row r="25" spans="1:10" x14ac:dyDescent="0.3">
      <c r="A25" t="s">
        <v>31</v>
      </c>
      <c r="B25" t="s">
        <v>26</v>
      </c>
      <c r="C25">
        <v>2.0203019592253999</v>
      </c>
      <c r="D25">
        <v>0.31788285682288397</v>
      </c>
      <c r="E25">
        <v>9.7476458727233303E-2</v>
      </c>
      <c r="F25">
        <v>17.215670344607599</v>
      </c>
      <c r="G25">
        <v>7.1109187757791599</v>
      </c>
      <c r="H25" t="s">
        <v>84</v>
      </c>
      <c r="I25" t="s">
        <v>98</v>
      </c>
      <c r="J25">
        <v>1.5976104329141899E-2</v>
      </c>
    </row>
    <row r="26" spans="1:10" x14ac:dyDescent="0.3">
      <c r="A26" t="s">
        <v>33</v>
      </c>
      <c r="B26" t="s">
        <v>26</v>
      </c>
      <c r="C26">
        <v>2.0236573355893901</v>
      </c>
      <c r="D26">
        <v>0.26844435070027101</v>
      </c>
      <c r="E26">
        <v>9.2120092172488399E-2</v>
      </c>
      <c r="F26">
        <v>20.383195572861801</v>
      </c>
      <c r="G26">
        <v>7.5243865286421503</v>
      </c>
      <c r="H26" t="s">
        <v>84</v>
      </c>
      <c r="I26" t="s">
        <v>98</v>
      </c>
      <c r="J26" s="28">
        <v>1.5411131856492601E-2</v>
      </c>
    </row>
    <row r="27" spans="1:10" x14ac:dyDescent="0.3">
      <c r="A27" t="s">
        <v>35</v>
      </c>
      <c r="B27" t="s">
        <v>26</v>
      </c>
      <c r="C27">
        <v>1.5141502502466999</v>
      </c>
      <c r="D27">
        <v>0.28120710820193801</v>
      </c>
      <c r="E27">
        <v>6.1936713002908803E-2</v>
      </c>
      <c r="F27">
        <v>23.864165197238901</v>
      </c>
      <c r="G27">
        <v>11.191216759071301</v>
      </c>
      <c r="H27" t="s">
        <v>84</v>
      </c>
      <c r="I27" t="s">
        <v>98</v>
      </c>
      <c r="J27">
        <v>3.13781032143437E-2</v>
      </c>
    </row>
    <row r="28" spans="1:10" x14ac:dyDescent="0.3">
      <c r="A28" t="s">
        <v>37</v>
      </c>
      <c r="B28" t="s">
        <v>26</v>
      </c>
      <c r="C28">
        <v>1.9712879663819101</v>
      </c>
      <c r="D28">
        <v>0.459590885071891</v>
      </c>
      <c r="E28">
        <v>4.5963560264273701E-2</v>
      </c>
      <c r="F28">
        <v>25.904248350259198</v>
      </c>
      <c r="G28">
        <v>15.0803631523451</v>
      </c>
      <c r="H28" t="s">
        <v>84</v>
      </c>
      <c r="I28" t="s">
        <v>98</v>
      </c>
      <c r="J28" s="28">
        <v>2.16526146049963E-2</v>
      </c>
    </row>
    <row r="29" spans="1:10" x14ac:dyDescent="0.3">
      <c r="A29" t="s">
        <v>39</v>
      </c>
      <c r="B29" t="s">
        <v>26</v>
      </c>
      <c r="C29">
        <v>0</v>
      </c>
      <c r="D29">
        <v>0</v>
      </c>
      <c r="E29">
        <v>0</v>
      </c>
      <c r="F29">
        <v>0</v>
      </c>
      <c r="G29">
        <v>0</v>
      </c>
      <c r="H29" t="s">
        <v>84</v>
      </c>
      <c r="I29" t="s">
        <v>98</v>
      </c>
      <c r="J29" s="20">
        <v>0</v>
      </c>
    </row>
    <row r="30" spans="1:10" x14ac:dyDescent="0.3">
      <c r="A30" t="s">
        <v>26</v>
      </c>
      <c r="B30" t="s">
        <v>64</v>
      </c>
      <c r="C30">
        <v>2.64958832540509</v>
      </c>
      <c r="D30">
        <v>7.9571934243724801E-2</v>
      </c>
      <c r="E30">
        <v>0.25891808210523898</v>
      </c>
      <c r="F30">
        <v>13.4212569539289</v>
      </c>
      <c r="G30">
        <v>2.6770906648312498</v>
      </c>
      <c r="H30" t="s">
        <v>84</v>
      </c>
      <c r="I30" t="s">
        <v>98</v>
      </c>
      <c r="J30" s="32">
        <v>9.7733867860613395E-3</v>
      </c>
    </row>
    <row r="31" spans="1:10" x14ac:dyDescent="0.3">
      <c r="A31" t="s">
        <v>29</v>
      </c>
      <c r="B31" t="s">
        <v>64</v>
      </c>
      <c r="C31">
        <v>2.7259337660359702</v>
      </c>
      <c r="D31">
        <v>0.14417161432669801</v>
      </c>
      <c r="E31">
        <v>0.19277909259426301</v>
      </c>
      <c r="F31">
        <v>14.966473046125801</v>
      </c>
      <c r="G31">
        <v>3.5955516297547501</v>
      </c>
      <c r="H31" t="s">
        <v>84</v>
      </c>
      <c r="I31" t="s">
        <v>98</v>
      </c>
      <c r="J31">
        <v>1.30801328990473E-2</v>
      </c>
    </row>
    <row r="32" spans="1:10" x14ac:dyDescent="0.3">
      <c r="A32" t="s">
        <v>31</v>
      </c>
      <c r="B32" t="s">
        <v>64</v>
      </c>
      <c r="C32">
        <v>2.9592357810652699</v>
      </c>
      <c r="D32">
        <v>7.2329905778035206E-2</v>
      </c>
      <c r="E32">
        <v>0.27166888364744002</v>
      </c>
      <c r="F32">
        <v>13.570574769154399</v>
      </c>
      <c r="G32">
        <v>2.5514411928731602</v>
      </c>
      <c r="H32" t="s">
        <v>84</v>
      </c>
      <c r="I32" t="s">
        <v>98</v>
      </c>
      <c r="J32" s="28">
        <v>1.46399179009179E-2</v>
      </c>
    </row>
    <row r="33" spans="1:10" x14ac:dyDescent="0.3">
      <c r="A33" t="s">
        <v>33</v>
      </c>
      <c r="B33" t="s">
        <v>64</v>
      </c>
      <c r="C33">
        <v>2.9053686293547498</v>
      </c>
      <c r="D33">
        <v>9.0268533819890404E-2</v>
      </c>
      <c r="E33">
        <v>0.220006844624588</v>
      </c>
      <c r="F33">
        <v>15.6357142738599</v>
      </c>
      <c r="G33">
        <v>3.1505709822015202</v>
      </c>
      <c r="H33" t="s">
        <v>84</v>
      </c>
      <c r="I33" t="s">
        <v>98</v>
      </c>
      <c r="J33">
        <v>8.6974002042730404E-3</v>
      </c>
    </row>
    <row r="34" spans="1:10" x14ac:dyDescent="0.3">
      <c r="A34" t="s">
        <v>35</v>
      </c>
      <c r="B34" t="s">
        <v>64</v>
      </c>
      <c r="C34">
        <v>2.94464241297496</v>
      </c>
      <c r="D34">
        <v>8.0820825803854093E-2</v>
      </c>
      <c r="E34">
        <v>0.229039427012935</v>
      </c>
      <c r="F34">
        <v>15.5766961185368</v>
      </c>
      <c r="G34">
        <v>3.0263225401834402</v>
      </c>
      <c r="H34" t="s">
        <v>84</v>
      </c>
      <c r="I34" t="s">
        <v>98</v>
      </c>
      <c r="J34" s="28">
        <v>1.0188537814070199E-2</v>
      </c>
    </row>
    <row r="35" spans="1:10" x14ac:dyDescent="0.3">
      <c r="A35" t="s">
        <v>37</v>
      </c>
      <c r="B35" t="s">
        <v>64</v>
      </c>
      <c r="C35">
        <v>2.9352629129861199</v>
      </c>
      <c r="D35">
        <v>7.1998009319866899E-2</v>
      </c>
      <c r="E35">
        <v>0.20204670339464201</v>
      </c>
      <c r="F35">
        <v>18.2288515241395</v>
      </c>
      <c r="G35">
        <v>3.43062850773702</v>
      </c>
      <c r="H35" t="s">
        <v>84</v>
      </c>
      <c r="I35" t="s">
        <v>98</v>
      </c>
      <c r="J35">
        <v>6.8661216891041299E-3</v>
      </c>
    </row>
    <row r="36" spans="1:10" x14ac:dyDescent="0.3">
      <c r="A36" t="s">
        <v>39</v>
      </c>
      <c r="B36" t="s">
        <v>64</v>
      </c>
      <c r="C36">
        <v>3.26080009125827</v>
      </c>
      <c r="D36">
        <v>5.9378483706487503E-2</v>
      </c>
      <c r="E36">
        <v>8.5638973534953006E-2</v>
      </c>
      <c r="F36">
        <v>46.560790541055098</v>
      </c>
      <c r="G36">
        <v>8.0938286851026096</v>
      </c>
      <c r="H36" t="s">
        <v>84</v>
      </c>
      <c r="I36" t="s">
        <v>98</v>
      </c>
      <c r="J36" s="30">
        <v>1.34419120476521E-2</v>
      </c>
    </row>
    <row r="37" spans="1:10" x14ac:dyDescent="0.3">
      <c r="A37" t="s">
        <v>26</v>
      </c>
      <c r="B37" t="s">
        <v>72</v>
      </c>
      <c r="C37">
        <v>0</v>
      </c>
      <c r="D37">
        <v>0</v>
      </c>
      <c r="E37">
        <v>0</v>
      </c>
      <c r="F37">
        <v>0</v>
      </c>
      <c r="G37">
        <v>0</v>
      </c>
      <c r="H37" t="s">
        <v>84</v>
      </c>
      <c r="I37" t="s">
        <v>98</v>
      </c>
      <c r="J37" s="12">
        <v>0</v>
      </c>
    </row>
    <row r="38" spans="1:10" x14ac:dyDescent="0.3">
      <c r="A38" t="s">
        <v>29</v>
      </c>
      <c r="B38" t="s">
        <v>72</v>
      </c>
      <c r="C38">
        <v>0.23408320603336799</v>
      </c>
      <c r="D38">
        <v>0.85212829481744101</v>
      </c>
      <c r="E38">
        <v>0</v>
      </c>
      <c r="F38">
        <v>0</v>
      </c>
      <c r="G38">
        <v>0</v>
      </c>
      <c r="H38" t="s">
        <v>84</v>
      </c>
      <c r="I38" t="s">
        <v>98</v>
      </c>
      <c r="J38" s="28">
        <v>0</v>
      </c>
    </row>
    <row r="39" spans="1:10" x14ac:dyDescent="0.3">
      <c r="A39" t="s">
        <v>31</v>
      </c>
      <c r="B39" t="s">
        <v>72</v>
      </c>
      <c r="C39">
        <v>0</v>
      </c>
      <c r="D39">
        <v>0</v>
      </c>
      <c r="E39">
        <v>0</v>
      </c>
      <c r="F39">
        <v>0</v>
      </c>
      <c r="G39">
        <v>0</v>
      </c>
      <c r="H39" t="s">
        <v>84</v>
      </c>
      <c r="I39" t="s">
        <v>98</v>
      </c>
      <c r="J39">
        <v>0</v>
      </c>
    </row>
    <row r="40" spans="1:10" x14ac:dyDescent="0.3">
      <c r="A40" t="s">
        <v>33</v>
      </c>
      <c r="B40" t="s">
        <v>72</v>
      </c>
      <c r="C40">
        <v>0</v>
      </c>
      <c r="D40">
        <v>0</v>
      </c>
      <c r="E40">
        <v>0</v>
      </c>
      <c r="F40">
        <v>0</v>
      </c>
      <c r="G40">
        <v>0</v>
      </c>
      <c r="H40" t="s">
        <v>84</v>
      </c>
      <c r="I40" t="s">
        <v>98</v>
      </c>
      <c r="J40" s="28">
        <v>0</v>
      </c>
    </row>
    <row r="41" spans="1:10" x14ac:dyDescent="0.3">
      <c r="A41" t="s">
        <v>35</v>
      </c>
      <c r="B41" t="s">
        <v>72</v>
      </c>
      <c r="C41">
        <v>0.44369749923271301</v>
      </c>
      <c r="D41">
        <v>1.06694678963061</v>
      </c>
      <c r="E41">
        <v>0</v>
      </c>
      <c r="F41">
        <v>0</v>
      </c>
      <c r="G41">
        <v>0</v>
      </c>
      <c r="H41" t="s">
        <v>84</v>
      </c>
      <c r="I41" t="s">
        <v>98</v>
      </c>
      <c r="J41">
        <v>0</v>
      </c>
    </row>
    <row r="42" spans="1:10" x14ac:dyDescent="0.3">
      <c r="A42" t="s">
        <v>37</v>
      </c>
      <c r="B42" t="s">
        <v>72</v>
      </c>
      <c r="C42">
        <v>0</v>
      </c>
      <c r="D42">
        <v>0</v>
      </c>
      <c r="E42">
        <v>0</v>
      </c>
      <c r="F42">
        <v>0</v>
      </c>
      <c r="G42">
        <v>0</v>
      </c>
      <c r="H42" t="s">
        <v>84</v>
      </c>
      <c r="I42" t="s">
        <v>98</v>
      </c>
      <c r="J42" s="28">
        <v>0</v>
      </c>
    </row>
    <row r="43" spans="1:10" x14ac:dyDescent="0.3">
      <c r="A43" t="s">
        <v>39</v>
      </c>
      <c r="B43" t="s">
        <v>72</v>
      </c>
      <c r="C43">
        <v>0</v>
      </c>
      <c r="D43">
        <v>0</v>
      </c>
      <c r="E43">
        <v>0</v>
      </c>
      <c r="F43">
        <v>0</v>
      </c>
      <c r="G43">
        <v>0</v>
      </c>
      <c r="H43" t="s">
        <v>84</v>
      </c>
      <c r="I43" t="s">
        <v>98</v>
      </c>
      <c r="J43" s="20">
        <v>0</v>
      </c>
    </row>
    <row r="44" spans="1:10" x14ac:dyDescent="0.3">
      <c r="A44" t="s">
        <v>26</v>
      </c>
      <c r="B44" t="s">
        <v>27</v>
      </c>
      <c r="C44">
        <v>2.37783954647167</v>
      </c>
      <c r="D44">
        <v>7.4266253426941396E-3</v>
      </c>
      <c r="E44">
        <v>0.24890121802561599</v>
      </c>
      <c r="F44">
        <v>23.1648038161788</v>
      </c>
      <c r="G44">
        <v>2.7848283992270799</v>
      </c>
      <c r="H44" t="s">
        <v>85</v>
      </c>
      <c r="I44" t="s">
        <v>98</v>
      </c>
      <c r="J44" s="32">
        <v>2.7830170389581101E-2</v>
      </c>
    </row>
    <row r="45" spans="1:10" x14ac:dyDescent="0.3">
      <c r="A45" t="s">
        <v>29</v>
      </c>
      <c r="B45" t="s">
        <v>27</v>
      </c>
      <c r="C45">
        <v>2.35490743584102</v>
      </c>
      <c r="D45">
        <v>0.114032104348168</v>
      </c>
      <c r="E45">
        <v>9.9382153277222496E-2</v>
      </c>
      <c r="F45">
        <v>29.9665656001701</v>
      </c>
      <c r="G45">
        <v>6.9745639202084799</v>
      </c>
      <c r="H45" t="s">
        <v>85</v>
      </c>
      <c r="I45" t="s">
        <v>98</v>
      </c>
      <c r="J45">
        <v>2.46803726002989E-2</v>
      </c>
    </row>
    <row r="46" spans="1:10" x14ac:dyDescent="0.3">
      <c r="A46" t="s">
        <v>31</v>
      </c>
      <c r="B46" t="s">
        <v>27</v>
      </c>
      <c r="C46">
        <v>2.5075019090206601</v>
      </c>
      <c r="D46">
        <v>3.65159822776868E-2</v>
      </c>
      <c r="E46">
        <v>0.153566297190257</v>
      </c>
      <c r="F46">
        <v>27.444970363575699</v>
      </c>
      <c r="G46">
        <v>4.5136673426538998</v>
      </c>
      <c r="H46" t="s">
        <v>85</v>
      </c>
      <c r="I46" t="s">
        <v>98</v>
      </c>
      <c r="J46" s="28">
        <v>2.0008578851798201E-2</v>
      </c>
    </row>
    <row r="47" spans="1:10" x14ac:dyDescent="0.3">
      <c r="A47" t="s">
        <v>33</v>
      </c>
      <c r="B47" t="s">
        <v>27</v>
      </c>
      <c r="C47">
        <v>1.87911471122492</v>
      </c>
      <c r="D47">
        <v>1.1151679833686401E-2</v>
      </c>
      <c r="E47">
        <v>0.15653697112242601</v>
      </c>
      <c r="F47">
        <v>32.714403805756298</v>
      </c>
      <c r="G47">
        <v>4.4280094062752902</v>
      </c>
      <c r="H47" t="s">
        <v>85</v>
      </c>
      <c r="I47" t="s">
        <v>98</v>
      </c>
      <c r="J47">
        <v>3.1545425679168203E-2</v>
      </c>
    </row>
    <row r="48" spans="1:10" x14ac:dyDescent="0.3">
      <c r="A48" t="s">
        <v>35</v>
      </c>
      <c r="B48" t="s">
        <v>27</v>
      </c>
      <c r="C48">
        <v>2.6059173400948601</v>
      </c>
      <c r="D48">
        <v>5.6595244258583102E-2</v>
      </c>
      <c r="E48">
        <v>0.113805563192739</v>
      </c>
      <c r="F48">
        <v>33.457571785061297</v>
      </c>
      <c r="G48">
        <v>6.0906265134512303</v>
      </c>
      <c r="H48" t="s">
        <v>85</v>
      </c>
      <c r="I48" t="s">
        <v>98</v>
      </c>
      <c r="J48" s="28">
        <v>1.4990341883802201E-2</v>
      </c>
    </row>
    <row r="49" spans="1:10" x14ac:dyDescent="0.3">
      <c r="A49" t="s">
        <v>37</v>
      </c>
      <c r="B49" t="s">
        <v>27</v>
      </c>
      <c r="C49">
        <v>2.67895782309663</v>
      </c>
      <c r="D49">
        <v>2.99182457296133E-2</v>
      </c>
      <c r="E49">
        <v>0.113370441140543</v>
      </c>
      <c r="F49">
        <v>39.547203532004097</v>
      </c>
      <c r="G49">
        <v>6.1140026764177797</v>
      </c>
      <c r="H49" t="s">
        <v>85</v>
      </c>
      <c r="I49" t="s">
        <v>98</v>
      </c>
      <c r="J49">
        <v>1.40143831317831E-2</v>
      </c>
    </row>
    <row r="50" spans="1:10" x14ac:dyDescent="0.3">
      <c r="A50" t="s">
        <v>39</v>
      </c>
      <c r="B50" t="s">
        <v>27</v>
      </c>
      <c r="C50">
        <v>2.3996185689521798</v>
      </c>
      <c r="D50">
        <v>0.10793682880581799</v>
      </c>
      <c r="E50">
        <v>9.2833995488591295E-2</v>
      </c>
      <c r="F50">
        <v>32.913536229418398</v>
      </c>
      <c r="G50">
        <v>7.4665231945675403</v>
      </c>
      <c r="H50" t="s">
        <v>85</v>
      </c>
      <c r="I50" t="s">
        <v>98</v>
      </c>
      <c r="J50" s="30">
        <v>2.0636345920387499E-2</v>
      </c>
    </row>
    <row r="51" spans="1:10" x14ac:dyDescent="0.3">
      <c r="A51" t="s">
        <v>26</v>
      </c>
      <c r="B51" t="s">
        <v>41</v>
      </c>
      <c r="C51">
        <v>2.13215499690057</v>
      </c>
      <c r="D51">
        <v>4.5900411546952999E-2</v>
      </c>
      <c r="E51">
        <v>0.13228084984466401</v>
      </c>
      <c r="F51">
        <v>28.8526388676616</v>
      </c>
      <c r="G51">
        <v>5.2399661884082303</v>
      </c>
      <c r="H51" t="s">
        <v>85</v>
      </c>
      <c r="I51" t="s">
        <v>98</v>
      </c>
      <c r="J51" s="12">
        <v>2.2296598845205701E-2</v>
      </c>
    </row>
    <row r="52" spans="1:10" x14ac:dyDescent="0.3">
      <c r="A52" t="s">
        <v>29</v>
      </c>
      <c r="B52" t="s">
        <v>41</v>
      </c>
      <c r="C52">
        <v>2.5974775232562299</v>
      </c>
      <c r="D52">
        <v>4.7217601018414102E-2</v>
      </c>
      <c r="E52">
        <v>0.14509550512838301</v>
      </c>
      <c r="F52">
        <v>27.493503907681799</v>
      </c>
      <c r="G52">
        <v>4.77717886537308</v>
      </c>
      <c r="H52" t="s">
        <v>85</v>
      </c>
      <c r="I52" t="s">
        <v>98</v>
      </c>
      <c r="J52" s="28">
        <v>2.44027583846201E-2</v>
      </c>
    </row>
    <row r="53" spans="1:10" x14ac:dyDescent="0.3">
      <c r="A53" t="s">
        <v>31</v>
      </c>
      <c r="B53" t="s">
        <v>41</v>
      </c>
      <c r="C53">
        <v>2.5093684215547398</v>
      </c>
      <c r="D53">
        <v>1.11611389997928E-2</v>
      </c>
      <c r="E53">
        <v>0.18316048319363901</v>
      </c>
      <c r="F53">
        <v>29.541801591936999</v>
      </c>
      <c r="G53">
        <v>3.7843707795155002</v>
      </c>
      <c r="H53" t="s">
        <v>85</v>
      </c>
      <c r="I53" t="s">
        <v>98</v>
      </c>
      <c r="J53">
        <v>1.50238049513539E-2</v>
      </c>
    </row>
    <row r="54" spans="1:10" x14ac:dyDescent="0.3">
      <c r="A54" t="s">
        <v>33</v>
      </c>
      <c r="B54" t="s">
        <v>41</v>
      </c>
      <c r="C54">
        <v>2.4224416645763398</v>
      </c>
      <c r="D54">
        <v>1.2631407066601E-2</v>
      </c>
      <c r="E54">
        <v>0.17482753559754999</v>
      </c>
      <c r="F54">
        <v>30.035983389332301</v>
      </c>
      <c r="G54">
        <v>3.9647483343559702</v>
      </c>
      <c r="H54" t="s">
        <v>85</v>
      </c>
      <c r="I54" t="s">
        <v>98</v>
      </c>
      <c r="J54" s="28">
        <v>2.6725379896604201E-2</v>
      </c>
    </row>
    <row r="55" spans="1:10" x14ac:dyDescent="0.3">
      <c r="A55" t="s">
        <v>35</v>
      </c>
      <c r="B55" t="s">
        <v>41</v>
      </c>
      <c r="C55">
        <v>3.0113170881839899</v>
      </c>
      <c r="D55">
        <v>8.4182422106512098E-2</v>
      </c>
      <c r="E55">
        <v>8.3271606475908699E-2</v>
      </c>
      <c r="F55">
        <v>42.617085320825602</v>
      </c>
      <c r="G55">
        <v>8.3239318886021501</v>
      </c>
      <c r="H55" t="s">
        <v>85</v>
      </c>
      <c r="I55" t="s">
        <v>98</v>
      </c>
      <c r="J55">
        <v>1.5854765787086701E-2</v>
      </c>
    </row>
    <row r="56" spans="1:10" x14ac:dyDescent="0.3">
      <c r="A56" t="s">
        <v>37</v>
      </c>
      <c r="B56" t="s">
        <v>41</v>
      </c>
      <c r="C56">
        <v>2.0773377964223401</v>
      </c>
      <c r="D56">
        <v>1.64013414622898E-2</v>
      </c>
      <c r="E56">
        <v>0.136436818124681</v>
      </c>
      <c r="F56">
        <v>35.427040052284703</v>
      </c>
      <c r="G56">
        <v>5.0803528701946403</v>
      </c>
      <c r="H56" t="s">
        <v>85</v>
      </c>
      <c r="I56" t="s">
        <v>98</v>
      </c>
      <c r="J56" s="28">
        <v>3.40585113408121E-2</v>
      </c>
    </row>
    <row r="57" spans="1:10" x14ac:dyDescent="0.3">
      <c r="A57" t="s">
        <v>39</v>
      </c>
      <c r="B57" t="s">
        <v>41</v>
      </c>
      <c r="C57">
        <v>0</v>
      </c>
      <c r="D57">
        <v>0</v>
      </c>
      <c r="E57">
        <v>0</v>
      </c>
      <c r="F57">
        <v>0</v>
      </c>
      <c r="G57">
        <v>0</v>
      </c>
      <c r="H57" t="s">
        <v>85</v>
      </c>
      <c r="I57" t="s">
        <v>98</v>
      </c>
      <c r="J57" s="20">
        <v>0</v>
      </c>
    </row>
    <row r="58" spans="1:10" x14ac:dyDescent="0.3">
      <c r="A58" t="s">
        <v>26</v>
      </c>
      <c r="B58" t="s">
        <v>103</v>
      </c>
      <c r="C58">
        <v>0.96582674246376599</v>
      </c>
      <c r="D58">
        <v>1.5112279741990401E-2</v>
      </c>
      <c r="E58">
        <v>0.331389159937865</v>
      </c>
      <c r="F58">
        <v>12.4980132948753</v>
      </c>
      <c r="G58">
        <v>2.0916410805045902</v>
      </c>
      <c r="H58" t="s">
        <v>85</v>
      </c>
      <c r="I58" t="s">
        <v>98</v>
      </c>
      <c r="J58" s="32">
        <v>4.3137865278436299E-2</v>
      </c>
    </row>
    <row r="59" spans="1:10" x14ac:dyDescent="0.3">
      <c r="A59" t="s">
        <v>29</v>
      </c>
      <c r="B59" t="s">
        <v>103</v>
      </c>
      <c r="C59">
        <v>0.90554290273321802</v>
      </c>
      <c r="D59">
        <v>2.6012616100998601E-3</v>
      </c>
      <c r="E59">
        <v>0.46194518577232502</v>
      </c>
      <c r="F59">
        <v>12.6631070995683</v>
      </c>
      <c r="G59">
        <v>1.50049659983159</v>
      </c>
      <c r="H59" t="s">
        <v>85</v>
      </c>
      <c r="I59" t="s">
        <v>98</v>
      </c>
      <c r="J59">
        <v>5.7535457596985799E-2</v>
      </c>
    </row>
    <row r="60" spans="1:10" x14ac:dyDescent="0.3">
      <c r="A60" t="s">
        <v>31</v>
      </c>
      <c r="B60" t="s">
        <v>103</v>
      </c>
      <c r="C60">
        <v>0.83128418054542297</v>
      </c>
      <c r="D60">
        <v>4.9101051431048098E-3</v>
      </c>
      <c r="E60">
        <v>0.420181427510951</v>
      </c>
      <c r="F60">
        <v>12.1989023206133</v>
      </c>
      <c r="G60">
        <v>1.6496378354130801</v>
      </c>
      <c r="H60" t="s">
        <v>85</v>
      </c>
      <c r="I60" t="s">
        <v>98</v>
      </c>
      <c r="J60" s="28">
        <v>6.4676110416328703E-2</v>
      </c>
    </row>
    <row r="61" spans="1:10" x14ac:dyDescent="0.3">
      <c r="A61" t="s">
        <v>33</v>
      </c>
      <c r="B61" t="s">
        <v>103</v>
      </c>
      <c r="C61">
        <v>1.3266460045528801</v>
      </c>
      <c r="D61">
        <v>1.1985040108040701E-3</v>
      </c>
      <c r="E61">
        <v>0.54635791336693196</v>
      </c>
      <c r="F61">
        <v>12.8275460550436</v>
      </c>
      <c r="G61">
        <v>1.2686686942784899</v>
      </c>
      <c r="H61" t="s">
        <v>85</v>
      </c>
      <c r="I61" t="s">
        <v>98</v>
      </c>
      <c r="J61">
        <v>5.7904618445302203E-2</v>
      </c>
    </row>
    <row r="62" spans="1:10" x14ac:dyDescent="0.3">
      <c r="A62" t="s">
        <v>35</v>
      </c>
      <c r="B62" t="s">
        <v>103</v>
      </c>
      <c r="C62">
        <v>1.15340125896004</v>
      </c>
      <c r="D62">
        <v>2.55318046035672E-4</v>
      </c>
      <c r="E62">
        <v>0.65295609071324001</v>
      </c>
      <c r="F62">
        <v>12.8883005741455</v>
      </c>
      <c r="G62">
        <v>1.0615525154268799</v>
      </c>
      <c r="H62" t="s">
        <v>85</v>
      </c>
      <c r="I62" t="s">
        <v>98</v>
      </c>
      <c r="J62" s="28">
        <v>7.1474874181866904E-2</v>
      </c>
    </row>
    <row r="63" spans="1:10" x14ac:dyDescent="0.3">
      <c r="A63" t="s">
        <v>37</v>
      </c>
      <c r="B63" t="s">
        <v>103</v>
      </c>
      <c r="C63">
        <v>1.33736468265841</v>
      </c>
      <c r="D63">
        <v>3.2805712136353899E-4</v>
      </c>
      <c r="E63">
        <v>0.60721841921042896</v>
      </c>
      <c r="F63">
        <v>13.689931403295599</v>
      </c>
      <c r="G63">
        <v>1.1415121126616199</v>
      </c>
      <c r="H63" t="s">
        <v>85</v>
      </c>
      <c r="I63" t="s">
        <v>98</v>
      </c>
      <c r="J63">
        <v>6.4564677220093597E-2</v>
      </c>
    </row>
    <row r="64" spans="1:10" x14ac:dyDescent="0.3">
      <c r="A64" t="s">
        <v>39</v>
      </c>
      <c r="B64" t="s">
        <v>103</v>
      </c>
      <c r="C64">
        <v>358517.27113112999</v>
      </c>
      <c r="D64">
        <v>0.13461532557363601</v>
      </c>
      <c r="E64">
        <v>2.4616472235649601E-2</v>
      </c>
      <c r="F64">
        <v>601.02299001142796</v>
      </c>
      <c r="G64">
        <v>28.1578600672166</v>
      </c>
      <c r="H64" t="s">
        <v>85</v>
      </c>
      <c r="I64" t="s">
        <v>98</v>
      </c>
      <c r="J64" s="28">
        <v>3.1346955969502197E-2</v>
      </c>
    </row>
    <row r="65" spans="1:10" x14ac:dyDescent="0.3">
      <c r="A65" t="s">
        <v>26</v>
      </c>
      <c r="B65" t="s">
        <v>26</v>
      </c>
      <c r="C65">
        <v>1.4632886346240299</v>
      </c>
      <c r="D65">
        <v>0.45858183917772299</v>
      </c>
      <c r="E65">
        <v>7.3087152380991796E-2</v>
      </c>
      <c r="F65">
        <v>10.7311919740182</v>
      </c>
      <c r="G65">
        <v>9.4838443964361705</v>
      </c>
      <c r="H65" t="s">
        <v>85</v>
      </c>
      <c r="I65" t="s">
        <v>98</v>
      </c>
      <c r="J65" s="12">
        <v>1.8672837373564798E-2</v>
      </c>
    </row>
    <row r="66" spans="1:10" x14ac:dyDescent="0.3">
      <c r="A66" t="s">
        <v>29</v>
      </c>
      <c r="B66" t="s">
        <v>26</v>
      </c>
      <c r="C66">
        <v>1.3467889744964101</v>
      </c>
      <c r="D66">
        <v>0.313134508818671</v>
      </c>
      <c r="E66">
        <v>6.5498429567879907E-2</v>
      </c>
      <c r="F66">
        <v>18.2328491809285</v>
      </c>
      <c r="G66">
        <v>10.5826534335697</v>
      </c>
      <c r="H66" t="s">
        <v>85</v>
      </c>
      <c r="I66" t="s">
        <v>98</v>
      </c>
      <c r="J66" s="28">
        <v>1.27406925996407E-2</v>
      </c>
    </row>
    <row r="67" spans="1:10" x14ac:dyDescent="0.3">
      <c r="A67" t="s">
        <v>31</v>
      </c>
      <c r="B67" t="s">
        <v>26</v>
      </c>
      <c r="C67">
        <v>1.6408731817106701</v>
      </c>
      <c r="D67">
        <v>0.617067536464602</v>
      </c>
      <c r="E67">
        <v>4.0868773309552901E-2</v>
      </c>
      <c r="F67">
        <v>12.388517434737301</v>
      </c>
      <c r="G67">
        <v>16.960312836155701</v>
      </c>
      <c r="H67" t="s">
        <v>85</v>
      </c>
      <c r="I67" t="s">
        <v>98</v>
      </c>
      <c r="J67">
        <v>1.5818127010606701E-2</v>
      </c>
    </row>
    <row r="68" spans="1:10" x14ac:dyDescent="0.3">
      <c r="A68" t="s">
        <v>33</v>
      </c>
      <c r="B68" t="s">
        <v>26</v>
      </c>
      <c r="C68">
        <v>2.0016453615844498</v>
      </c>
      <c r="D68">
        <v>0.40188137304140398</v>
      </c>
      <c r="E68">
        <v>0.117326158776189</v>
      </c>
      <c r="F68">
        <v>11.7744793783649</v>
      </c>
      <c r="G68">
        <v>5.9078656268138001</v>
      </c>
      <c r="H68" t="s">
        <v>85</v>
      </c>
      <c r="I68" t="s">
        <v>98</v>
      </c>
      <c r="J68" s="28">
        <v>2.38676285912846E-2</v>
      </c>
    </row>
    <row r="69" spans="1:10" x14ac:dyDescent="0.3">
      <c r="A69" t="s">
        <v>35</v>
      </c>
      <c r="B69" t="s">
        <v>26</v>
      </c>
      <c r="C69">
        <v>1.34771334922554</v>
      </c>
      <c r="D69">
        <v>1.20334588496327E-3</v>
      </c>
      <c r="E69">
        <v>0.50455552243679103</v>
      </c>
      <c r="F69">
        <v>13.913563750372999</v>
      </c>
      <c r="G69">
        <v>1.37377780984803</v>
      </c>
      <c r="H69" t="s">
        <v>85</v>
      </c>
      <c r="I69" t="s">
        <v>98</v>
      </c>
      <c r="J69">
        <v>0.147048969973576</v>
      </c>
    </row>
    <row r="70" spans="1:10" x14ac:dyDescent="0.3">
      <c r="A70" t="s">
        <v>37</v>
      </c>
      <c r="B70" t="s">
        <v>26</v>
      </c>
      <c r="C70">
        <v>530435.25639054598</v>
      </c>
      <c r="D70">
        <v>0.34769862359821102</v>
      </c>
      <c r="E70">
        <v>2.3871106489042298E-3</v>
      </c>
      <c r="F70">
        <v>5964.4791650417101</v>
      </c>
      <c r="G70">
        <v>290.37077978690502</v>
      </c>
      <c r="H70" t="s">
        <v>85</v>
      </c>
      <c r="I70" t="s">
        <v>98</v>
      </c>
      <c r="J70" s="28">
        <v>3.5785435479859198E-2</v>
      </c>
    </row>
    <row r="71" spans="1:10" x14ac:dyDescent="0.3">
      <c r="A71" t="s">
        <v>39</v>
      </c>
      <c r="B71" t="s">
        <v>26</v>
      </c>
      <c r="C71">
        <v>154061.883273165</v>
      </c>
      <c r="D71">
        <v>2.2693428586156E-2</v>
      </c>
      <c r="E71">
        <v>1.97856488645606E-2</v>
      </c>
      <c r="F71">
        <v>795.06057579912897</v>
      </c>
      <c r="G71">
        <v>35.032825322271201</v>
      </c>
      <c r="H71" t="s">
        <v>85</v>
      </c>
      <c r="I71" t="s">
        <v>98</v>
      </c>
      <c r="J71" s="20">
        <v>1.7100153030533201E-2</v>
      </c>
    </row>
    <row r="72" spans="1:10" x14ac:dyDescent="0.3">
      <c r="A72" t="s">
        <v>26</v>
      </c>
      <c r="B72" t="s">
        <v>64</v>
      </c>
      <c r="C72">
        <v>2.91431272167977</v>
      </c>
      <c r="D72">
        <v>1.81033786067623E-2</v>
      </c>
      <c r="E72">
        <v>0.24661360698835999</v>
      </c>
      <c r="F72">
        <v>20.578992033865799</v>
      </c>
      <c r="G72">
        <v>2.8106607296517101</v>
      </c>
      <c r="H72" t="s">
        <v>85</v>
      </c>
      <c r="I72" t="s">
        <v>98</v>
      </c>
      <c r="J72" s="32">
        <v>1.15770264090292E-2</v>
      </c>
    </row>
    <row r="73" spans="1:10" x14ac:dyDescent="0.3">
      <c r="A73" t="s">
        <v>29</v>
      </c>
      <c r="B73" t="s">
        <v>64</v>
      </c>
      <c r="C73">
        <v>2.8294203675041798</v>
      </c>
      <c r="D73">
        <v>1.6396141554511998E-2</v>
      </c>
      <c r="E73">
        <v>0.22057780215126099</v>
      </c>
      <c r="F73">
        <v>23.324964408618602</v>
      </c>
      <c r="G73">
        <v>3.14241584511129</v>
      </c>
      <c r="H73" t="s">
        <v>85</v>
      </c>
      <c r="I73" t="s">
        <v>98</v>
      </c>
      <c r="J73">
        <v>1.26098453310509E-2</v>
      </c>
    </row>
    <row r="74" spans="1:10" x14ac:dyDescent="0.3">
      <c r="A74" t="s">
        <v>31</v>
      </c>
      <c r="B74" t="s">
        <v>64</v>
      </c>
      <c r="C74">
        <v>2.9167124097076398</v>
      </c>
      <c r="D74">
        <v>8.6718482883382502E-3</v>
      </c>
      <c r="E74">
        <v>0.29196064691175699</v>
      </c>
      <c r="F74">
        <v>19.9175912855607</v>
      </c>
      <c r="G74">
        <v>2.3741116752952101</v>
      </c>
      <c r="H74" t="s">
        <v>85</v>
      </c>
      <c r="I74" t="s">
        <v>98</v>
      </c>
      <c r="J74" s="28">
        <v>1.40343384450677E-2</v>
      </c>
    </row>
    <row r="75" spans="1:10" x14ac:dyDescent="0.3">
      <c r="A75" t="s">
        <v>33</v>
      </c>
      <c r="B75" t="s">
        <v>64</v>
      </c>
      <c r="C75">
        <v>3.1192642378309499</v>
      </c>
      <c r="D75">
        <v>1.60876722140488E-2</v>
      </c>
      <c r="E75">
        <v>0.224428013520348</v>
      </c>
      <c r="F75">
        <v>23.446842504962401</v>
      </c>
      <c r="G75">
        <v>3.0885056178474799</v>
      </c>
      <c r="H75" t="s">
        <v>85</v>
      </c>
      <c r="I75" t="s">
        <v>98</v>
      </c>
      <c r="J75">
        <v>9.1295642819477895E-3</v>
      </c>
    </row>
    <row r="76" spans="1:10" x14ac:dyDescent="0.3">
      <c r="A76" t="s">
        <v>35</v>
      </c>
      <c r="B76" t="s">
        <v>64</v>
      </c>
      <c r="C76">
        <v>3.06399347013061</v>
      </c>
      <c r="D76">
        <v>1.45513819698619E-2</v>
      </c>
      <c r="E76">
        <v>0.21901358634962501</v>
      </c>
      <c r="F76">
        <v>24.405006329463301</v>
      </c>
      <c r="G76">
        <v>3.1648592770561299</v>
      </c>
      <c r="H76" t="s">
        <v>85</v>
      </c>
      <c r="I76" t="s">
        <v>98</v>
      </c>
      <c r="J76" s="28">
        <v>8.0399355018073507E-3</v>
      </c>
    </row>
    <row r="77" spans="1:10" x14ac:dyDescent="0.3">
      <c r="A77" t="s">
        <v>37</v>
      </c>
      <c r="B77" t="s">
        <v>64</v>
      </c>
      <c r="C77">
        <v>3.4837149275946402</v>
      </c>
      <c r="D77">
        <v>7.4023153773820904E-2</v>
      </c>
      <c r="E77">
        <v>0.149565430001216</v>
      </c>
      <c r="F77">
        <v>25.607516684518401</v>
      </c>
      <c r="G77">
        <v>4.6344077007254301</v>
      </c>
      <c r="H77" t="s">
        <v>85</v>
      </c>
      <c r="I77" t="s">
        <v>98</v>
      </c>
      <c r="J77">
        <v>7.5583447861261198E-3</v>
      </c>
    </row>
    <row r="78" spans="1:10" x14ac:dyDescent="0.3">
      <c r="A78" t="s">
        <v>39</v>
      </c>
      <c r="B78" t="s">
        <v>64</v>
      </c>
      <c r="C78">
        <v>727229.05918177404</v>
      </c>
      <c r="D78">
        <v>0.115626665651023</v>
      </c>
      <c r="E78">
        <v>3.3624717133355998E-2</v>
      </c>
      <c r="F78">
        <v>465.56184362708899</v>
      </c>
      <c r="G78">
        <v>20.614215959376399</v>
      </c>
      <c r="H78" t="s">
        <v>85</v>
      </c>
      <c r="I78" t="s">
        <v>98</v>
      </c>
      <c r="J78" s="30">
        <v>2.4985330695274199E-2</v>
      </c>
    </row>
    <row r="79" spans="1:10" x14ac:dyDescent="0.3">
      <c r="A79" t="s">
        <v>26</v>
      </c>
      <c r="B79" t="s">
        <v>72</v>
      </c>
      <c r="C79">
        <v>0</v>
      </c>
      <c r="D79">
        <v>0</v>
      </c>
      <c r="E79">
        <v>0</v>
      </c>
      <c r="F79">
        <v>0</v>
      </c>
      <c r="G79">
        <v>0</v>
      </c>
      <c r="H79" t="s">
        <v>85</v>
      </c>
      <c r="I79" t="s">
        <v>98</v>
      </c>
      <c r="J79" s="12">
        <v>0</v>
      </c>
    </row>
    <row r="80" spans="1:10" x14ac:dyDescent="0.3">
      <c r="A80" t="s">
        <v>29</v>
      </c>
      <c r="B80" t="s">
        <v>72</v>
      </c>
      <c r="C80">
        <v>0</v>
      </c>
      <c r="D80">
        <v>0</v>
      </c>
      <c r="E80">
        <v>0</v>
      </c>
      <c r="F80">
        <v>0</v>
      </c>
      <c r="G80">
        <v>0</v>
      </c>
      <c r="H80" t="s">
        <v>85</v>
      </c>
      <c r="I80" t="s">
        <v>98</v>
      </c>
      <c r="J80" s="28">
        <v>0</v>
      </c>
    </row>
    <row r="81" spans="1:10" x14ac:dyDescent="0.3">
      <c r="A81" t="s">
        <v>31</v>
      </c>
      <c r="B81" t="s">
        <v>72</v>
      </c>
      <c r="C81">
        <v>0</v>
      </c>
      <c r="D81">
        <v>0</v>
      </c>
      <c r="E81">
        <v>0</v>
      </c>
      <c r="F81">
        <v>0</v>
      </c>
      <c r="G81">
        <v>0</v>
      </c>
      <c r="H81" t="s">
        <v>85</v>
      </c>
      <c r="I81" t="s">
        <v>98</v>
      </c>
      <c r="J81">
        <v>0</v>
      </c>
    </row>
    <row r="82" spans="1:10" x14ac:dyDescent="0.3">
      <c r="A82" t="s">
        <v>33</v>
      </c>
      <c r="B82" t="s">
        <v>72</v>
      </c>
      <c r="C82">
        <v>0</v>
      </c>
      <c r="D82">
        <v>0</v>
      </c>
      <c r="E82">
        <v>0</v>
      </c>
      <c r="F82">
        <v>0</v>
      </c>
      <c r="G82">
        <v>0</v>
      </c>
      <c r="H82" t="s">
        <v>85</v>
      </c>
      <c r="I82" t="s">
        <v>98</v>
      </c>
      <c r="J82" s="28">
        <v>0</v>
      </c>
    </row>
    <row r="83" spans="1:10" x14ac:dyDescent="0.3">
      <c r="A83" t="s">
        <v>35</v>
      </c>
      <c r="B83" t="s">
        <v>72</v>
      </c>
      <c r="C83">
        <v>0</v>
      </c>
      <c r="D83">
        <v>0</v>
      </c>
      <c r="E83">
        <v>0</v>
      </c>
      <c r="F83">
        <v>0</v>
      </c>
      <c r="G83">
        <v>0</v>
      </c>
      <c r="H83" t="s">
        <v>85</v>
      </c>
      <c r="I83" t="s">
        <v>98</v>
      </c>
      <c r="J83">
        <v>0</v>
      </c>
    </row>
    <row r="84" spans="1:10" x14ac:dyDescent="0.3">
      <c r="A84" t="s">
        <v>37</v>
      </c>
      <c r="B84" t="s">
        <v>72</v>
      </c>
      <c r="C84">
        <v>0</v>
      </c>
      <c r="D84">
        <v>0</v>
      </c>
      <c r="E84">
        <v>0</v>
      </c>
      <c r="F84">
        <v>0</v>
      </c>
      <c r="G84">
        <v>0</v>
      </c>
      <c r="H84" t="s">
        <v>85</v>
      </c>
      <c r="I84" t="s">
        <v>98</v>
      </c>
      <c r="J84" s="28">
        <v>0</v>
      </c>
    </row>
    <row r="85" spans="1:10" x14ac:dyDescent="0.3">
      <c r="A85" t="s">
        <v>39</v>
      </c>
      <c r="B85" t="s">
        <v>72</v>
      </c>
      <c r="C85">
        <v>0</v>
      </c>
      <c r="D85">
        <v>0</v>
      </c>
      <c r="E85">
        <v>0</v>
      </c>
      <c r="F85">
        <v>0</v>
      </c>
      <c r="G85">
        <v>0</v>
      </c>
      <c r="H85" t="s">
        <v>85</v>
      </c>
      <c r="I85" t="s">
        <v>98</v>
      </c>
      <c r="J85" s="20">
        <v>0</v>
      </c>
    </row>
    <row r="86" spans="1:10" x14ac:dyDescent="0.3">
      <c r="A86" t="s">
        <v>26</v>
      </c>
      <c r="B86" t="s">
        <v>27</v>
      </c>
      <c r="C86">
        <v>1.58474643235303</v>
      </c>
      <c r="D86">
        <v>0.32561360722257399</v>
      </c>
      <c r="E86">
        <v>0.36726869983314497</v>
      </c>
      <c r="F86">
        <v>3.6825003195630002</v>
      </c>
      <c r="G86">
        <v>1.8873026230518699</v>
      </c>
      <c r="H86" t="s">
        <v>85</v>
      </c>
      <c r="I86" t="s">
        <v>97</v>
      </c>
      <c r="J86" s="32">
        <v>2.7361482888240401E-2</v>
      </c>
    </row>
    <row r="87" spans="1:10" x14ac:dyDescent="0.3">
      <c r="A87" t="s">
        <v>29</v>
      </c>
      <c r="B87" t="s">
        <v>27</v>
      </c>
      <c r="C87">
        <v>1.55141934635985</v>
      </c>
      <c r="D87">
        <v>0.31403172338427898</v>
      </c>
      <c r="E87">
        <v>0.35439240176733999</v>
      </c>
      <c r="F87">
        <v>3.8693371050646901</v>
      </c>
      <c r="G87">
        <v>1.95587483564334</v>
      </c>
      <c r="H87" t="s">
        <v>85</v>
      </c>
      <c r="I87" t="s">
        <v>97</v>
      </c>
      <c r="J87">
        <v>2.7468123342753999E-2</v>
      </c>
    </row>
    <row r="88" spans="1:10" x14ac:dyDescent="0.3">
      <c r="A88" t="s">
        <v>31</v>
      </c>
      <c r="B88" t="s">
        <v>27</v>
      </c>
      <c r="C88">
        <v>1.6181869986914199</v>
      </c>
      <c r="D88">
        <v>0.31900369561931802</v>
      </c>
      <c r="E88">
        <v>0.33683181035994902</v>
      </c>
      <c r="F88">
        <v>4.1691086966918496</v>
      </c>
      <c r="G88">
        <v>2.05784358614831</v>
      </c>
      <c r="H88" t="s">
        <v>85</v>
      </c>
      <c r="I88" t="s">
        <v>97</v>
      </c>
      <c r="J88" s="28">
        <v>2.1620149169507101E-2</v>
      </c>
    </row>
    <row r="89" spans="1:10" x14ac:dyDescent="0.3">
      <c r="A89" t="s">
        <v>33</v>
      </c>
      <c r="B89" t="s">
        <v>27</v>
      </c>
      <c r="C89">
        <v>1.3712135127798599</v>
      </c>
      <c r="D89">
        <v>0.19868361826040601</v>
      </c>
      <c r="E89">
        <v>0.35980552949865002</v>
      </c>
      <c r="F89">
        <v>4.9337910323100997</v>
      </c>
      <c r="G89">
        <v>1.9264494948862301</v>
      </c>
      <c r="H89" t="s">
        <v>85</v>
      </c>
      <c r="I89" t="s">
        <v>97</v>
      </c>
      <c r="J89">
        <v>2.2325110229941901E-2</v>
      </c>
    </row>
    <row r="90" spans="1:10" x14ac:dyDescent="0.3">
      <c r="A90" t="s">
        <v>35</v>
      </c>
      <c r="B90" t="s">
        <v>27</v>
      </c>
      <c r="C90">
        <v>1.72456872161395</v>
      </c>
      <c r="D90">
        <v>0.28322244444647698</v>
      </c>
      <c r="E90">
        <v>0.371181618378294</v>
      </c>
      <c r="F90">
        <v>4.3835690623630699</v>
      </c>
      <c r="G90">
        <v>1.86740707578228</v>
      </c>
      <c r="H90" t="s">
        <v>85</v>
      </c>
      <c r="I90" t="s">
        <v>97</v>
      </c>
      <c r="J90" s="28">
        <v>2.5929407442010902E-2</v>
      </c>
    </row>
    <row r="91" spans="1:10" x14ac:dyDescent="0.3">
      <c r="A91" t="s">
        <v>94</v>
      </c>
      <c r="B91" t="s">
        <v>27</v>
      </c>
      <c r="C91">
        <v>1.8091347312027699</v>
      </c>
      <c r="D91">
        <v>0.35301005259769602</v>
      </c>
      <c r="E91">
        <v>0.34299553164848301</v>
      </c>
      <c r="F91">
        <v>4.1313579656517199</v>
      </c>
      <c r="G91">
        <v>2.0208635874309699</v>
      </c>
      <c r="H91" t="s">
        <v>85</v>
      </c>
      <c r="I91" t="s">
        <v>97</v>
      </c>
      <c r="J91">
        <v>2.9018136738380201E-2</v>
      </c>
    </row>
    <row r="92" spans="1:10" x14ac:dyDescent="0.3">
      <c r="A92" t="s">
        <v>37</v>
      </c>
      <c r="B92" t="s">
        <v>27</v>
      </c>
      <c r="C92">
        <v>1.5633772133630299</v>
      </c>
      <c r="D92">
        <v>0.37685412267416302</v>
      </c>
      <c r="E92">
        <v>0.33133342617735501</v>
      </c>
      <c r="F92">
        <v>3.4615413845807699</v>
      </c>
      <c r="G92">
        <v>2.0919929164916802</v>
      </c>
      <c r="H92" t="s">
        <v>85</v>
      </c>
      <c r="I92" t="s">
        <v>97</v>
      </c>
      <c r="J92" s="30">
        <v>2.7779836558021999E-2</v>
      </c>
    </row>
    <row r="93" spans="1:10" x14ac:dyDescent="0.3">
      <c r="A93" t="s">
        <v>26</v>
      </c>
      <c r="B93" t="s">
        <v>41</v>
      </c>
      <c r="C93">
        <v>1.35296259103973</v>
      </c>
      <c r="D93">
        <v>0.119410682757172</v>
      </c>
      <c r="E93">
        <v>0.322379793511477</v>
      </c>
      <c r="F93">
        <v>7.2432714360753296</v>
      </c>
      <c r="G93">
        <v>2.1500949951296202</v>
      </c>
      <c r="H93" t="s">
        <v>85</v>
      </c>
      <c r="I93" t="s">
        <v>97</v>
      </c>
      <c r="J93" s="12">
        <v>2.2761009350014599E-2</v>
      </c>
    </row>
    <row r="94" spans="1:10" x14ac:dyDescent="0.3">
      <c r="A94" t="s">
        <v>29</v>
      </c>
      <c r="B94" t="s">
        <v>41</v>
      </c>
      <c r="C94">
        <v>1.3982633493398</v>
      </c>
      <c r="D94">
        <v>0.10614436604956599</v>
      </c>
      <c r="E94">
        <v>0.31501474953599901</v>
      </c>
      <c r="F94">
        <v>7.9337194996167204</v>
      </c>
      <c r="G94">
        <v>2.20036421018672</v>
      </c>
      <c r="H94" t="s">
        <v>85</v>
      </c>
      <c r="I94" t="s">
        <v>97</v>
      </c>
      <c r="J94" s="28">
        <v>2.10090624817687E-2</v>
      </c>
    </row>
    <row r="95" spans="1:10" x14ac:dyDescent="0.3">
      <c r="A95" t="s">
        <v>31</v>
      </c>
      <c r="B95" t="s">
        <v>41</v>
      </c>
      <c r="C95">
        <v>1.4504140122093701</v>
      </c>
      <c r="D95">
        <v>0.19688577530159601</v>
      </c>
      <c r="E95">
        <v>0.25100298081130501</v>
      </c>
      <c r="F95">
        <v>7.3747877337582599</v>
      </c>
      <c r="G95">
        <v>2.7615097570535601</v>
      </c>
      <c r="H95" t="s">
        <v>85</v>
      </c>
      <c r="I95" t="s">
        <v>97</v>
      </c>
      <c r="J95">
        <v>2.2674528875228701E-2</v>
      </c>
    </row>
    <row r="96" spans="1:10" x14ac:dyDescent="0.3">
      <c r="A96" t="s">
        <v>33</v>
      </c>
      <c r="B96" t="s">
        <v>41</v>
      </c>
      <c r="C96">
        <v>1.2438919968692601</v>
      </c>
      <c r="D96">
        <v>0.12434199562540101</v>
      </c>
      <c r="E96">
        <v>0.29203505396181501</v>
      </c>
      <c r="F96">
        <v>7.5252825668574497</v>
      </c>
      <c r="G96">
        <v>2.3735067799449099</v>
      </c>
      <c r="H96" t="s">
        <v>85</v>
      </c>
      <c r="I96" t="s">
        <v>97</v>
      </c>
      <c r="J96" s="28">
        <v>4.3179147325278999E-2</v>
      </c>
    </row>
    <row r="97" spans="1:10" x14ac:dyDescent="0.3">
      <c r="A97" t="s">
        <v>35</v>
      </c>
      <c r="B97" t="s">
        <v>41</v>
      </c>
      <c r="C97">
        <v>1.6978083374008599</v>
      </c>
      <c r="D97">
        <v>0.17535814790964899</v>
      </c>
      <c r="E97">
        <v>0.196190945554367</v>
      </c>
      <c r="F97">
        <v>11.016032542290599</v>
      </c>
      <c r="G97">
        <v>3.53302329320731</v>
      </c>
      <c r="H97" t="s">
        <v>85</v>
      </c>
      <c r="I97" t="s">
        <v>97</v>
      </c>
      <c r="J97">
        <v>1.4265968531760201E-2</v>
      </c>
    </row>
    <row r="98" spans="1:10" x14ac:dyDescent="0.3">
      <c r="A98" t="s">
        <v>94</v>
      </c>
      <c r="B98" t="s">
        <v>41</v>
      </c>
      <c r="C98">
        <v>1.62656841271719</v>
      </c>
      <c r="D98">
        <v>0.13265144325890499</v>
      </c>
      <c r="E98">
        <v>0.185189780557663</v>
      </c>
      <c r="F98">
        <v>13.075407401698</v>
      </c>
      <c r="G98">
        <v>3.7429018948705801</v>
      </c>
      <c r="H98" t="s">
        <v>85</v>
      </c>
      <c r="I98" t="s">
        <v>97</v>
      </c>
      <c r="J98" s="28">
        <v>1.12966258437257E-2</v>
      </c>
    </row>
    <row r="99" spans="1:10" x14ac:dyDescent="0.3">
      <c r="A99" t="s">
        <v>37</v>
      </c>
      <c r="B99" t="s">
        <v>41</v>
      </c>
      <c r="C99">
        <v>1.6334279915147401</v>
      </c>
      <c r="D99">
        <v>0.156397060754949</v>
      </c>
      <c r="E99">
        <v>0.18561178237527001</v>
      </c>
      <c r="F99">
        <v>12.0972449075238</v>
      </c>
      <c r="G99">
        <v>3.7343921365861301</v>
      </c>
      <c r="H99" t="s">
        <v>85</v>
      </c>
      <c r="I99" t="s">
        <v>97</v>
      </c>
      <c r="J99" s="20">
        <v>9.8849914007628093E-3</v>
      </c>
    </row>
    <row r="100" spans="1:10" x14ac:dyDescent="0.3">
      <c r="A100" t="s">
        <v>26</v>
      </c>
      <c r="B100" t="s">
        <v>103</v>
      </c>
      <c r="C100">
        <v>0.41199323306901797</v>
      </c>
      <c r="D100">
        <v>6.3180354556258506E-2</v>
      </c>
      <c r="E100">
        <v>0.9</v>
      </c>
      <c r="F100">
        <v>0.67892968791441899</v>
      </c>
      <c r="G100">
        <v>0.27543843938288498</v>
      </c>
      <c r="H100" t="s">
        <v>85</v>
      </c>
      <c r="I100" t="s">
        <v>97</v>
      </c>
      <c r="J100" s="32">
        <v>0.77763586601889401</v>
      </c>
    </row>
    <row r="101" spans="1:10" x14ac:dyDescent="0.3">
      <c r="A101" t="s">
        <v>29</v>
      </c>
      <c r="B101" t="s">
        <v>103</v>
      </c>
      <c r="C101">
        <v>0.37478351755723199</v>
      </c>
      <c r="D101">
        <v>3.8642922346405303E-2</v>
      </c>
      <c r="E101">
        <v>0.95</v>
      </c>
      <c r="F101">
        <v>0.79455806636569604</v>
      </c>
      <c r="G101">
        <v>0.25460168825312102</v>
      </c>
      <c r="H101" t="s">
        <v>85</v>
      </c>
      <c r="I101" t="s">
        <v>97</v>
      </c>
      <c r="J101">
        <v>0.775096625484337</v>
      </c>
    </row>
    <row r="102" spans="1:10" x14ac:dyDescent="0.3">
      <c r="A102" t="s">
        <v>31</v>
      </c>
      <c r="B102" t="s">
        <v>103</v>
      </c>
      <c r="C102">
        <v>0.391955679499289</v>
      </c>
      <c r="D102">
        <v>9.9321737041342395E-2</v>
      </c>
      <c r="E102">
        <v>0.7</v>
      </c>
      <c r="F102">
        <v>0.84743953857573795</v>
      </c>
      <c r="G102">
        <v>0.54360830964460205</v>
      </c>
      <c r="H102" t="s">
        <v>85</v>
      </c>
      <c r="I102" t="s">
        <v>97</v>
      </c>
      <c r="J102" s="28">
        <v>0.42157113503990601</v>
      </c>
    </row>
    <row r="103" spans="1:10" x14ac:dyDescent="0.3">
      <c r="A103" t="s">
        <v>33</v>
      </c>
      <c r="B103" t="s">
        <v>103</v>
      </c>
      <c r="C103">
        <v>0.31214112826250801</v>
      </c>
      <c r="D103">
        <v>2.9926300810132901E-2</v>
      </c>
      <c r="E103">
        <v>0.78</v>
      </c>
      <c r="F103">
        <v>1.40972965017704</v>
      </c>
      <c r="G103">
        <v>0.43546356503489198</v>
      </c>
      <c r="H103" t="s">
        <v>85</v>
      </c>
      <c r="I103" t="s">
        <v>97</v>
      </c>
      <c r="J103">
        <v>0.55089120686765003</v>
      </c>
    </row>
    <row r="104" spans="1:10" x14ac:dyDescent="0.3">
      <c r="A104" t="s">
        <v>35</v>
      </c>
      <c r="B104" t="s">
        <v>103</v>
      </c>
      <c r="C104">
        <v>0.34686252178215798</v>
      </c>
      <c r="D104">
        <v>3.8735590249461403E-2</v>
      </c>
      <c r="E104">
        <v>0.73</v>
      </c>
      <c r="F104">
        <v>1.44933584378578</v>
      </c>
      <c r="G104">
        <v>0.48443718128598301</v>
      </c>
      <c r="H104" t="s">
        <v>85</v>
      </c>
      <c r="I104" t="s">
        <v>97</v>
      </c>
      <c r="J104" s="28">
        <v>0.45367050283913801</v>
      </c>
    </row>
    <row r="105" spans="1:10" x14ac:dyDescent="0.3">
      <c r="A105" t="s">
        <v>94</v>
      </c>
      <c r="B105" t="s">
        <v>103</v>
      </c>
      <c r="C105">
        <v>0.40692829765584498</v>
      </c>
      <c r="D105">
        <v>0.10541629143139999</v>
      </c>
      <c r="E105">
        <v>0.14508312055704101</v>
      </c>
      <c r="F105">
        <v>7.2433832492451398</v>
      </c>
      <c r="G105">
        <v>4.7775866544546002</v>
      </c>
      <c r="H105" t="s">
        <v>85</v>
      </c>
      <c r="I105" t="s">
        <v>97</v>
      </c>
      <c r="J105">
        <v>2.4785924321176399E-2</v>
      </c>
    </row>
    <row r="106" spans="1:10" x14ac:dyDescent="0.3">
      <c r="A106" t="s">
        <v>37</v>
      </c>
      <c r="B106" t="s">
        <v>103</v>
      </c>
      <c r="C106">
        <v>0.50344906104614995</v>
      </c>
      <c r="D106">
        <v>0.115933941711299</v>
      </c>
      <c r="E106">
        <v>0.105556300546764</v>
      </c>
      <c r="F106">
        <v>11.4321390436009</v>
      </c>
      <c r="G106">
        <v>6.5666111541382302</v>
      </c>
      <c r="H106" t="s">
        <v>85</v>
      </c>
      <c r="I106" t="s">
        <v>97</v>
      </c>
      <c r="J106" s="30">
        <v>1.9378429259427999E-2</v>
      </c>
    </row>
    <row r="107" spans="1:10" x14ac:dyDescent="0.3">
      <c r="A107" t="s">
        <v>26</v>
      </c>
      <c r="B107" t="s">
        <v>26</v>
      </c>
      <c r="C107">
        <v>25017.0285260112</v>
      </c>
      <c r="D107">
        <v>0.11925541866417901</v>
      </c>
      <c r="E107">
        <v>3.1601405092434399E-2</v>
      </c>
      <c r="F107">
        <v>387.76107963902302</v>
      </c>
      <c r="G107">
        <v>21.934062062509</v>
      </c>
      <c r="H107" t="s">
        <v>85</v>
      </c>
      <c r="I107" t="s">
        <v>97</v>
      </c>
      <c r="J107" s="12">
        <v>3.2449594862944901E-2</v>
      </c>
    </row>
    <row r="108" spans="1:10" x14ac:dyDescent="0.3">
      <c r="A108" t="s">
        <v>29</v>
      </c>
      <c r="B108" t="s">
        <v>26</v>
      </c>
      <c r="C108">
        <v>0.56970990013866196</v>
      </c>
      <c r="D108">
        <v>0.101425913708622</v>
      </c>
      <c r="E108">
        <v>0.13980070637091299</v>
      </c>
      <c r="F108">
        <v>10.9423360041707</v>
      </c>
      <c r="G108">
        <v>4.9581092868080399</v>
      </c>
      <c r="H108" t="s">
        <v>85</v>
      </c>
      <c r="I108" t="s">
        <v>97</v>
      </c>
      <c r="J108" s="28">
        <v>5.3088498463963102E-2</v>
      </c>
    </row>
    <row r="109" spans="1:10" x14ac:dyDescent="0.3">
      <c r="A109" t="s">
        <v>31</v>
      </c>
      <c r="B109" t="s">
        <v>26</v>
      </c>
      <c r="C109">
        <v>247093.56473180701</v>
      </c>
      <c r="D109">
        <v>0.13616165733902399</v>
      </c>
      <c r="E109">
        <v>2.2807982956738099E-2</v>
      </c>
      <c r="F109">
        <v>631.85921644106099</v>
      </c>
      <c r="G109">
        <v>30.3905514957065</v>
      </c>
      <c r="H109" t="s">
        <v>85</v>
      </c>
      <c r="I109" t="s">
        <v>97</v>
      </c>
      <c r="J109">
        <v>3.29355979964377E-2</v>
      </c>
    </row>
    <row r="110" spans="1:10" x14ac:dyDescent="0.3">
      <c r="A110" t="s">
        <v>33</v>
      </c>
      <c r="B110" t="s">
        <v>26</v>
      </c>
      <c r="C110">
        <v>2333881.0254156701</v>
      </c>
      <c r="D110">
        <v>9.6518932019343098E-2</v>
      </c>
      <c r="E110">
        <v>5.1709470024015498E-2</v>
      </c>
      <c r="F110">
        <v>328.78037949112502</v>
      </c>
      <c r="G110">
        <v>13.4046467743341</v>
      </c>
      <c r="H110" t="s">
        <v>85</v>
      </c>
      <c r="I110" t="s">
        <v>97</v>
      </c>
      <c r="J110" s="28">
        <v>1.6446166929685001E-2</v>
      </c>
    </row>
    <row r="111" spans="1:10" x14ac:dyDescent="0.3">
      <c r="A111" t="s">
        <v>35</v>
      </c>
      <c r="B111" t="s">
        <v>26</v>
      </c>
      <c r="C111">
        <v>0.90177519256663097</v>
      </c>
      <c r="D111">
        <v>8.3714960899289495E-2</v>
      </c>
      <c r="E111">
        <v>0.108078599510281</v>
      </c>
      <c r="F111">
        <v>21.091300879424001</v>
      </c>
      <c r="G111">
        <v>6.4133619763828698</v>
      </c>
      <c r="H111" t="s">
        <v>85</v>
      </c>
      <c r="I111" t="s">
        <v>97</v>
      </c>
      <c r="J111">
        <v>2.1833168491050301E-2</v>
      </c>
    </row>
    <row r="112" spans="1:10" x14ac:dyDescent="0.3">
      <c r="A112" t="s">
        <v>94</v>
      </c>
      <c r="B112" t="s">
        <v>26</v>
      </c>
      <c r="C112">
        <v>2.3430537089074499</v>
      </c>
      <c r="D112">
        <v>8.8899213837139404E-2</v>
      </c>
      <c r="E112">
        <v>6.6876905455504496E-2</v>
      </c>
      <c r="F112">
        <v>48.342950583591097</v>
      </c>
      <c r="G112">
        <v>10.3645223390475</v>
      </c>
      <c r="H112" t="s">
        <v>85</v>
      </c>
      <c r="I112" t="s">
        <v>97</v>
      </c>
      <c r="J112" s="28">
        <v>2.3342144256688901E-2</v>
      </c>
    </row>
    <row r="113" spans="1:10" x14ac:dyDescent="0.3">
      <c r="A113" t="s">
        <v>37</v>
      </c>
      <c r="B113" t="s">
        <v>26</v>
      </c>
      <c r="C113">
        <v>1.06656433608797</v>
      </c>
      <c r="D113">
        <v>0.13362671891911401</v>
      </c>
      <c r="E113">
        <v>0.18251459026896399</v>
      </c>
      <c r="F113">
        <v>10.647302772368301</v>
      </c>
      <c r="G113">
        <v>3.7977631242438301</v>
      </c>
      <c r="H113" t="s">
        <v>85</v>
      </c>
      <c r="I113" t="s">
        <v>97</v>
      </c>
      <c r="J113" s="20">
        <v>1.6050165946972401E-2</v>
      </c>
    </row>
    <row r="114" spans="1:10" x14ac:dyDescent="0.3">
      <c r="A114" t="s">
        <v>26</v>
      </c>
      <c r="B114" t="s">
        <v>64</v>
      </c>
      <c r="C114">
        <v>1.0732970765273999</v>
      </c>
      <c r="D114">
        <v>0.22501152710660799</v>
      </c>
      <c r="E114">
        <v>0.46436385054589402</v>
      </c>
      <c r="F114">
        <v>2.85781435803101</v>
      </c>
      <c r="G114">
        <v>1.4926811803828</v>
      </c>
      <c r="H114" t="s">
        <v>85</v>
      </c>
      <c r="I114" t="s">
        <v>97</v>
      </c>
      <c r="J114" s="32">
        <v>6.2024213912800802E-2</v>
      </c>
    </row>
    <row r="115" spans="1:10" x14ac:dyDescent="0.3">
      <c r="A115" t="s">
        <v>29</v>
      </c>
      <c r="B115" t="s">
        <v>64</v>
      </c>
      <c r="C115">
        <v>1.0873246006639301</v>
      </c>
      <c r="D115">
        <v>0.12693730272933801</v>
      </c>
      <c r="E115">
        <v>0.65</v>
      </c>
      <c r="F115">
        <v>1.6314469398615301</v>
      </c>
      <c r="G115">
        <v>0.55881034808608299</v>
      </c>
      <c r="H115" t="s">
        <v>85</v>
      </c>
      <c r="I115" t="s">
        <v>97</v>
      </c>
      <c r="J115">
        <v>0.19895346122218599</v>
      </c>
    </row>
    <row r="116" spans="1:10" x14ac:dyDescent="0.3">
      <c r="A116" t="s">
        <v>31</v>
      </c>
      <c r="B116" t="s">
        <v>64</v>
      </c>
      <c r="C116">
        <v>1.0929822379404699</v>
      </c>
      <c r="D116">
        <v>0.245886718096059</v>
      </c>
      <c r="E116">
        <v>0.35290382334026099</v>
      </c>
      <c r="F116">
        <v>3.50504144889404</v>
      </c>
      <c r="G116">
        <v>1.9641248825225399</v>
      </c>
      <c r="H116" t="s">
        <v>85</v>
      </c>
      <c r="I116" t="s">
        <v>97</v>
      </c>
      <c r="J116" s="28">
        <v>2.9910971489213001E-2</v>
      </c>
    </row>
    <row r="117" spans="1:10" x14ac:dyDescent="0.3">
      <c r="A117" t="s">
        <v>33</v>
      </c>
      <c r="B117" t="s">
        <v>64</v>
      </c>
      <c r="C117">
        <v>1.1228031966412</v>
      </c>
      <c r="D117">
        <v>0.24374689858295601</v>
      </c>
      <c r="E117">
        <v>0.33590092738381999</v>
      </c>
      <c r="F117">
        <v>3.8187407442955399</v>
      </c>
      <c r="G117">
        <v>2.0635464925880198</v>
      </c>
      <c r="H117" t="s">
        <v>85</v>
      </c>
      <c r="I117" t="s">
        <v>97</v>
      </c>
      <c r="J117">
        <v>2.6498406923667301E-2</v>
      </c>
    </row>
    <row r="118" spans="1:10" x14ac:dyDescent="0.3">
      <c r="A118" t="s">
        <v>35</v>
      </c>
      <c r="B118" t="s">
        <v>64</v>
      </c>
      <c r="C118">
        <v>1.1457269294008501</v>
      </c>
      <c r="D118">
        <v>0.28036234101577701</v>
      </c>
      <c r="E118">
        <v>0.30231200926116403</v>
      </c>
      <c r="F118">
        <v>3.7281617383147401</v>
      </c>
      <c r="G118">
        <v>2.2928205275535198</v>
      </c>
      <c r="H118" t="s">
        <v>85</v>
      </c>
      <c r="I118" t="s">
        <v>97</v>
      </c>
      <c r="J118" s="28">
        <v>2.4341071596192001E-2</v>
      </c>
    </row>
    <row r="119" spans="1:10" x14ac:dyDescent="0.3">
      <c r="A119" t="s">
        <v>94</v>
      </c>
      <c r="B119" t="s">
        <v>64</v>
      </c>
      <c r="C119">
        <v>1.52118266442131</v>
      </c>
      <c r="D119">
        <v>0.41507275902447199</v>
      </c>
      <c r="E119">
        <v>0.18917299854772501</v>
      </c>
      <c r="F119">
        <v>5.1812400756135997</v>
      </c>
      <c r="G119">
        <v>3.66409152406113</v>
      </c>
      <c r="H119" t="s">
        <v>85</v>
      </c>
      <c r="I119" t="s">
        <v>97</v>
      </c>
      <c r="J119">
        <v>1.3789489855057201E-2</v>
      </c>
    </row>
    <row r="120" spans="1:10" x14ac:dyDescent="0.3">
      <c r="A120" t="s">
        <v>37</v>
      </c>
      <c r="B120" t="s">
        <v>64</v>
      </c>
      <c r="C120">
        <v>1.5791852152872601</v>
      </c>
      <c r="D120">
        <v>0.24054332170572501</v>
      </c>
      <c r="E120">
        <v>0.18849736862744901</v>
      </c>
      <c r="F120">
        <v>9.1062844753951495</v>
      </c>
      <c r="G120">
        <v>3.6772247040217301</v>
      </c>
      <c r="H120" t="s">
        <v>85</v>
      </c>
      <c r="I120" t="s">
        <v>97</v>
      </c>
      <c r="J120" s="30">
        <v>1.64634481979774E-2</v>
      </c>
    </row>
    <row r="121" spans="1:10" x14ac:dyDescent="0.3">
      <c r="A121" t="s">
        <v>26</v>
      </c>
      <c r="B121" t="s">
        <v>27</v>
      </c>
      <c r="C121">
        <v>1.53974551405558</v>
      </c>
      <c r="D121">
        <v>0.32808569657866699</v>
      </c>
      <c r="E121">
        <v>0.28791348499708802</v>
      </c>
      <c r="F121">
        <v>4.5377228658791804</v>
      </c>
      <c r="G121">
        <v>2.4074842502321698</v>
      </c>
      <c r="H121" t="s">
        <v>84</v>
      </c>
      <c r="I121" t="s">
        <v>97</v>
      </c>
      <c r="J121" s="32">
        <v>2.0267280897744901E-2</v>
      </c>
    </row>
    <row r="122" spans="1:10" x14ac:dyDescent="0.3">
      <c r="A122" t="s">
        <v>29</v>
      </c>
      <c r="B122" t="s">
        <v>27</v>
      </c>
      <c r="C122">
        <v>1.18239457497939</v>
      </c>
      <c r="D122">
        <v>0.182955294898004</v>
      </c>
      <c r="E122">
        <v>0.34323239503889202</v>
      </c>
      <c r="F122">
        <v>4.9469472972854103</v>
      </c>
      <c r="G122">
        <v>2.0194689970374302</v>
      </c>
      <c r="H122" t="s">
        <v>84</v>
      </c>
      <c r="I122" t="s">
        <v>97</v>
      </c>
      <c r="J122">
        <v>2.2135636873646301E-2</v>
      </c>
    </row>
    <row r="123" spans="1:10" x14ac:dyDescent="0.3">
      <c r="A123" t="s">
        <v>31</v>
      </c>
      <c r="B123" t="s">
        <v>27</v>
      </c>
      <c r="C123">
        <v>1.4735184185259</v>
      </c>
      <c r="D123">
        <v>0.18491018918626001</v>
      </c>
      <c r="E123">
        <v>0.35048202024345698</v>
      </c>
      <c r="F123">
        <v>5.5393648389007097</v>
      </c>
      <c r="G123">
        <v>1.97769683043501</v>
      </c>
      <c r="H123" t="s">
        <v>84</v>
      </c>
      <c r="I123" t="s">
        <v>97</v>
      </c>
      <c r="J123" s="28">
        <v>2.2723517719961901E-2</v>
      </c>
    </row>
    <row r="124" spans="1:10" x14ac:dyDescent="0.3">
      <c r="A124" t="s">
        <v>33</v>
      </c>
      <c r="B124" t="s">
        <v>27</v>
      </c>
      <c r="C124">
        <v>1.45932933655686</v>
      </c>
      <c r="D124">
        <v>0.198726371871601</v>
      </c>
      <c r="E124">
        <v>0.34224022505254198</v>
      </c>
      <c r="F124">
        <v>5.3980111946081299</v>
      </c>
      <c r="G124">
        <v>2.0253235295574399</v>
      </c>
      <c r="H124" t="s">
        <v>84</v>
      </c>
      <c r="I124" t="s">
        <v>97</v>
      </c>
      <c r="J124">
        <v>1.93623211970257E-2</v>
      </c>
    </row>
    <row r="125" spans="1:10" x14ac:dyDescent="0.3">
      <c r="A125" t="s">
        <v>35</v>
      </c>
      <c r="B125" t="s">
        <v>27</v>
      </c>
      <c r="C125">
        <v>1.3950039398307801</v>
      </c>
      <c r="D125">
        <v>0.25591131320065802</v>
      </c>
      <c r="E125">
        <v>0.22218767320017099</v>
      </c>
      <c r="F125">
        <v>6.7202482916918198</v>
      </c>
      <c r="G125">
        <v>3.1196473259588999</v>
      </c>
      <c r="H125" t="s">
        <v>84</v>
      </c>
      <c r="I125" t="s">
        <v>97</v>
      </c>
      <c r="J125" s="28">
        <v>1.58890241678959E-2</v>
      </c>
    </row>
    <row r="126" spans="1:10" x14ac:dyDescent="0.3">
      <c r="A126" t="s">
        <v>94</v>
      </c>
      <c r="B126" t="s">
        <v>27</v>
      </c>
      <c r="C126">
        <v>1.39117452636882</v>
      </c>
      <c r="D126">
        <v>0.23659097655105299</v>
      </c>
      <c r="E126">
        <v>0.23208900945192901</v>
      </c>
      <c r="F126">
        <v>6.82997521480047</v>
      </c>
      <c r="G126">
        <v>2.98655753754471</v>
      </c>
      <c r="H126" t="s">
        <v>84</v>
      </c>
      <c r="I126" t="s">
        <v>97</v>
      </c>
      <c r="J126">
        <v>1.2781765520467701E-2</v>
      </c>
    </row>
    <row r="127" spans="1:10" x14ac:dyDescent="0.3">
      <c r="A127" t="s">
        <v>37</v>
      </c>
      <c r="B127" t="s">
        <v>27</v>
      </c>
      <c r="C127">
        <v>1.27952011966409</v>
      </c>
      <c r="D127">
        <v>0.18245410878940499</v>
      </c>
      <c r="E127">
        <v>0.30418154607652498</v>
      </c>
      <c r="F127">
        <v>5.8974516136400004</v>
      </c>
      <c r="G127">
        <v>2.2787285734472702</v>
      </c>
      <c r="H127" t="s">
        <v>84</v>
      </c>
      <c r="I127" t="s">
        <v>97</v>
      </c>
      <c r="J127" s="30">
        <v>1.8852670356494499E-2</v>
      </c>
    </row>
    <row r="128" spans="1:10" x14ac:dyDescent="0.3">
      <c r="A128" t="s">
        <v>26</v>
      </c>
      <c r="B128" t="s">
        <v>41</v>
      </c>
      <c r="C128">
        <v>1.3014665844197599</v>
      </c>
      <c r="D128">
        <v>0.16562852998084701</v>
      </c>
      <c r="E128">
        <v>0.23650728607600299</v>
      </c>
      <c r="F128">
        <v>8.1408845949150006</v>
      </c>
      <c r="G128">
        <v>2.9307645952911501</v>
      </c>
      <c r="H128" t="s">
        <v>84</v>
      </c>
      <c r="I128" t="s">
        <v>97</v>
      </c>
      <c r="J128" s="12">
        <v>3.4147178192893098E-2</v>
      </c>
    </row>
    <row r="129" spans="1:10" x14ac:dyDescent="0.3">
      <c r="A129" t="s">
        <v>29</v>
      </c>
      <c r="B129" t="s">
        <v>41</v>
      </c>
      <c r="C129">
        <v>1.33728745774471</v>
      </c>
      <c r="D129">
        <v>0.185766882103719</v>
      </c>
      <c r="E129">
        <v>0.20768572810408101</v>
      </c>
      <c r="F129">
        <v>8.7841665322158295</v>
      </c>
      <c r="G129">
        <v>3.33748104353409</v>
      </c>
      <c r="H129" t="s">
        <v>84</v>
      </c>
      <c r="I129" t="s">
        <v>97</v>
      </c>
      <c r="J129" s="28">
        <v>1.77681971594916E-2</v>
      </c>
    </row>
    <row r="130" spans="1:10" x14ac:dyDescent="0.3">
      <c r="A130" t="s">
        <v>31</v>
      </c>
      <c r="B130" t="s">
        <v>41</v>
      </c>
      <c r="C130">
        <v>1.2213490956767501</v>
      </c>
      <c r="D130">
        <v>0.16503283202914501</v>
      </c>
      <c r="E130">
        <v>0.30073959303175002</v>
      </c>
      <c r="F130">
        <v>6.17277710827</v>
      </c>
      <c r="G130">
        <v>2.3048085340953599</v>
      </c>
      <c r="H130" t="s">
        <v>84</v>
      </c>
      <c r="I130" t="s">
        <v>97</v>
      </c>
      <c r="J130">
        <v>2.0769444187924899E-2</v>
      </c>
    </row>
    <row r="131" spans="1:10" x14ac:dyDescent="0.3">
      <c r="A131" t="s">
        <v>33</v>
      </c>
      <c r="B131" t="s">
        <v>41</v>
      </c>
      <c r="C131">
        <v>2.9072378783680701</v>
      </c>
      <c r="D131">
        <v>0.68335368815681197</v>
      </c>
      <c r="E131">
        <v>4.5248196507324499E-2</v>
      </c>
      <c r="F131">
        <v>26.078343487339598</v>
      </c>
      <c r="G131">
        <v>15.3187802843754</v>
      </c>
      <c r="H131" t="s">
        <v>84</v>
      </c>
      <c r="I131" t="s">
        <v>97</v>
      </c>
      <c r="J131" s="28">
        <v>5.9202061651829903E-2</v>
      </c>
    </row>
    <row r="132" spans="1:10" x14ac:dyDescent="0.3">
      <c r="A132" t="s">
        <v>35</v>
      </c>
      <c r="B132" t="s">
        <v>41</v>
      </c>
      <c r="C132">
        <v>1.41942373184666</v>
      </c>
      <c r="D132">
        <v>5.4771498123954002E-2</v>
      </c>
      <c r="E132">
        <v>0.29852740369791803</v>
      </c>
      <c r="F132">
        <v>10.7711550433031</v>
      </c>
      <c r="G132">
        <v>2.3218879472162102</v>
      </c>
      <c r="H132" t="s">
        <v>84</v>
      </c>
      <c r="I132" t="s">
        <v>97</v>
      </c>
      <c r="J132">
        <v>2.0036625875659901E-2</v>
      </c>
    </row>
    <row r="133" spans="1:10" x14ac:dyDescent="0.3">
      <c r="A133" t="s">
        <v>94</v>
      </c>
      <c r="B133" t="s">
        <v>41</v>
      </c>
      <c r="C133">
        <v>1.77493563086909</v>
      </c>
      <c r="D133">
        <v>0.235558679807578</v>
      </c>
      <c r="E133">
        <v>0.174108941370233</v>
      </c>
      <c r="F133">
        <v>10.781600117502199</v>
      </c>
      <c r="G133">
        <v>3.9811119124893501</v>
      </c>
      <c r="H133" t="s">
        <v>84</v>
      </c>
      <c r="I133" t="s">
        <v>97</v>
      </c>
      <c r="J133" s="28">
        <v>1.53553789531665E-2</v>
      </c>
    </row>
    <row r="134" spans="1:10" x14ac:dyDescent="0.3">
      <c r="A134" t="s">
        <v>37</v>
      </c>
      <c r="B134" t="s">
        <v>41</v>
      </c>
      <c r="C134">
        <v>1.6952160284790201</v>
      </c>
      <c r="D134">
        <v>0.120506602200201</v>
      </c>
      <c r="E134">
        <v>0.19368865701184701</v>
      </c>
      <c r="F134">
        <v>13.269344427110299</v>
      </c>
      <c r="G134">
        <v>3.5786668731847699</v>
      </c>
      <c r="H134" t="s">
        <v>84</v>
      </c>
      <c r="I134" t="s">
        <v>97</v>
      </c>
      <c r="J134" s="20">
        <v>1.4201375572269199E-2</v>
      </c>
    </row>
    <row r="135" spans="1:10" x14ac:dyDescent="0.3">
      <c r="A135" t="s">
        <v>26</v>
      </c>
      <c r="B135" t="s">
        <v>103</v>
      </c>
      <c r="C135">
        <v>0.52021787882766002</v>
      </c>
      <c r="D135">
        <v>0.16479818375314201</v>
      </c>
      <c r="E135">
        <v>0.30910516410434202</v>
      </c>
      <c r="F135">
        <v>2.4864603493595498</v>
      </c>
      <c r="G135">
        <v>2.2424315768660699</v>
      </c>
      <c r="H135" t="s">
        <v>84</v>
      </c>
      <c r="I135" t="s">
        <v>97</v>
      </c>
      <c r="J135" s="32">
        <v>4.6587049014966901E-2</v>
      </c>
    </row>
    <row r="136" spans="1:10" x14ac:dyDescent="0.3">
      <c r="A136" t="s">
        <v>29</v>
      </c>
      <c r="B136" t="s">
        <v>103</v>
      </c>
      <c r="C136">
        <v>0.47666827524933097</v>
      </c>
      <c r="D136">
        <v>0.11946023758414</v>
      </c>
      <c r="E136">
        <v>0.85867101640669197</v>
      </c>
      <c r="F136">
        <v>1.27561633450189</v>
      </c>
      <c r="G136">
        <v>0.80723253413231599</v>
      </c>
      <c r="H136" t="s">
        <v>84</v>
      </c>
      <c r="I136" t="s">
        <v>97</v>
      </c>
      <c r="J136">
        <v>0.26122256832146201</v>
      </c>
    </row>
    <row r="137" spans="1:10" x14ac:dyDescent="0.3">
      <c r="A137" t="s">
        <v>31</v>
      </c>
      <c r="B137" t="s">
        <v>103</v>
      </c>
      <c r="C137">
        <v>0.56934382907728698</v>
      </c>
      <c r="D137">
        <v>0.163994846656699</v>
      </c>
      <c r="E137">
        <v>0.31043314851517001</v>
      </c>
      <c r="F137">
        <v>2.9150024115693398</v>
      </c>
      <c r="G137">
        <v>2.2328388056344299</v>
      </c>
      <c r="H137" t="s">
        <v>84</v>
      </c>
      <c r="I137" t="s">
        <v>97</v>
      </c>
      <c r="J137" s="28">
        <v>4.58012697397907E-2</v>
      </c>
    </row>
    <row r="138" spans="1:10" x14ac:dyDescent="0.3">
      <c r="A138" t="s">
        <v>33</v>
      </c>
      <c r="B138" t="s">
        <v>103</v>
      </c>
      <c r="C138">
        <v>0.49438924574660098</v>
      </c>
      <c r="D138">
        <v>0.16749490585923901</v>
      </c>
      <c r="E138">
        <v>0.84061479231699199</v>
      </c>
      <c r="F138">
        <v>0.79547025244139402</v>
      </c>
      <c r="G138">
        <v>0.82457171452981304</v>
      </c>
      <c r="H138" t="s">
        <v>84</v>
      </c>
      <c r="I138" t="s">
        <v>97</v>
      </c>
      <c r="J138">
        <v>0.25525809364344498</v>
      </c>
    </row>
    <row r="139" spans="1:10" x14ac:dyDescent="0.3">
      <c r="A139" t="s">
        <v>35</v>
      </c>
      <c r="B139" t="s">
        <v>103</v>
      </c>
      <c r="C139">
        <v>0.303274478718144</v>
      </c>
      <c r="D139">
        <v>4.9955455027469398E-2</v>
      </c>
      <c r="E139">
        <v>0.344907471706216</v>
      </c>
      <c r="F139">
        <v>4.7071115643371</v>
      </c>
      <c r="G139">
        <v>2.0096612495259398</v>
      </c>
      <c r="H139" t="s">
        <v>84</v>
      </c>
      <c r="I139" t="s">
        <v>97</v>
      </c>
      <c r="J139" s="28">
        <v>5.9198497520521101E-2</v>
      </c>
    </row>
    <row r="140" spans="1:10" x14ac:dyDescent="0.3">
      <c r="A140" t="s">
        <v>94</v>
      </c>
      <c r="B140" t="s">
        <v>103</v>
      </c>
      <c r="C140">
        <v>0.99483136285268503</v>
      </c>
      <c r="D140">
        <v>0.59083335383124802</v>
      </c>
      <c r="E140">
        <v>0.24075083179710699</v>
      </c>
      <c r="F140">
        <v>-1.5789106596628499</v>
      </c>
      <c r="G140">
        <v>2.8791060674053801</v>
      </c>
      <c r="H140" t="s">
        <v>84</v>
      </c>
      <c r="I140" t="s">
        <v>97</v>
      </c>
      <c r="J140">
        <v>7.5896456633524803E-2</v>
      </c>
    </row>
    <row r="141" spans="1:10" x14ac:dyDescent="0.3">
      <c r="A141" t="s">
        <v>37</v>
      </c>
      <c r="B141" t="s">
        <v>103</v>
      </c>
      <c r="C141">
        <v>0.76866140054108001</v>
      </c>
      <c r="D141">
        <v>0.286336950602739</v>
      </c>
      <c r="E141">
        <v>0.16321229066794199</v>
      </c>
      <c r="F141">
        <v>3.1949049413433599</v>
      </c>
      <c r="G141">
        <v>4.2469055346460696</v>
      </c>
      <c r="H141" t="s">
        <v>84</v>
      </c>
      <c r="I141" t="s">
        <v>97</v>
      </c>
      <c r="J141" s="30">
        <v>1.9777530015073999E-2</v>
      </c>
    </row>
    <row r="142" spans="1:10" x14ac:dyDescent="0.3">
      <c r="A142" t="s">
        <v>26</v>
      </c>
      <c r="B142" t="s">
        <v>26</v>
      </c>
      <c r="C142">
        <v>2.80584367351728</v>
      </c>
      <c r="D142">
        <v>0.97877720705194604</v>
      </c>
      <c r="E142">
        <v>1.1215531471217901E-2</v>
      </c>
      <c r="F142">
        <v>55.651655274432898</v>
      </c>
      <c r="G142">
        <v>61.802437302124503</v>
      </c>
      <c r="H142" t="s">
        <v>84</v>
      </c>
      <c r="I142" t="s">
        <v>97</v>
      </c>
      <c r="J142" s="12">
        <v>8.5439430775303998E-2</v>
      </c>
    </row>
    <row r="143" spans="1:10" x14ac:dyDescent="0.3">
      <c r="A143" t="s">
        <v>29</v>
      </c>
      <c r="B143" t="s">
        <v>26</v>
      </c>
      <c r="C143">
        <v>0.76211983298079899</v>
      </c>
      <c r="D143">
        <v>0.195907878878192</v>
      </c>
      <c r="E143">
        <v>5.6755447836401698E-2</v>
      </c>
      <c r="F143">
        <v>18.699948335475401</v>
      </c>
      <c r="G143">
        <v>12.212874833759599</v>
      </c>
      <c r="H143" t="s">
        <v>84</v>
      </c>
      <c r="I143" t="s">
        <v>97</v>
      </c>
      <c r="J143" s="28">
        <v>3.19146336770555E-2</v>
      </c>
    </row>
    <row r="144" spans="1:10" x14ac:dyDescent="0.3">
      <c r="A144" t="s">
        <v>31</v>
      </c>
      <c r="B144" t="s">
        <v>26</v>
      </c>
      <c r="C144">
        <v>45079.816273385499</v>
      </c>
      <c r="D144">
        <v>0.13161166555057099</v>
      </c>
      <c r="E144">
        <v>2.1943357298102401E-2</v>
      </c>
      <c r="F144">
        <v>580.77195845359302</v>
      </c>
      <c r="G144">
        <v>31.588018694836901</v>
      </c>
      <c r="H144" t="s">
        <v>84</v>
      </c>
      <c r="I144" t="s">
        <v>97</v>
      </c>
      <c r="J144">
        <v>5.2262838962287603E-2</v>
      </c>
    </row>
    <row r="145" spans="1:10" x14ac:dyDescent="0.3">
      <c r="A145" t="s">
        <v>33</v>
      </c>
      <c r="B145" t="s">
        <v>26</v>
      </c>
      <c r="C145">
        <v>0.50727084227626296</v>
      </c>
      <c r="D145">
        <v>6.8477977292003694E-2</v>
      </c>
      <c r="E145">
        <v>0.15765950972870099</v>
      </c>
      <c r="F145">
        <v>11.7818156163544</v>
      </c>
      <c r="G145">
        <v>4.3964818979375604</v>
      </c>
      <c r="H145" t="s">
        <v>84</v>
      </c>
      <c r="I145" t="s">
        <v>97</v>
      </c>
      <c r="J145" s="28">
        <v>4.1193995748373201E-2</v>
      </c>
    </row>
    <row r="146" spans="1:10" x14ac:dyDescent="0.3">
      <c r="A146" t="s">
        <v>35</v>
      </c>
      <c r="B146" t="s">
        <v>26</v>
      </c>
      <c r="C146">
        <v>19132.268028192801</v>
      </c>
      <c r="D146">
        <v>0.105356850777804</v>
      </c>
      <c r="E146">
        <v>1.2958494986240399E-2</v>
      </c>
      <c r="F146">
        <v>934.48569701242695</v>
      </c>
      <c r="G146">
        <v>53.489790388154297</v>
      </c>
      <c r="H146" t="s">
        <v>84</v>
      </c>
      <c r="I146" t="s">
        <v>97</v>
      </c>
      <c r="J146">
        <v>5.3806495774212697E-2</v>
      </c>
    </row>
    <row r="147" spans="1:10" x14ac:dyDescent="0.3">
      <c r="A147" t="s">
        <v>94</v>
      </c>
      <c r="B147" t="s">
        <v>26</v>
      </c>
      <c r="C147">
        <v>103509.23126255001</v>
      </c>
      <c r="D147">
        <v>8.4427474886134002E-2</v>
      </c>
      <c r="E147">
        <v>3.5539043830237899E-2</v>
      </c>
      <c r="F147">
        <v>394.47537554740597</v>
      </c>
      <c r="G147">
        <v>19.503821877452701</v>
      </c>
      <c r="H147" t="s">
        <v>84</v>
      </c>
      <c r="I147" t="s">
        <v>97</v>
      </c>
      <c r="J147" s="28">
        <v>2.6761483910560099E-2</v>
      </c>
    </row>
    <row r="148" spans="1:10" x14ac:dyDescent="0.3">
      <c r="A148" t="s">
        <v>37</v>
      </c>
      <c r="B148" t="s">
        <v>26</v>
      </c>
      <c r="C148">
        <v>0.74680228057073905</v>
      </c>
      <c r="D148">
        <v>0.109993722616214</v>
      </c>
      <c r="E148">
        <v>0.13502707122702901</v>
      </c>
      <c r="F148">
        <v>13.0051386025219</v>
      </c>
      <c r="G148">
        <v>5.1333941724508998</v>
      </c>
      <c r="H148" t="s">
        <v>84</v>
      </c>
      <c r="I148" t="s">
        <v>97</v>
      </c>
      <c r="J148" s="20">
        <v>3.1262523893757298E-2</v>
      </c>
    </row>
    <row r="149" spans="1:10" x14ac:dyDescent="0.3">
      <c r="A149" t="s">
        <v>26</v>
      </c>
      <c r="B149" t="s">
        <v>64</v>
      </c>
      <c r="C149">
        <v>1.0307761938929201</v>
      </c>
      <c r="D149">
        <v>0.247953261291671</v>
      </c>
      <c r="E149">
        <v>0.29782356536924798</v>
      </c>
      <c r="F149">
        <v>3.8602259811256001</v>
      </c>
      <c r="G149">
        <v>2.3273752018265101</v>
      </c>
      <c r="H149" t="s">
        <v>84</v>
      </c>
      <c r="I149" t="s">
        <v>97</v>
      </c>
      <c r="J149" s="32">
        <v>2.5518313126984798E-2</v>
      </c>
    </row>
    <row r="150" spans="1:10" x14ac:dyDescent="0.3">
      <c r="A150" t="s">
        <v>29</v>
      </c>
      <c r="B150" t="s">
        <v>64</v>
      </c>
      <c r="C150">
        <v>0.88371768170788501</v>
      </c>
      <c r="D150">
        <v>0.12931463667136101</v>
      </c>
      <c r="E150">
        <v>0.38027766050684803</v>
      </c>
      <c r="F150">
        <v>4.6378698308055997</v>
      </c>
      <c r="G150">
        <v>1.82273967825534</v>
      </c>
      <c r="H150" t="s">
        <v>84</v>
      </c>
      <c r="I150" t="s">
        <v>97</v>
      </c>
      <c r="J150">
        <v>2.8462874118317601E-2</v>
      </c>
    </row>
    <row r="151" spans="1:10" x14ac:dyDescent="0.3">
      <c r="A151" t="s">
        <v>31</v>
      </c>
      <c r="B151" t="s">
        <v>64</v>
      </c>
      <c r="C151">
        <v>1.0295793109778499</v>
      </c>
      <c r="D151">
        <v>0.25657201524325401</v>
      </c>
      <c r="E151">
        <v>0.29421064427885402</v>
      </c>
      <c r="F151">
        <v>3.7486036681877302</v>
      </c>
      <c r="G151">
        <v>2.3559554830483198</v>
      </c>
      <c r="H151" t="s">
        <v>84</v>
      </c>
      <c r="I151" t="s">
        <v>97</v>
      </c>
      <c r="J151" s="28">
        <v>2.2056438162442901E-2</v>
      </c>
    </row>
    <row r="152" spans="1:10" x14ac:dyDescent="0.3">
      <c r="A152" t="s">
        <v>33</v>
      </c>
      <c r="B152" t="s">
        <v>64</v>
      </c>
      <c r="C152">
        <v>0.94476508358528</v>
      </c>
      <c r="D152">
        <v>0.176822130706975</v>
      </c>
      <c r="E152">
        <v>0.30109403327645701</v>
      </c>
      <c r="F152">
        <v>4.8774501382497704</v>
      </c>
      <c r="G152">
        <v>2.3020953720577899</v>
      </c>
      <c r="H152" t="s">
        <v>84</v>
      </c>
      <c r="I152" t="s">
        <v>97</v>
      </c>
      <c r="J152">
        <v>2.53246603279235E-2</v>
      </c>
    </row>
    <row r="153" spans="1:10" x14ac:dyDescent="0.3">
      <c r="A153" t="s">
        <v>35</v>
      </c>
      <c r="B153" t="s">
        <v>64</v>
      </c>
      <c r="C153">
        <v>0.973213363438583</v>
      </c>
      <c r="D153">
        <v>0.16495717990485001</v>
      </c>
      <c r="E153">
        <v>0.36187239549949601</v>
      </c>
      <c r="F153">
        <v>4.3915843329566604</v>
      </c>
      <c r="G153">
        <v>1.9154464092326999</v>
      </c>
      <c r="H153" t="s">
        <v>84</v>
      </c>
      <c r="I153" t="s">
        <v>97</v>
      </c>
      <c r="J153" s="28">
        <v>2.0337436715619401E-2</v>
      </c>
    </row>
    <row r="154" spans="1:10" x14ac:dyDescent="0.3">
      <c r="A154" t="s">
        <v>94</v>
      </c>
      <c r="B154" t="s">
        <v>64</v>
      </c>
      <c r="C154">
        <v>1.33390430250321</v>
      </c>
      <c r="D154">
        <v>0.26928584029332697</v>
      </c>
      <c r="E154">
        <v>0.26530775992711098</v>
      </c>
      <c r="F154">
        <v>5.1811463943919502</v>
      </c>
      <c r="G154">
        <v>2.6126155554227899</v>
      </c>
      <c r="H154" t="s">
        <v>84</v>
      </c>
      <c r="I154" t="s">
        <v>97</v>
      </c>
      <c r="J154">
        <v>2.8074528373419502E-2</v>
      </c>
    </row>
    <row r="155" spans="1:10" x14ac:dyDescent="0.3">
      <c r="A155" t="s">
        <v>37</v>
      </c>
      <c r="B155" t="s">
        <v>64</v>
      </c>
      <c r="C155">
        <v>2.1461616900598601</v>
      </c>
      <c r="D155">
        <v>0.40742442454987599</v>
      </c>
      <c r="E155">
        <v>0.124211460163968</v>
      </c>
      <c r="F155">
        <v>11.682166549752299</v>
      </c>
      <c r="G155">
        <v>5.5803802615711904</v>
      </c>
      <c r="H155" t="s">
        <v>84</v>
      </c>
      <c r="I155" t="s">
        <v>97</v>
      </c>
      <c r="J155" s="30">
        <v>1.52640472512674E-2</v>
      </c>
    </row>
    <row r="156" spans="1:10" x14ac:dyDescent="0.3">
      <c r="A156" t="s">
        <v>26</v>
      </c>
      <c r="B156" t="s">
        <v>72</v>
      </c>
      <c r="C156">
        <v>0.39230741252880102</v>
      </c>
      <c r="D156">
        <v>1.01064313452502</v>
      </c>
      <c r="E156">
        <v>3.30247653789719E-2</v>
      </c>
      <c r="F156">
        <v>0</v>
      </c>
      <c r="G156">
        <v>0</v>
      </c>
      <c r="H156" t="s">
        <v>84</v>
      </c>
      <c r="I156" t="s">
        <v>97</v>
      </c>
      <c r="J156" s="12">
        <v>0</v>
      </c>
    </row>
    <row r="157" spans="1:10" x14ac:dyDescent="0.3">
      <c r="A157" t="s">
        <v>29</v>
      </c>
      <c r="B157" t="s">
        <v>72</v>
      </c>
      <c r="C157">
        <v>0.22639637736707699</v>
      </c>
      <c r="D157">
        <v>1.1237690963296501</v>
      </c>
      <c r="E157">
        <v>6.4866476500489503E-2</v>
      </c>
      <c r="F157">
        <v>0</v>
      </c>
      <c r="G157">
        <v>0</v>
      </c>
      <c r="H157" t="s">
        <v>84</v>
      </c>
      <c r="I157" t="s">
        <v>97</v>
      </c>
      <c r="J157" s="28">
        <v>0</v>
      </c>
    </row>
    <row r="158" spans="1:10" x14ac:dyDescent="0.3">
      <c r="A158" t="s">
        <v>31</v>
      </c>
      <c r="B158" t="s">
        <v>72</v>
      </c>
      <c r="C158">
        <v>0</v>
      </c>
      <c r="D158">
        <v>0</v>
      </c>
      <c r="E158">
        <v>0</v>
      </c>
      <c r="F158">
        <v>0</v>
      </c>
      <c r="G158">
        <v>0</v>
      </c>
      <c r="H158" t="s">
        <v>84</v>
      </c>
      <c r="I158" t="s">
        <v>97</v>
      </c>
      <c r="J158">
        <v>0</v>
      </c>
    </row>
    <row r="159" spans="1:10" x14ac:dyDescent="0.3">
      <c r="A159" t="s">
        <v>33</v>
      </c>
      <c r="B159" t="s">
        <v>72</v>
      </c>
      <c r="C159">
        <v>0.28630673884327501</v>
      </c>
      <c r="D159">
        <v>0.86437544324387505</v>
      </c>
      <c r="E159">
        <v>3.7414543998522502E-2</v>
      </c>
      <c r="F159">
        <v>0</v>
      </c>
      <c r="G159">
        <v>0</v>
      </c>
      <c r="H159" t="s">
        <v>84</v>
      </c>
      <c r="I159" t="s">
        <v>97</v>
      </c>
      <c r="J159" s="28">
        <v>0</v>
      </c>
    </row>
    <row r="160" spans="1:10" x14ac:dyDescent="0.3">
      <c r="A160" t="s">
        <v>35</v>
      </c>
      <c r="B160" t="s">
        <v>72</v>
      </c>
      <c r="C160">
        <v>0</v>
      </c>
      <c r="D160">
        <v>0</v>
      </c>
      <c r="E160">
        <v>0</v>
      </c>
      <c r="F160">
        <v>0</v>
      </c>
      <c r="G160">
        <v>0</v>
      </c>
      <c r="H160" t="s">
        <v>84</v>
      </c>
      <c r="I160" t="s">
        <v>97</v>
      </c>
      <c r="J160">
        <v>0</v>
      </c>
    </row>
    <row r="161" spans="1:10" x14ac:dyDescent="0.3">
      <c r="A161" t="s">
        <v>94</v>
      </c>
      <c r="B161" t="s">
        <v>72</v>
      </c>
      <c r="C161">
        <v>0</v>
      </c>
      <c r="D161">
        <v>0</v>
      </c>
      <c r="E161">
        <v>0</v>
      </c>
      <c r="F161">
        <v>0</v>
      </c>
      <c r="G161">
        <v>0</v>
      </c>
      <c r="H161" t="s">
        <v>84</v>
      </c>
      <c r="I161" t="s">
        <v>97</v>
      </c>
      <c r="J161" s="28">
        <v>0</v>
      </c>
    </row>
    <row r="162" spans="1:10" x14ac:dyDescent="0.3">
      <c r="A162" t="s">
        <v>37</v>
      </c>
      <c r="B162" t="s">
        <v>72</v>
      </c>
      <c r="C162">
        <v>0.169142399100353</v>
      </c>
      <c r="D162">
        <v>0.42159788948749499</v>
      </c>
      <c r="E162">
        <v>1.55240623789599E-2</v>
      </c>
      <c r="F162">
        <v>0</v>
      </c>
      <c r="G162">
        <v>0</v>
      </c>
      <c r="H162" t="s">
        <v>84</v>
      </c>
      <c r="I162" t="s">
        <v>97</v>
      </c>
      <c r="J162" s="20">
        <v>0</v>
      </c>
    </row>
    <row r="163" spans="1:10" x14ac:dyDescent="0.3">
      <c r="A163" t="s">
        <v>26</v>
      </c>
      <c r="B163" t="s">
        <v>72</v>
      </c>
      <c r="C163">
        <v>0.32727543227380301</v>
      </c>
      <c r="D163">
        <v>0.95706322537469501</v>
      </c>
      <c r="E163">
        <v>4.3908899388414697E-2</v>
      </c>
      <c r="F163">
        <v>0</v>
      </c>
      <c r="G163">
        <v>0</v>
      </c>
      <c r="H163" t="s">
        <v>85</v>
      </c>
      <c r="I163" t="s">
        <v>97</v>
      </c>
      <c r="J163" s="12">
        <v>0</v>
      </c>
    </row>
    <row r="164" spans="1:10" x14ac:dyDescent="0.3">
      <c r="A164" t="s">
        <v>29</v>
      </c>
      <c r="B164" t="s">
        <v>72</v>
      </c>
      <c r="C164">
        <v>0</v>
      </c>
      <c r="D164">
        <v>0</v>
      </c>
      <c r="E164">
        <v>0</v>
      </c>
      <c r="F164">
        <v>0</v>
      </c>
      <c r="G164">
        <v>0</v>
      </c>
      <c r="H164" t="s">
        <v>85</v>
      </c>
      <c r="I164" t="s">
        <v>97</v>
      </c>
      <c r="J164" s="28">
        <v>0</v>
      </c>
    </row>
    <row r="165" spans="1:10" x14ac:dyDescent="0.3">
      <c r="A165" t="s">
        <v>31</v>
      </c>
      <c r="B165" t="s">
        <v>72</v>
      </c>
      <c r="C165">
        <v>1.09777710402693</v>
      </c>
      <c r="D165">
        <v>0.99317958813817497</v>
      </c>
      <c r="E165">
        <v>0.68369997805326899</v>
      </c>
      <c r="F165">
        <v>0</v>
      </c>
      <c r="G165">
        <v>0</v>
      </c>
      <c r="H165" t="s">
        <v>85</v>
      </c>
      <c r="I165" t="s">
        <v>97</v>
      </c>
      <c r="J165">
        <v>0</v>
      </c>
    </row>
    <row r="166" spans="1:10" x14ac:dyDescent="0.3">
      <c r="A166" t="s">
        <v>33</v>
      </c>
      <c r="B166" t="s">
        <v>72</v>
      </c>
      <c r="C166">
        <v>0</v>
      </c>
      <c r="D166">
        <v>0</v>
      </c>
      <c r="E166">
        <v>0</v>
      </c>
      <c r="F166">
        <v>0</v>
      </c>
      <c r="G166">
        <v>0</v>
      </c>
      <c r="H166" t="s">
        <v>85</v>
      </c>
      <c r="I166" t="s">
        <v>97</v>
      </c>
      <c r="J166" s="28">
        <v>0</v>
      </c>
    </row>
    <row r="167" spans="1:10" x14ac:dyDescent="0.3">
      <c r="A167" t="s">
        <v>35</v>
      </c>
      <c r="B167" t="s">
        <v>72</v>
      </c>
      <c r="C167">
        <v>0.166849556208675</v>
      </c>
      <c r="D167">
        <v>0.710113688270119</v>
      </c>
      <c r="E167">
        <v>5.8888020457399402E-2</v>
      </c>
      <c r="F167">
        <v>0</v>
      </c>
      <c r="G167">
        <v>0</v>
      </c>
      <c r="H167" t="s">
        <v>85</v>
      </c>
      <c r="I167" t="s">
        <v>97</v>
      </c>
      <c r="J167">
        <v>0</v>
      </c>
    </row>
    <row r="168" spans="1:10" x14ac:dyDescent="0.3">
      <c r="A168" t="s">
        <v>94</v>
      </c>
      <c r="B168" t="s">
        <v>72</v>
      </c>
      <c r="C168">
        <v>0.17609125905568099</v>
      </c>
      <c r="D168">
        <v>0.53740730285451899</v>
      </c>
      <c r="E168">
        <v>6.1404716024857899E-2</v>
      </c>
      <c r="F168">
        <v>0</v>
      </c>
      <c r="G168">
        <v>0</v>
      </c>
      <c r="H168" t="s">
        <v>85</v>
      </c>
      <c r="I168" t="s">
        <v>97</v>
      </c>
      <c r="J168" s="28">
        <v>0</v>
      </c>
    </row>
    <row r="169" spans="1:10" x14ac:dyDescent="0.3">
      <c r="A169" t="s">
        <v>37</v>
      </c>
      <c r="B169" t="s">
        <v>72</v>
      </c>
      <c r="C169">
        <v>0.230365419265746</v>
      </c>
      <c r="D169">
        <v>0.77786395330568103</v>
      </c>
      <c r="E169">
        <v>9.1137833278495103E-2</v>
      </c>
      <c r="F169">
        <v>0</v>
      </c>
      <c r="G169">
        <v>0</v>
      </c>
      <c r="H169" t="s">
        <v>85</v>
      </c>
      <c r="I169" t="s">
        <v>97</v>
      </c>
      <c r="J169" s="2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FF21-C084-42F6-9828-3B20B9BD26B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7A516-77F2-48DF-A296-C132B03AFC47}">
  <dimension ref="A1:AI81"/>
  <sheetViews>
    <sheetView tabSelected="1" topLeftCell="A58" zoomScaleNormal="70" workbookViewId="0">
      <selection activeCell="A63" sqref="A63:T81"/>
    </sheetView>
  </sheetViews>
  <sheetFormatPr defaultRowHeight="14.4" x14ac:dyDescent="0.3"/>
  <cols>
    <col min="1" max="1" width="18.33203125" customWidth="1"/>
    <col min="2" max="2" width="10.5546875" customWidth="1"/>
    <col min="4" max="5" width="10.109375" customWidth="1"/>
    <col min="6" max="6" width="9" style="1" bestFit="1" customWidth="1"/>
    <col min="7" max="7" width="9" bestFit="1" customWidth="1"/>
    <col min="8" max="8" width="9.44140625" bestFit="1" customWidth="1"/>
    <col min="9" max="9" width="9" style="1" bestFit="1" customWidth="1"/>
    <col min="10" max="11" width="9" bestFit="1" customWidth="1"/>
    <col min="12" max="12" width="9" style="1" bestFit="1" customWidth="1"/>
    <col min="13" max="16" width="9" bestFit="1" customWidth="1"/>
    <col min="17" max="18" width="9" style="1" bestFit="1" customWidth="1"/>
    <col min="19" max="20" width="9" bestFit="1" customWidth="1"/>
  </cols>
  <sheetData>
    <row r="1" spans="1:35" x14ac:dyDescent="0.3">
      <c r="B1" t="s">
        <v>92</v>
      </c>
      <c r="F1" s="1" t="s">
        <v>0</v>
      </c>
      <c r="I1" s="1" t="s">
        <v>1</v>
      </c>
      <c r="L1" s="1" t="s">
        <v>2</v>
      </c>
      <c r="Q1" s="1" t="s">
        <v>3</v>
      </c>
      <c r="R1" s="1" t="s">
        <v>4</v>
      </c>
    </row>
    <row r="2" spans="1:35" x14ac:dyDescent="0.3">
      <c r="A2" t="s">
        <v>83</v>
      </c>
      <c r="B2" s="2" t="s">
        <v>7</v>
      </c>
      <c r="C2" s="2" t="s">
        <v>91</v>
      </c>
      <c r="D2" t="s">
        <v>8</v>
      </c>
      <c r="E2" t="s">
        <v>9</v>
      </c>
      <c r="F2" s="7" t="s">
        <v>10</v>
      </c>
      <c r="G2" t="s">
        <v>11</v>
      </c>
      <c r="H2" t="s">
        <v>12</v>
      </c>
      <c r="I2" s="7" t="s">
        <v>13</v>
      </c>
      <c r="J2" t="s">
        <v>14</v>
      </c>
      <c r="K2" t="s">
        <v>15</v>
      </c>
      <c r="L2" s="7" t="s">
        <v>16</v>
      </c>
      <c r="M2" t="s">
        <v>17</v>
      </c>
      <c r="N2" t="s">
        <v>18</v>
      </c>
      <c r="O2" t="s">
        <v>19</v>
      </c>
      <c r="P2" t="s">
        <v>20</v>
      </c>
      <c r="Q2" s="7" t="s">
        <v>21</v>
      </c>
      <c r="R2" s="7" t="s">
        <v>22</v>
      </c>
      <c r="S2" t="s">
        <v>23</v>
      </c>
      <c r="T2" t="s">
        <v>24</v>
      </c>
      <c r="U2" t="s">
        <v>25</v>
      </c>
      <c r="V2" t="s">
        <v>100</v>
      </c>
    </row>
    <row r="3" spans="1:35" x14ac:dyDescent="0.3">
      <c r="A3" s="9" t="s">
        <v>85</v>
      </c>
      <c r="B3" s="12" t="s">
        <v>87</v>
      </c>
      <c r="C3" s="12" t="s">
        <v>89</v>
      </c>
      <c r="D3" s="12" t="s">
        <v>32</v>
      </c>
      <c r="E3" s="12"/>
      <c r="F3" s="1">
        <v>0.839986650692369</v>
      </c>
      <c r="G3" s="12">
        <v>4.1095639888079599E-2</v>
      </c>
      <c r="H3" s="13">
        <v>8.8741679159143499E-48</v>
      </c>
      <c r="I3" s="1">
        <v>7.7206739111832901E-2</v>
      </c>
      <c r="J3" s="12">
        <v>8.1150599054825492E-3</v>
      </c>
      <c r="K3" s="13">
        <v>1.72024464880092E-17</v>
      </c>
      <c r="L3" s="1">
        <v>6.5797242972987904E-2</v>
      </c>
      <c r="M3" s="12">
        <v>4.8607667799419798E-3</v>
      </c>
      <c r="N3" s="13">
        <v>7.6295515920741602E-29</v>
      </c>
      <c r="O3" s="12">
        <v>8.3179163574853596E-2</v>
      </c>
      <c r="P3" s="12">
        <v>171</v>
      </c>
      <c r="Q3" s="1">
        <v>34.8112274521514</v>
      </c>
      <c r="R3" s="1">
        <v>10.534593080815</v>
      </c>
      <c r="S3" s="12">
        <v>32.620958198095799</v>
      </c>
      <c r="T3" s="12">
        <v>33.1446475746366</v>
      </c>
      <c r="U3" s="14"/>
      <c r="V3">
        <f>(LN(((Table6[[#This Row],[k]]-Table6[[#This Row],[k_se]])-Table6[[#This Row],[n0]])/Table6[[#This Row],[n0]])/(Table6[[#This Row],[r]]-Table6[[#This Row],[r_se]]))-Table6[[#This Row],[t_mid]]</f>
        <v>1.8679692892145354</v>
      </c>
    </row>
    <row r="4" spans="1:35" x14ac:dyDescent="0.3">
      <c r="A4" s="15" t="s">
        <v>85</v>
      </c>
      <c r="B4" t="s">
        <v>88</v>
      </c>
      <c r="C4" t="s">
        <v>89</v>
      </c>
      <c r="D4" t="s">
        <v>34</v>
      </c>
      <c r="F4" s="1">
        <v>1.14021753332718</v>
      </c>
      <c r="G4">
        <v>2.0223843435887401E-2</v>
      </c>
      <c r="H4" s="5">
        <v>2.13468598135121E-112</v>
      </c>
      <c r="I4" s="1">
        <v>0.21804066177304701</v>
      </c>
      <c r="J4">
        <v>9.4208389885393502E-3</v>
      </c>
      <c r="K4" s="5">
        <v>1.4368456127786401E-54</v>
      </c>
      <c r="L4" s="1">
        <v>7.0958925742651599E-2</v>
      </c>
      <c r="M4">
        <v>3.2040820108965198E-3</v>
      </c>
      <c r="N4" s="5">
        <v>4.1380162156393597E-52</v>
      </c>
      <c r="O4">
        <v>7.0549093023385703E-2</v>
      </c>
      <c r="P4">
        <v>171</v>
      </c>
      <c r="Q4" s="1">
        <v>20.322397181649499</v>
      </c>
      <c r="R4" s="1">
        <v>9.7682874043752896</v>
      </c>
      <c r="S4">
        <v>58.146156717994899</v>
      </c>
      <c r="T4">
        <v>58.581808571118003</v>
      </c>
      <c r="U4" s="16"/>
      <c r="V4">
        <f>(LN(((Table6[[#This Row],[k]]-Table6[[#This Row],[k_se]])-Table6[[#This Row],[n0]])/Table6[[#This Row],[n0]])/(Table6[[#This Row],[r]]-Table6[[#This Row],[r_se]]))-Table6[[#This Row],[t_mid]]</f>
        <v>0.63375588366275437</v>
      </c>
    </row>
    <row r="5" spans="1:35" x14ac:dyDescent="0.3">
      <c r="A5" s="15" t="s">
        <v>85</v>
      </c>
      <c r="B5" t="s">
        <v>27</v>
      </c>
      <c r="C5" t="s">
        <v>89</v>
      </c>
      <c r="D5" t="s">
        <v>30</v>
      </c>
      <c r="F5" s="1">
        <v>2.04095719796178</v>
      </c>
      <c r="G5">
        <v>2.8023424618026E-2</v>
      </c>
      <c r="H5" s="5">
        <v>1.19985856056602E-130</v>
      </c>
      <c r="I5" s="1">
        <v>0.37739029435895799</v>
      </c>
      <c r="J5">
        <v>3.6507913385598403E-2</v>
      </c>
      <c r="K5" s="5">
        <v>9.1765973208389195E-20</v>
      </c>
      <c r="L5" s="1">
        <v>0.163765147374622</v>
      </c>
      <c r="M5">
        <v>1.20026015625916E-2</v>
      </c>
      <c r="N5" s="5">
        <v>3.7597180403707599E-29</v>
      </c>
      <c r="O5">
        <v>0.22949265137359301</v>
      </c>
      <c r="P5">
        <v>171</v>
      </c>
      <c r="Q5" s="1">
        <v>9.0583339710826802</v>
      </c>
      <c r="R5" s="1">
        <v>4.2325683557951104</v>
      </c>
      <c r="S5">
        <v>129.99539908334401</v>
      </c>
      <c r="T5">
        <v>130.42122054813001</v>
      </c>
      <c r="U5" s="16"/>
      <c r="V5">
        <f>(LN(((Table6[[#This Row],[k]]-Table6[[#This Row],[k_se]])-Table6[[#This Row],[n0]])/Table6[[#This Row],[n0]])/(Table6[[#This Row],[r]]-Table6[[#This Row],[r_se]]))-Table6[[#This Row],[t_mid]]</f>
        <v>0.60446199623678964</v>
      </c>
    </row>
    <row r="6" spans="1:35" x14ac:dyDescent="0.3">
      <c r="A6" s="15" t="s">
        <v>85</v>
      </c>
      <c r="B6" t="s">
        <v>41</v>
      </c>
      <c r="C6" t="s">
        <v>89</v>
      </c>
      <c r="D6" t="s">
        <v>36</v>
      </c>
      <c r="F6" s="1">
        <v>1.8008099401856199</v>
      </c>
      <c r="G6">
        <v>2.79212080512912E-2</v>
      </c>
      <c r="H6" s="5">
        <v>6.1441714649939005E-122</v>
      </c>
      <c r="I6" s="1">
        <v>0.24438784862969501</v>
      </c>
      <c r="J6">
        <v>3.3495717924539599E-2</v>
      </c>
      <c r="K6" s="5">
        <v>1.0609779847807299E-11</v>
      </c>
      <c r="L6" s="1">
        <v>0.18663800190697399</v>
      </c>
      <c r="M6">
        <v>1.5553516220955301E-2</v>
      </c>
      <c r="N6" s="5">
        <v>1.8545211930208499E-24</v>
      </c>
      <c r="O6">
        <v>0.23635463339299201</v>
      </c>
      <c r="P6">
        <v>171</v>
      </c>
      <c r="Q6" s="1">
        <v>9.9196755710627098</v>
      </c>
      <c r="R6" s="1">
        <v>3.71385877194201</v>
      </c>
      <c r="S6">
        <v>113.989317420304</v>
      </c>
      <c r="T6">
        <v>125.32311211227299</v>
      </c>
      <c r="U6" s="16"/>
      <c r="V6">
        <f>(LN(((Table6[[#This Row],[k]]-Table6[[#This Row],[k_se]])-Table6[[#This Row],[n0]])/Table6[[#This Row],[n0]])/(Table6[[#This Row],[r]]-Table6[[#This Row],[r_se]]))-Table6[[#This Row],[t_mid]]</f>
        <v>0.79600215465252866</v>
      </c>
    </row>
    <row r="7" spans="1:35" x14ac:dyDescent="0.3">
      <c r="A7" s="17" t="s">
        <v>85</v>
      </c>
      <c r="B7" s="20" t="s">
        <v>72</v>
      </c>
      <c r="C7" s="20" t="s">
        <v>89</v>
      </c>
      <c r="D7" s="20" t="s">
        <v>38</v>
      </c>
      <c r="E7" s="20"/>
      <c r="F7" s="1">
        <v>0</v>
      </c>
      <c r="G7" s="20">
        <v>0</v>
      </c>
      <c r="H7" s="20">
        <v>0</v>
      </c>
      <c r="I7" s="1">
        <v>0</v>
      </c>
      <c r="J7" s="20">
        <v>0</v>
      </c>
      <c r="K7" s="20">
        <v>0</v>
      </c>
      <c r="L7" s="1">
        <v>0</v>
      </c>
      <c r="M7" s="20">
        <v>0</v>
      </c>
      <c r="N7" s="20">
        <v>0</v>
      </c>
      <c r="O7" s="20">
        <v>0</v>
      </c>
      <c r="P7" s="20">
        <v>0</v>
      </c>
      <c r="Q7" s="1">
        <v>0</v>
      </c>
      <c r="R7" s="1">
        <v>0</v>
      </c>
      <c r="S7" s="20">
        <v>0</v>
      </c>
      <c r="T7" s="20">
        <v>0</v>
      </c>
      <c r="U7" s="22" t="s">
        <v>48</v>
      </c>
      <c r="V7" t="e">
        <f>(LN(((Table6[[#This Row],[k]]-Table6[[#This Row],[k_se]])-Table6[[#This Row],[n0]])/Table6[[#This Row],[n0]])/(Table6[[#This Row],[r]]-Table6[[#This Row],[r_se]]))-Table6[[#This Row],[t_mid]]</f>
        <v>#DIV/0!</v>
      </c>
    </row>
    <row r="8" spans="1:35" x14ac:dyDescent="0.3">
      <c r="A8" s="9" t="s">
        <v>85</v>
      </c>
      <c r="B8" s="12" t="s">
        <v>87</v>
      </c>
      <c r="C8" s="12" t="s">
        <v>90</v>
      </c>
      <c r="D8" s="12" t="s">
        <v>40</v>
      </c>
      <c r="E8" s="12"/>
      <c r="F8" s="1">
        <v>0.89329393044127903</v>
      </c>
      <c r="G8" s="12">
        <v>1.93196029720318E-2</v>
      </c>
      <c r="H8" s="13">
        <v>1.4156305768470699E-98</v>
      </c>
      <c r="I8" s="1">
        <v>0.94264755741967299</v>
      </c>
      <c r="J8" s="12">
        <v>9.9492617208317202E-2</v>
      </c>
      <c r="K8" s="13">
        <v>2.2043260775884499E-17</v>
      </c>
      <c r="L8" s="1">
        <v>2.01856205282037</v>
      </c>
      <c r="M8" s="12">
        <v>15.731205724588101</v>
      </c>
      <c r="N8" s="12">
        <v>0.89804985649597102</v>
      </c>
      <c r="O8" s="12">
        <v>0.24373429231205701</v>
      </c>
      <c r="P8" s="12">
        <v>171</v>
      </c>
      <c r="Q8" s="1">
        <v>-1.46127844044297</v>
      </c>
      <c r="R8" s="1">
        <v>0.34338661008289001</v>
      </c>
      <c r="S8" s="12">
        <v>66.127549220496505</v>
      </c>
      <c r="T8" s="12">
        <v>59.1168778138031</v>
      </c>
      <c r="U8" s="14" t="s">
        <v>82</v>
      </c>
      <c r="V8" t="e">
        <f>(LN(((Table6[[#This Row],[k]]-Table6[[#This Row],[k_se]])-Table6[[#This Row],[n0]])/Table6[[#This Row],[n0]])/(Table6[[#This Row],[r]]-Table6[[#This Row],[r_se]]))-Table6[[#This Row],[t_mid]]</f>
        <v>#NUM!</v>
      </c>
    </row>
    <row r="9" spans="1:35" x14ac:dyDescent="0.3">
      <c r="A9" s="15" t="s">
        <v>85</v>
      </c>
      <c r="B9" t="s">
        <v>88</v>
      </c>
      <c r="C9" t="s">
        <v>90</v>
      </c>
      <c r="D9" t="s">
        <v>28</v>
      </c>
      <c r="F9" s="1">
        <v>0.47082874780596701</v>
      </c>
      <c r="G9">
        <v>0.19740374890486601</v>
      </c>
      <c r="H9">
        <v>1.8168212797573299E-2</v>
      </c>
      <c r="I9" s="1">
        <v>0.92918938089671699</v>
      </c>
      <c r="J9">
        <v>9.6323963927005596E-2</v>
      </c>
      <c r="K9" s="5">
        <v>7.4658776996700897E-18</v>
      </c>
      <c r="L9" s="1">
        <v>2.2912256742343099E-2</v>
      </c>
      <c r="M9">
        <v>3.24020922104645E-2</v>
      </c>
      <c r="N9">
        <v>0.48045271908014903</v>
      </c>
      <c r="O9">
        <v>0.40506674324234798</v>
      </c>
      <c r="P9">
        <v>171</v>
      </c>
      <c r="Q9" s="1">
        <v>-30.8418458203559</v>
      </c>
      <c r="R9" s="1">
        <v>30.252243956352501</v>
      </c>
      <c r="S9">
        <v>46.861253285754501</v>
      </c>
      <c r="T9">
        <v>23.0914982524158</v>
      </c>
      <c r="U9" s="16" t="s">
        <v>82</v>
      </c>
      <c r="V9" t="e">
        <f>(LN(((Table6[[#This Row],[k]]-Table6[[#This Row],[k_se]])-Table6[[#This Row],[n0]])/Table6[[#This Row],[n0]])/(Table6[[#This Row],[r]]-Table6[[#This Row],[r_se]]))-Table6[[#This Row],[t_mid]]</f>
        <v>#NUM!</v>
      </c>
    </row>
    <row r="10" spans="1:35" x14ac:dyDescent="0.3">
      <c r="A10" s="15" t="s">
        <v>85</v>
      </c>
      <c r="B10" t="s">
        <v>27</v>
      </c>
      <c r="C10" t="s">
        <v>90</v>
      </c>
      <c r="D10" t="s">
        <v>44</v>
      </c>
      <c r="F10" s="1">
        <v>1.98765243196417</v>
      </c>
      <c r="G10">
        <v>4.8381570190235403E-2</v>
      </c>
      <c r="H10" s="5">
        <v>1.6117012224607801E-90</v>
      </c>
      <c r="I10" s="1">
        <v>0.44984545168023898</v>
      </c>
      <c r="J10">
        <v>2.47452508364292E-2</v>
      </c>
      <c r="K10" s="5">
        <v>8.3884418802047099E-42</v>
      </c>
      <c r="L10" s="1">
        <v>6.91742073370199E-2</v>
      </c>
      <c r="M10">
        <v>4.6135473086569697E-3</v>
      </c>
      <c r="N10" s="5">
        <v>5.5165315728634498E-33</v>
      </c>
      <c r="O10">
        <v>0.173679871637403</v>
      </c>
      <c r="P10">
        <v>171</v>
      </c>
      <c r="Q10" s="1">
        <v>17.769752715356599</v>
      </c>
      <c r="R10" s="1">
        <v>10.020312588229601</v>
      </c>
      <c r="S10">
        <v>104.974864196284</v>
      </c>
      <c r="T10">
        <v>108.691250466828</v>
      </c>
      <c r="U10" s="16"/>
      <c r="V10">
        <f>(LN(((Table6[[#This Row],[k]]-Table6[[#This Row],[k_se]])-Table6[[#This Row],[n0]])/Table6[[#This Row],[n0]])/(Table6[[#This Row],[r]]-Table6[[#This Row],[r_se]]))-Table6[[#This Row],[t_mid]]</f>
        <v>0.77469230990692139</v>
      </c>
    </row>
    <row r="11" spans="1:35" x14ac:dyDescent="0.3">
      <c r="A11" s="15" t="s">
        <v>85</v>
      </c>
      <c r="B11" t="s">
        <v>41</v>
      </c>
      <c r="C11" t="s">
        <v>90</v>
      </c>
      <c r="D11" t="s">
        <v>45</v>
      </c>
      <c r="F11" s="1">
        <v>2.29642878521702</v>
      </c>
      <c r="G11">
        <v>9.7174661926391598E-2</v>
      </c>
      <c r="H11" s="5">
        <v>9.4639985834962208E-56</v>
      </c>
      <c r="I11" s="1">
        <v>0.47051125397779098</v>
      </c>
      <c r="J11">
        <v>2.5648941978258601E-2</v>
      </c>
      <c r="K11" s="5">
        <v>3.0077292359022199E-42</v>
      </c>
      <c r="L11" s="1">
        <v>5.3040626939479002E-2</v>
      </c>
      <c r="M11">
        <v>4.0334777307727597E-3</v>
      </c>
      <c r="N11" s="5">
        <v>9.6643088600502207E-28</v>
      </c>
      <c r="O11">
        <v>0.19200261515600101</v>
      </c>
      <c r="P11">
        <v>171</v>
      </c>
      <c r="Q11" s="1">
        <v>25.565648387609698</v>
      </c>
      <c r="R11" s="1">
        <v>13.068231289023901</v>
      </c>
      <c r="S11">
        <v>104.495617438864</v>
      </c>
      <c r="T11">
        <v>102.414135688909</v>
      </c>
      <c r="U11" s="16"/>
      <c r="V11">
        <f>(LN(((Table6[[#This Row],[k]]-Table6[[#This Row],[k_se]])-Table6[[#This Row],[n0]])/Table6[[#This Row],[n0]])/(Table6[[#This Row],[r]]-Table6[[#This Row],[r_se]]))-Table6[[#This Row],[t_mid]]</f>
        <v>0.98823000137113937</v>
      </c>
      <c r="Y11" s="2" t="s">
        <v>7</v>
      </c>
      <c r="Z11" s="2" t="s">
        <v>87</v>
      </c>
      <c r="AA11" s="2" t="s">
        <v>88</v>
      </c>
      <c r="AB11" s="2" t="s">
        <v>27</v>
      </c>
      <c r="AC11" s="2" t="s">
        <v>41</v>
      </c>
      <c r="AD11" s="2" t="s">
        <v>72</v>
      </c>
      <c r="AE11" s="2" t="s">
        <v>87</v>
      </c>
      <c r="AF11" s="2" t="s">
        <v>88</v>
      </c>
      <c r="AG11" s="2" t="s">
        <v>27</v>
      </c>
      <c r="AH11" s="2" t="s">
        <v>41</v>
      </c>
      <c r="AI11" s="2" t="s">
        <v>72</v>
      </c>
    </row>
    <row r="12" spans="1:35" x14ac:dyDescent="0.3">
      <c r="A12" s="17" t="s">
        <v>85</v>
      </c>
      <c r="B12" s="20" t="s">
        <v>72</v>
      </c>
      <c r="C12" s="20" t="s">
        <v>90</v>
      </c>
      <c r="D12" s="20" t="s">
        <v>43</v>
      </c>
      <c r="E12" s="20"/>
      <c r="F12" s="1">
        <v>0</v>
      </c>
      <c r="G12" s="20">
        <v>0</v>
      </c>
      <c r="H12" s="20">
        <v>0</v>
      </c>
      <c r="I12" s="1">
        <v>0</v>
      </c>
      <c r="J12" s="20">
        <v>0</v>
      </c>
      <c r="K12" s="20">
        <v>0</v>
      </c>
      <c r="L12" s="1">
        <v>0</v>
      </c>
      <c r="M12" s="20">
        <v>0</v>
      </c>
      <c r="N12" s="20">
        <v>0</v>
      </c>
      <c r="O12" s="20">
        <v>0</v>
      </c>
      <c r="P12" s="20">
        <v>0</v>
      </c>
      <c r="Q12" s="1">
        <v>0</v>
      </c>
      <c r="R12" s="1">
        <v>0</v>
      </c>
      <c r="S12" s="20">
        <v>0</v>
      </c>
      <c r="T12" s="20">
        <v>0</v>
      </c>
      <c r="U12" s="22" t="s">
        <v>48</v>
      </c>
      <c r="V12" t="e">
        <f>(LN(((Table6[[#This Row],[k]]-Table6[[#This Row],[k_se]])-Table6[[#This Row],[n0]])/Table6[[#This Row],[n0]])/(Table6[[#This Row],[r]]-Table6[[#This Row],[r_se]]))-Table6[[#This Row],[t_mid]]</f>
        <v>#DIV/0!</v>
      </c>
      <c r="Y12" s="2" t="s">
        <v>91</v>
      </c>
      <c r="Z12" s="2" t="s">
        <v>89</v>
      </c>
      <c r="AA12" s="2" t="s">
        <v>89</v>
      </c>
      <c r="AB12" s="2" t="s">
        <v>89</v>
      </c>
      <c r="AC12" s="2" t="s">
        <v>89</v>
      </c>
      <c r="AD12" s="2" t="s">
        <v>89</v>
      </c>
      <c r="AE12" s="2" t="s">
        <v>90</v>
      </c>
      <c r="AF12" s="2" t="s">
        <v>90</v>
      </c>
      <c r="AG12" s="2" t="s">
        <v>90</v>
      </c>
      <c r="AH12" s="2" t="s">
        <v>90</v>
      </c>
      <c r="AI12" s="2" t="s">
        <v>90</v>
      </c>
    </row>
    <row r="13" spans="1:35" x14ac:dyDescent="0.3">
      <c r="A13" s="9" t="s">
        <v>93</v>
      </c>
      <c r="B13" s="12" t="s">
        <v>87</v>
      </c>
      <c r="C13" s="12" t="s">
        <v>89</v>
      </c>
      <c r="D13" s="12" t="s">
        <v>32</v>
      </c>
      <c r="E13" s="12"/>
      <c r="F13" s="1">
        <v>0</v>
      </c>
      <c r="G13" s="12">
        <v>0</v>
      </c>
      <c r="H13" s="13">
        <v>0</v>
      </c>
      <c r="I13" s="1">
        <v>0</v>
      </c>
      <c r="J13" s="12">
        <v>0</v>
      </c>
      <c r="K13" s="13">
        <v>0</v>
      </c>
      <c r="L13" s="1">
        <v>0</v>
      </c>
      <c r="M13" s="12">
        <v>0</v>
      </c>
      <c r="N13" s="12">
        <v>0</v>
      </c>
      <c r="O13" s="12">
        <v>0</v>
      </c>
      <c r="P13" s="12">
        <v>0</v>
      </c>
      <c r="Q13" s="1">
        <v>0</v>
      </c>
      <c r="R13" s="1">
        <v>0</v>
      </c>
      <c r="S13" s="12">
        <v>0</v>
      </c>
      <c r="T13" s="12">
        <v>0</v>
      </c>
      <c r="U13" s="14" t="s">
        <v>48</v>
      </c>
      <c r="V13" t="e">
        <f>(LN(((Table6[[#This Row],[k]]-Table6[[#This Row],[k_se]])-Table6[[#This Row],[n0]])/Table6[[#This Row],[n0]])/(Table6[[#This Row],[r]]-Table6[[#This Row],[r_se]]))-Table6[[#This Row],[t_mid]]</f>
        <v>#DIV/0!</v>
      </c>
      <c r="Z13" t="s">
        <v>32</v>
      </c>
      <c r="AA13" t="s">
        <v>34</v>
      </c>
      <c r="AB13" t="s">
        <v>30</v>
      </c>
      <c r="AC13" t="s">
        <v>36</v>
      </c>
      <c r="AD13" t="s">
        <v>38</v>
      </c>
      <c r="AE13" t="s">
        <v>40</v>
      </c>
      <c r="AF13" t="s">
        <v>28</v>
      </c>
      <c r="AG13" t="s">
        <v>44</v>
      </c>
      <c r="AH13" t="s">
        <v>45</v>
      </c>
      <c r="AI13" t="s">
        <v>43</v>
      </c>
    </row>
    <row r="14" spans="1:35" x14ac:dyDescent="0.3">
      <c r="A14" s="15" t="s">
        <v>93</v>
      </c>
      <c r="B14" t="s">
        <v>88</v>
      </c>
      <c r="C14" t="s">
        <v>89</v>
      </c>
      <c r="D14" t="s">
        <v>34</v>
      </c>
      <c r="F14" s="1">
        <v>1.24079946732447</v>
      </c>
      <c r="G14">
        <v>8.0894096540415506E-3</v>
      </c>
      <c r="H14" s="5">
        <v>4.6711672065827401E-185</v>
      </c>
      <c r="I14" s="1">
        <v>5.2072438330918999E-2</v>
      </c>
      <c r="J14">
        <v>1.3191774648745601E-2</v>
      </c>
      <c r="K14" s="5">
        <v>1.15255639239702E-4</v>
      </c>
      <c r="L14" s="1">
        <v>1.09038083518857</v>
      </c>
      <c r="M14">
        <v>0.107353982425179</v>
      </c>
      <c r="N14" s="5">
        <v>2.91419904089129E-19</v>
      </c>
      <c r="O14">
        <v>9.6466027739985097E-2</v>
      </c>
      <c r="P14">
        <v>171</v>
      </c>
      <c r="Q14" s="1">
        <v>2.8687247565637999</v>
      </c>
      <c r="R14" s="1">
        <v>0.63569273981239205</v>
      </c>
      <c r="S14">
        <v>88.210861200686296</v>
      </c>
      <c r="T14">
        <v>84.292440381092106</v>
      </c>
      <c r="U14" s="16"/>
      <c r="V14">
        <f>(LN(((Table6[[#This Row],[k]]-Table6[[#This Row],[k_se]])-Table6[[#This Row],[n0]])/Table6[[#This Row],[n0]])/(Table6[[#This Row],[r]]-Table6[[#This Row],[r_se]]))-Table6[[#This Row],[t_mid]]</f>
        <v>0.30634022167033947</v>
      </c>
    </row>
    <row r="15" spans="1:35" x14ac:dyDescent="0.3">
      <c r="A15" s="15" t="s">
        <v>93</v>
      </c>
      <c r="B15" t="s">
        <v>27</v>
      </c>
      <c r="C15" t="s">
        <v>89</v>
      </c>
      <c r="D15" t="s">
        <v>30</v>
      </c>
      <c r="F15" s="1">
        <v>2.7223946528368699</v>
      </c>
      <c r="G15">
        <v>1.6244659978428899E-2</v>
      </c>
      <c r="H15" s="5">
        <v>1.37013307185232E-191</v>
      </c>
      <c r="I15" s="1">
        <v>0.26861542412321598</v>
      </c>
      <c r="J15">
        <v>2.0065038483786601E-2</v>
      </c>
      <c r="K15" s="5">
        <v>2.0330065758216798E-28</v>
      </c>
      <c r="L15" s="1">
        <v>0.241370537695659</v>
      </c>
      <c r="M15">
        <v>9.0691641579850202E-3</v>
      </c>
      <c r="N15" s="5">
        <v>1.06525994198179E-62</v>
      </c>
      <c r="O15">
        <v>0.14986547928457</v>
      </c>
      <c r="P15">
        <v>171</v>
      </c>
      <c r="Q15" s="1">
        <v>9.16476373593785</v>
      </c>
      <c r="R15" s="1">
        <v>2.87171411713026</v>
      </c>
      <c r="S15">
        <v>175.33542158204301</v>
      </c>
      <c r="T15">
        <v>175.500095057653</v>
      </c>
      <c r="U15" s="16"/>
      <c r="V15">
        <f>(LN(((Table6[[#This Row],[k]]-Table6[[#This Row],[k_se]])-Table6[[#This Row],[n0]])/Table6[[#This Row],[n0]])/(Table6[[#This Row],[r]]-Table6[[#This Row],[r_se]]))-Table6[[#This Row],[t_mid]]</f>
        <v>0.32920371097215551</v>
      </c>
      <c r="Y15" t="s">
        <v>10</v>
      </c>
      <c r="Z15">
        <v>2.0536238808681202</v>
      </c>
      <c r="AA15">
        <v>1.23455183528973</v>
      </c>
      <c r="AB15">
        <v>2.3024510562762499</v>
      </c>
      <c r="AC15">
        <v>2.1666142807817699</v>
      </c>
      <c r="AD15">
        <v>1.4595304149019599</v>
      </c>
      <c r="AE15">
        <v>649420.54624586401</v>
      </c>
      <c r="AF15">
        <v>2.1880429095095102</v>
      </c>
      <c r="AG15">
        <v>2.12628383439568</v>
      </c>
      <c r="AH15">
        <v>2.33153228371927</v>
      </c>
      <c r="AI15">
        <v>0</v>
      </c>
    </row>
    <row r="16" spans="1:35" x14ac:dyDescent="0.3">
      <c r="A16" s="15" t="s">
        <v>93</v>
      </c>
      <c r="B16" t="s">
        <v>41</v>
      </c>
      <c r="C16" t="s">
        <v>89</v>
      </c>
      <c r="D16" t="s">
        <v>36</v>
      </c>
      <c r="F16" s="1">
        <v>2.3949577767753198</v>
      </c>
      <c r="G16">
        <v>1.79697217241723E-2</v>
      </c>
      <c r="H16" s="5">
        <v>1.0445093914114001E-174</v>
      </c>
      <c r="I16" s="1">
        <v>0.133195863725275</v>
      </c>
      <c r="J16">
        <v>1.19594498421235E-2</v>
      </c>
      <c r="K16" s="5">
        <v>5.2001897200108096E-22</v>
      </c>
      <c r="L16" s="1">
        <v>0.18776736985155201</v>
      </c>
      <c r="M16">
        <v>6.3040443426076696E-3</v>
      </c>
      <c r="N16" s="5">
        <v>1.39522158820776E-69</v>
      </c>
      <c r="O16">
        <v>0.14255635699160399</v>
      </c>
      <c r="P16">
        <v>171</v>
      </c>
      <c r="Q16" s="1">
        <v>15.0829118701665</v>
      </c>
      <c r="R16" s="1">
        <v>3.69152095546709</v>
      </c>
      <c r="S16">
        <v>140.37428303285199</v>
      </c>
      <c r="T16">
        <v>133.79409904524101</v>
      </c>
      <c r="U16" s="16"/>
      <c r="V16">
        <f>(LN(((Table6[[#This Row],[k]]-Table6[[#This Row],[k_se]])-Table6[[#This Row],[n0]])/Table6[[#This Row],[n0]])/(Table6[[#This Row],[r]]-Table6[[#This Row],[r_se]]))-Table6[[#This Row],[t_mid]]</f>
        <v>0.48002319432703544</v>
      </c>
      <c r="Y16" t="s">
        <v>11</v>
      </c>
      <c r="Z16">
        <v>0.17942834296646801</v>
      </c>
      <c r="AA16" s="5">
        <v>2.1188393504549E-2</v>
      </c>
      <c r="AB16" s="5">
        <v>2.3516808572376698E-2</v>
      </c>
      <c r="AC16" s="5">
        <v>2.37269564645467E-2</v>
      </c>
      <c r="AD16">
        <v>0.72022834577782202</v>
      </c>
      <c r="AE16">
        <v>528027312068.44702</v>
      </c>
      <c r="AF16" s="5">
        <v>0.13591229831413101</v>
      </c>
      <c r="AG16" s="5">
        <v>2.45352976536246E-2</v>
      </c>
      <c r="AH16" s="5">
        <v>3.36004450222777E-2</v>
      </c>
      <c r="AI16" s="5">
        <v>0</v>
      </c>
    </row>
    <row r="17" spans="1:35" x14ac:dyDescent="0.3">
      <c r="A17" s="17" t="s">
        <v>93</v>
      </c>
      <c r="B17" s="20" t="s">
        <v>72</v>
      </c>
      <c r="C17" s="20" t="s">
        <v>89</v>
      </c>
      <c r="D17" s="20" t="s">
        <v>38</v>
      </c>
      <c r="E17" s="20"/>
      <c r="F17" s="1">
        <v>725304.39123240102</v>
      </c>
      <c r="G17" s="20">
        <v>1354996620742.0601</v>
      </c>
      <c r="H17" s="21">
        <v>0.99999957353123703</v>
      </c>
      <c r="I17" s="1">
        <v>9.1526351440438997E-2</v>
      </c>
      <c r="J17" s="20">
        <v>3.5765844906367597E-2</v>
      </c>
      <c r="K17" s="21">
        <v>1.13625536787995E-2</v>
      </c>
      <c r="L17" s="1">
        <v>2.4878705276207301E-2</v>
      </c>
      <c r="M17" s="20">
        <v>1.9651533139758301E-2</v>
      </c>
      <c r="N17" s="20">
        <v>0.20723757269426901</v>
      </c>
      <c r="O17" s="20">
        <v>0.31578797462893898</v>
      </c>
      <c r="P17" s="20">
        <v>171</v>
      </c>
      <c r="Q17" s="1">
        <v>638.516946417638</v>
      </c>
      <c r="R17" s="1">
        <v>27.861063221116801</v>
      </c>
      <c r="S17" s="20">
        <v>19.509182530807799</v>
      </c>
      <c r="T17" s="20">
        <v>8.6236726108765804</v>
      </c>
      <c r="U17" s="22"/>
      <c r="V17" t="e">
        <f>(LN(((Table6[[#This Row],[k]]-Table6[[#This Row],[k_se]])-Table6[[#This Row],[n0]])/Table6[[#This Row],[n0]])/(Table6[[#This Row],[r]]-Table6[[#This Row],[r_se]]))-Table6[[#This Row],[t_mid]]</f>
        <v>#NUM!</v>
      </c>
      <c r="Y17" t="s">
        <v>12</v>
      </c>
      <c r="Z17" s="5">
        <v>6.9817326911997497E-23</v>
      </c>
      <c r="AA17" s="5">
        <v>1.01487673840619E-114</v>
      </c>
      <c r="AB17" s="5">
        <v>4.2106490126815198E-152</v>
      </c>
      <c r="AC17" s="5">
        <v>5.0614224425942298E-147</v>
      </c>
      <c r="AD17">
        <v>4.42689975283449E-2</v>
      </c>
      <c r="AE17">
        <v>0.99999902011576802</v>
      </c>
      <c r="AF17" s="5">
        <v>4.3415367721743099E-36</v>
      </c>
      <c r="AG17" s="5">
        <v>3.2057202325819902E-143</v>
      </c>
      <c r="AH17" s="5">
        <v>3.5969272949025699E-127</v>
      </c>
      <c r="AI17">
        <v>0</v>
      </c>
    </row>
    <row r="18" spans="1:35" x14ac:dyDescent="0.3">
      <c r="A18" s="9" t="s">
        <v>93</v>
      </c>
      <c r="B18" s="12" t="s">
        <v>87</v>
      </c>
      <c r="C18" s="12" t="s">
        <v>90</v>
      </c>
      <c r="D18" s="12" t="s">
        <v>40</v>
      </c>
      <c r="E18" s="12"/>
      <c r="F18" s="1">
        <v>0</v>
      </c>
      <c r="G18" s="12">
        <v>0</v>
      </c>
      <c r="H18" s="13">
        <v>0</v>
      </c>
      <c r="I18" s="1">
        <v>0</v>
      </c>
      <c r="J18" s="12">
        <v>0</v>
      </c>
      <c r="K18" s="13">
        <v>0</v>
      </c>
      <c r="L18" s="1">
        <v>0</v>
      </c>
      <c r="M18" s="12">
        <v>0</v>
      </c>
      <c r="N18" s="12">
        <v>0</v>
      </c>
      <c r="O18" s="12">
        <v>0</v>
      </c>
      <c r="P18" s="12">
        <v>0</v>
      </c>
      <c r="Q18" s="1">
        <v>0</v>
      </c>
      <c r="R18" s="1">
        <v>0</v>
      </c>
      <c r="S18" s="12">
        <v>0</v>
      </c>
      <c r="T18" s="12">
        <v>0</v>
      </c>
      <c r="U18" s="14" t="s">
        <v>48</v>
      </c>
      <c r="V18" t="e">
        <f>(LN(((Table6[[#This Row],[k]]-Table6[[#This Row],[k_se]])-Table6[[#This Row],[n0]])/Table6[[#This Row],[n0]])/(Table6[[#This Row],[r]]-Table6[[#This Row],[r_se]]))-Table6[[#This Row],[t_mid]]</f>
        <v>#DIV/0!</v>
      </c>
      <c r="Y18" t="s">
        <v>13</v>
      </c>
      <c r="Z18">
        <v>0.901303961913136</v>
      </c>
      <c r="AA18">
        <v>0.32125584375432997</v>
      </c>
      <c r="AB18">
        <v>0.22270756043222301</v>
      </c>
      <c r="AC18">
        <v>0.230902440131043</v>
      </c>
      <c r="AD18">
        <v>0.52067106640003702</v>
      </c>
      <c r="AE18">
        <v>0.93884750032803299</v>
      </c>
      <c r="AF18">
        <v>0.96957193729214997</v>
      </c>
      <c r="AG18">
        <v>0.38469704178214398</v>
      </c>
      <c r="AH18">
        <v>0.35464927444746902</v>
      </c>
      <c r="AI18">
        <v>0</v>
      </c>
    </row>
    <row r="19" spans="1:35" x14ac:dyDescent="0.3">
      <c r="A19" s="15" t="s">
        <v>93</v>
      </c>
      <c r="B19" t="s">
        <v>88</v>
      </c>
      <c r="C19" t="s">
        <v>90</v>
      </c>
      <c r="D19" t="s">
        <v>28</v>
      </c>
      <c r="F19" s="1">
        <v>1.1412910252036801</v>
      </c>
      <c r="G19">
        <v>1.7414953600018698E-2</v>
      </c>
      <c r="H19" s="5">
        <v>4.4415670704619101E-123</v>
      </c>
      <c r="I19" s="1">
        <v>6.4449572654940501E-2</v>
      </c>
      <c r="J19">
        <v>4.41200753622734E-2</v>
      </c>
      <c r="K19" s="5">
        <v>0.14591173563257201</v>
      </c>
      <c r="L19" s="1">
        <v>1.21144404226905</v>
      </c>
      <c r="M19">
        <v>0.38783479184050101</v>
      </c>
      <c r="N19">
        <v>2.09869091029132E-3</v>
      </c>
      <c r="O19">
        <v>0.21248066349580899</v>
      </c>
      <c r="P19">
        <v>171</v>
      </c>
      <c r="Q19" s="1">
        <v>2.3244196654835498</v>
      </c>
      <c r="R19" s="1">
        <v>0.57216607319448998</v>
      </c>
      <c r="S19">
        <v>81.747934743581197</v>
      </c>
      <c r="T19">
        <v>73.674853814482603</v>
      </c>
      <c r="U19" s="16"/>
      <c r="V19">
        <f>(LN(((Table6[[#This Row],[k]]-Table6[[#This Row],[k_se]])-Table6[[#This Row],[n0]])/Table6[[#This Row],[n0]])/(Table6[[#This Row],[r]]-Table6[[#This Row],[r_se]]))-Table6[[#This Row],[t_mid]]</f>
        <v>1.0747649621649717</v>
      </c>
      <c r="Y19" t="s">
        <v>14</v>
      </c>
      <c r="Z19">
        <v>2.9866515204795399E-2</v>
      </c>
      <c r="AA19">
        <v>2.9509532057235499E-2</v>
      </c>
      <c r="AB19" s="5">
        <v>2.4547066734174099E-2</v>
      </c>
      <c r="AC19" s="5">
        <v>2.43597937230348E-2</v>
      </c>
      <c r="AD19">
        <v>6.1087849468164E-2</v>
      </c>
      <c r="AE19">
        <v>2.9504684464689901E-2</v>
      </c>
      <c r="AF19">
        <v>3.7774508585907501E-2</v>
      </c>
      <c r="AG19" s="5">
        <v>2.6809604299289799E-2</v>
      </c>
      <c r="AH19">
        <v>2.0832009637016102E-2</v>
      </c>
      <c r="AI19">
        <v>0</v>
      </c>
    </row>
    <row r="20" spans="1:35" x14ac:dyDescent="0.3">
      <c r="A20" s="15" t="s">
        <v>93</v>
      </c>
      <c r="B20" t="s">
        <v>27</v>
      </c>
      <c r="C20" t="s">
        <v>90</v>
      </c>
      <c r="D20" t="s">
        <v>44</v>
      </c>
      <c r="F20" s="1">
        <v>2.7485892324672601</v>
      </c>
      <c r="G20">
        <v>2.1395708886671898E-2</v>
      </c>
      <c r="H20" s="5">
        <v>5.2904758185738101E-172</v>
      </c>
      <c r="I20" s="1">
        <v>0.40917294845311702</v>
      </c>
      <c r="J20">
        <v>2.9470182828762799E-2</v>
      </c>
      <c r="K20" s="5">
        <v>7.7727289775264707E-30</v>
      </c>
      <c r="L20" s="1">
        <v>0.20195463544829101</v>
      </c>
      <c r="M20">
        <v>9.3520755093542303E-3</v>
      </c>
      <c r="N20" s="5">
        <v>9.9965167399499102E-51</v>
      </c>
      <c r="O20">
        <v>0.189158022741506</v>
      </c>
      <c r="P20">
        <v>171</v>
      </c>
      <c r="Q20" s="1">
        <v>8.6332200227530205</v>
      </c>
      <c r="R20" s="1">
        <v>3.4321924773913999</v>
      </c>
      <c r="S20">
        <v>177.47271748975299</v>
      </c>
      <c r="T20">
        <v>184.57261705854401</v>
      </c>
      <c r="U20" s="16"/>
      <c r="V20">
        <f>(LN(((Table6[[#This Row],[k]]-Table6[[#This Row],[k_se]])-Table6[[#This Row],[n0]])/Table6[[#This Row],[n0]])/(Table6[[#This Row],[r]]-Table6[[#This Row],[r_se]]))-Table6[[#This Row],[t_mid]]</f>
        <v>0.37149402224147465</v>
      </c>
      <c r="Y20" t="s">
        <v>15</v>
      </c>
      <c r="Z20" s="5">
        <v>2.1226177095594401E-70</v>
      </c>
      <c r="AA20" s="5">
        <v>2.65064505751476E-21</v>
      </c>
      <c r="AB20" s="5">
        <v>2.7053375456358498E-16</v>
      </c>
      <c r="AC20" s="5">
        <v>2.1457794848699098E-17</v>
      </c>
      <c r="AD20" s="5">
        <v>7.8517105399108499E-15</v>
      </c>
      <c r="AE20" s="5">
        <v>9.6070612856971094E-74</v>
      </c>
      <c r="AF20" s="5">
        <v>1.5226712743439001E-60</v>
      </c>
      <c r="AG20" s="5">
        <v>3.69690791009363E-31</v>
      </c>
      <c r="AH20" s="5">
        <v>1.1827053234084901E-38</v>
      </c>
      <c r="AI20">
        <v>0</v>
      </c>
    </row>
    <row r="21" spans="1:35" x14ac:dyDescent="0.3">
      <c r="A21" s="15" t="s">
        <v>93</v>
      </c>
      <c r="B21" t="s">
        <v>41</v>
      </c>
      <c r="C21" t="s">
        <v>90</v>
      </c>
      <c r="D21" t="s">
        <v>45</v>
      </c>
      <c r="F21" s="1">
        <v>1.74284883748131</v>
      </c>
      <c r="G21">
        <v>3.8492410094369503E-2</v>
      </c>
      <c r="H21" s="5">
        <v>3.9088335688894002E-97</v>
      </c>
      <c r="I21" s="1">
        <v>0.10374986573287399</v>
      </c>
      <c r="J21">
        <v>3.8992022944889501E-2</v>
      </c>
      <c r="K21" s="5">
        <v>8.5379245248237996E-3</v>
      </c>
      <c r="L21" s="1">
        <v>0.28811619960769702</v>
      </c>
      <c r="M21">
        <v>4.2976744728275902E-2</v>
      </c>
      <c r="N21" s="5">
        <v>2.8289302917780403E-10</v>
      </c>
      <c r="O21">
        <v>0.36817895104321802</v>
      </c>
      <c r="P21">
        <v>171</v>
      </c>
      <c r="Q21" s="1">
        <v>9.5791874985063004</v>
      </c>
      <c r="R21" s="1">
        <v>2.4057903772982701</v>
      </c>
      <c r="S21">
        <v>111.904477532055</v>
      </c>
      <c r="T21">
        <v>108.41718114285</v>
      </c>
      <c r="U21" s="16"/>
      <c r="V21">
        <f>(LN(((Table6[[#This Row],[k]]-Table6[[#This Row],[k_se]])-Table6[[#This Row],[n0]])/Table6[[#This Row],[n0]])/(Table6[[#This Row],[r]]-Table6[[#This Row],[r_se]]))-Table6[[#This Row],[t_mid]]</f>
        <v>1.5824391510996687</v>
      </c>
      <c r="Y21" t="s">
        <v>16</v>
      </c>
      <c r="Z21">
        <v>3.0497690962139699E-2</v>
      </c>
      <c r="AA21">
        <v>0.13988471135782299</v>
      </c>
      <c r="AB21">
        <v>0.20661267960628199</v>
      </c>
      <c r="AC21">
        <v>0.18843028383954999</v>
      </c>
      <c r="AD21">
        <v>2.56865319703732E-2</v>
      </c>
      <c r="AE21">
        <v>6.3400074180062303E-3</v>
      </c>
      <c r="AF21">
        <v>3.8153225675690398E-2</v>
      </c>
      <c r="AG21">
        <v>0.13645957481971899</v>
      </c>
      <c r="AH21">
        <v>9.2057217064193494E-2</v>
      </c>
      <c r="AI21">
        <v>0</v>
      </c>
    </row>
    <row r="22" spans="1:35" x14ac:dyDescent="0.3">
      <c r="A22" s="17" t="s">
        <v>93</v>
      </c>
      <c r="B22" s="20" t="s">
        <v>72</v>
      </c>
      <c r="C22" s="20" t="s">
        <v>90</v>
      </c>
      <c r="D22" s="20" t="s">
        <v>43</v>
      </c>
      <c r="E22" s="20"/>
      <c r="F22" s="1">
        <v>1.7795117025802401</v>
      </c>
      <c r="G22" s="20">
        <v>0.34028229699680201</v>
      </c>
      <c r="H22" s="21">
        <v>4.9168111930433598E-7</v>
      </c>
      <c r="I22" s="1">
        <v>7.0775050147410895E-2</v>
      </c>
      <c r="J22" s="20">
        <v>3.4089815526572399E-2</v>
      </c>
      <c r="K22" s="21">
        <v>3.9377573925990603E-2</v>
      </c>
      <c r="L22" s="1">
        <v>7.0696015238359E-2</v>
      </c>
      <c r="M22" s="20">
        <v>1.58661269065828E-2</v>
      </c>
      <c r="N22" s="21">
        <v>1.5065873710092501E-5</v>
      </c>
      <c r="O22" s="20">
        <v>0.49958875607154102</v>
      </c>
      <c r="P22" s="20">
        <v>171</v>
      </c>
      <c r="Q22" s="1">
        <v>45.0379420455725</v>
      </c>
      <c r="R22" s="1">
        <v>9.8046145631111905</v>
      </c>
      <c r="S22" s="20">
        <v>53.572111866384297</v>
      </c>
      <c r="T22" s="20">
        <v>9.7572511868494392</v>
      </c>
      <c r="U22" s="22"/>
      <c r="V22">
        <f>(LN(((Table6[[#This Row],[k]]-Table6[[#This Row],[k_se]])-Table6[[#This Row],[n0]])/Table6[[#This Row],[n0]])/(Table6[[#This Row],[r]]-Table6[[#This Row],[r_se]]))-Table6[[#This Row],[t_mid]]</f>
        <v>8.9824239405570907</v>
      </c>
      <c r="Y22" t="s">
        <v>17</v>
      </c>
      <c r="Z22">
        <v>5.8354614632026404E-3</v>
      </c>
      <c r="AA22" s="5">
        <v>1.3219235313212801E-2</v>
      </c>
      <c r="AB22" s="5">
        <v>1.1357494626696199E-2</v>
      </c>
      <c r="AC22" s="5">
        <v>1.04260819496114E-2</v>
      </c>
      <c r="AD22">
        <v>1.7671356178025999E-2</v>
      </c>
      <c r="AE22">
        <v>9.4179120871719299E-3</v>
      </c>
      <c r="AF22">
        <v>6.4994695637733196E-3</v>
      </c>
      <c r="AG22" s="5">
        <v>7.1986658942737097E-3</v>
      </c>
      <c r="AH22" s="5">
        <v>4.1419900711948702E-3</v>
      </c>
      <c r="AI22" s="5">
        <v>0</v>
      </c>
    </row>
    <row r="23" spans="1:35" x14ac:dyDescent="0.3">
      <c r="A23" s="9" t="s">
        <v>84</v>
      </c>
      <c r="B23" s="12" t="s">
        <v>87</v>
      </c>
      <c r="C23" s="12" t="s">
        <v>89</v>
      </c>
      <c r="D23" s="12" t="s">
        <v>32</v>
      </c>
      <c r="E23" s="12"/>
      <c r="F23" s="1">
        <v>2.0536238808681202</v>
      </c>
      <c r="G23" s="12">
        <v>0.17942834296646801</v>
      </c>
      <c r="H23" s="13">
        <v>6.9817326911997497E-23</v>
      </c>
      <c r="I23" s="1">
        <v>0.901303961913136</v>
      </c>
      <c r="J23" s="12">
        <v>2.9866515204795399E-2</v>
      </c>
      <c r="K23" s="13">
        <v>2.1226177095594401E-70</v>
      </c>
      <c r="L23" s="1">
        <v>3.0497690962139699E-2</v>
      </c>
      <c r="M23" s="12">
        <v>5.8354614632026404E-3</v>
      </c>
      <c r="N23" s="13">
        <v>4.9917824352339604E-7</v>
      </c>
      <c r="O23" s="12">
        <v>0.180399309680774</v>
      </c>
      <c r="P23" s="12">
        <v>171</v>
      </c>
      <c r="Q23" s="1">
        <v>8.0560180475470204</v>
      </c>
      <c r="R23" s="1">
        <v>22.727857706356499</v>
      </c>
      <c r="S23" s="12">
        <v>104.972846145961</v>
      </c>
      <c r="T23" s="12">
        <v>104.28085060089499</v>
      </c>
      <c r="U23" s="14"/>
      <c r="V23">
        <f>(LN(((Table6[[#This Row],[k]]-Table6[[#This Row],[k_se]])-Table6[[#This Row],[n0]])/Table6[[#This Row],[n0]])/(Table6[[#This Row],[r]]-Table6[[#This Row],[r_se]]))-Table6[[#This Row],[t_mid]]</f>
        <v>-4.9569437340494327</v>
      </c>
      <c r="Y23" t="s">
        <v>19</v>
      </c>
      <c r="Z23">
        <v>0.180399309680774</v>
      </c>
      <c r="AA23">
        <v>0.16571272540645701</v>
      </c>
      <c r="AB23">
        <v>0.20253299321495599</v>
      </c>
      <c r="AC23">
        <v>0.197697541140571</v>
      </c>
      <c r="AD23">
        <v>0.38889870426901602</v>
      </c>
      <c r="AE23">
        <v>0.19285941702925399</v>
      </c>
      <c r="AF23">
        <v>0.22404432361446999</v>
      </c>
      <c r="AG23">
        <v>0.18191149193152201</v>
      </c>
      <c r="AH23">
        <v>0.165222233587939</v>
      </c>
      <c r="AI23">
        <v>0</v>
      </c>
    </row>
    <row r="24" spans="1:35" x14ac:dyDescent="0.3">
      <c r="A24" s="15" t="s">
        <v>84</v>
      </c>
      <c r="B24" t="s">
        <v>88</v>
      </c>
      <c r="C24" t="s">
        <v>89</v>
      </c>
      <c r="D24" t="s">
        <v>34</v>
      </c>
      <c r="F24" s="1">
        <v>1.23455183528973</v>
      </c>
      <c r="G24" s="5">
        <v>2.1188393504549E-2</v>
      </c>
      <c r="H24" s="5">
        <v>1.01487673840619E-114</v>
      </c>
      <c r="I24" s="1">
        <v>0.32125584375432997</v>
      </c>
      <c r="J24">
        <v>2.9509532057235499E-2</v>
      </c>
      <c r="K24" s="5">
        <v>2.65064505751476E-21</v>
      </c>
      <c r="L24" s="1">
        <v>0.13988471135782299</v>
      </c>
      <c r="M24" s="5">
        <v>1.3219235313212801E-2</v>
      </c>
      <c r="N24" s="5">
        <v>1.9003944595059001E-20</v>
      </c>
      <c r="O24">
        <v>0.16571272540645701</v>
      </c>
      <c r="P24">
        <v>171</v>
      </c>
      <c r="Q24" s="1">
        <v>7.4691664860099802</v>
      </c>
      <c r="R24" s="1">
        <v>4.95513179268666</v>
      </c>
      <c r="S24">
        <v>79.4765309983664</v>
      </c>
      <c r="T24">
        <v>75.507347773652299</v>
      </c>
      <c r="U24" s="16"/>
      <c r="V24">
        <f>(LN(((Table6[[#This Row],[k]]-Table6[[#This Row],[k_se]])-Table6[[#This Row],[n0]])/Table6[[#This Row],[n0]])/(Table6[[#This Row],[r]]-Table6[[#This Row],[r_se]]))-Table6[[#This Row],[t_mid]]</f>
        <v>0.59419028708425792</v>
      </c>
      <c r="Y24" t="s">
        <v>20</v>
      </c>
      <c r="Z24">
        <v>171</v>
      </c>
      <c r="AA24">
        <v>171</v>
      </c>
      <c r="AB24">
        <v>171</v>
      </c>
      <c r="AC24">
        <v>171</v>
      </c>
      <c r="AD24">
        <v>171</v>
      </c>
      <c r="AE24">
        <v>171</v>
      </c>
      <c r="AF24">
        <v>171</v>
      </c>
      <c r="AG24">
        <v>171</v>
      </c>
      <c r="AH24">
        <v>171</v>
      </c>
      <c r="AI24">
        <v>0</v>
      </c>
    </row>
    <row r="25" spans="1:35" x14ac:dyDescent="0.3">
      <c r="A25" s="15" t="s">
        <v>84</v>
      </c>
      <c r="B25" t="s">
        <v>27</v>
      </c>
      <c r="C25" t="s">
        <v>89</v>
      </c>
      <c r="D25" t="s">
        <v>30</v>
      </c>
      <c r="F25" s="1">
        <v>2.3024510562762499</v>
      </c>
      <c r="G25" s="5">
        <v>2.3516808572376698E-2</v>
      </c>
      <c r="H25" s="5">
        <v>4.2106490126815198E-152</v>
      </c>
      <c r="I25" s="1">
        <v>0.22270756043222301</v>
      </c>
      <c r="J25" s="5">
        <v>2.4547066734174099E-2</v>
      </c>
      <c r="K25" s="5">
        <v>2.7053375456358498E-16</v>
      </c>
      <c r="L25" s="1">
        <v>0.20661267960628199</v>
      </c>
      <c r="M25" s="5">
        <v>1.1357494626696199E-2</v>
      </c>
      <c r="N25" s="5">
        <v>7.7523142417150697E-42</v>
      </c>
      <c r="O25">
        <v>0.20253299321495599</v>
      </c>
      <c r="P25">
        <v>171</v>
      </c>
      <c r="Q25" s="1">
        <v>10.813181104860901</v>
      </c>
      <c r="R25" s="1">
        <v>3.3548143409242699</v>
      </c>
      <c r="S25">
        <v>144.35092636567299</v>
      </c>
      <c r="T25">
        <v>145.80954828393601</v>
      </c>
      <c r="U25" s="16"/>
      <c r="V25">
        <f>(LN(((Table6[[#This Row],[k]]-Table6[[#This Row],[k_se]])-Table6[[#This Row],[n0]])/Table6[[#This Row],[n0]])/(Table6[[#This Row],[r]]-Table6[[#This Row],[r_se]]))-Table6[[#This Row],[t_mid]]</f>
        <v>0.57073351201811207</v>
      </c>
      <c r="Y25" t="s">
        <v>21</v>
      </c>
      <c r="Z25">
        <v>8.0560180475470204</v>
      </c>
      <c r="AA25">
        <v>7.4691664860099802</v>
      </c>
      <c r="AB25">
        <v>10.813181104860901</v>
      </c>
      <c r="AC25">
        <v>11.2839352920174</v>
      </c>
      <c r="AD25">
        <v>22.9516070202862</v>
      </c>
      <c r="AE25">
        <v>2120.96542861022</v>
      </c>
      <c r="AF25">
        <v>5.9889399610613703</v>
      </c>
      <c r="AG25">
        <v>11.066250267553199</v>
      </c>
      <c r="AH25">
        <v>18.6639066279368</v>
      </c>
      <c r="AI25">
        <v>0</v>
      </c>
    </row>
    <row r="26" spans="1:35" x14ac:dyDescent="0.3">
      <c r="A26" s="15" t="s">
        <v>84</v>
      </c>
      <c r="B26" t="s">
        <v>41</v>
      </c>
      <c r="C26" t="s">
        <v>89</v>
      </c>
      <c r="D26" t="s">
        <v>36</v>
      </c>
      <c r="F26" s="1">
        <v>2.1666142807817699</v>
      </c>
      <c r="G26" s="5">
        <v>2.37269564645467E-2</v>
      </c>
      <c r="H26" s="5">
        <v>5.0614224425942298E-147</v>
      </c>
      <c r="I26" s="1">
        <v>0.230902440131043</v>
      </c>
      <c r="J26" s="5">
        <v>2.43597937230348E-2</v>
      </c>
      <c r="K26" s="5">
        <v>2.1457794848699098E-17</v>
      </c>
      <c r="L26" s="1">
        <v>0.18843028383954999</v>
      </c>
      <c r="M26" s="5">
        <v>1.04260819496114E-2</v>
      </c>
      <c r="N26" s="5">
        <v>1.62335027628701E-41</v>
      </c>
      <c r="O26">
        <v>0.197697541140571</v>
      </c>
      <c r="P26">
        <v>171</v>
      </c>
      <c r="Q26" s="1">
        <v>11.2839352920174</v>
      </c>
      <c r="R26" s="1">
        <v>3.6785338664042202</v>
      </c>
      <c r="S26">
        <v>134.58586434304101</v>
      </c>
      <c r="T26">
        <v>136.26332884715501</v>
      </c>
      <c r="U26" s="16"/>
      <c r="V26">
        <f>(LN(((Table6[[#This Row],[k]]-Table6[[#This Row],[k_se]])-Table6[[#This Row],[n0]])/Table6[[#This Row],[n0]])/(Table6[[#This Row],[r]]-Table6[[#This Row],[r_se]]))-Table6[[#This Row],[t_mid]]</f>
        <v>0.59163776276621505</v>
      </c>
      <c r="Y26" t="s">
        <v>22</v>
      </c>
      <c r="Z26">
        <v>22.727857706356499</v>
      </c>
      <c r="AA26">
        <v>4.95513179268666</v>
      </c>
      <c r="AB26">
        <v>3.3548143409242699</v>
      </c>
      <c r="AC26">
        <v>3.6785338664042202</v>
      </c>
      <c r="AD26">
        <v>26.9848487666385</v>
      </c>
      <c r="AE26">
        <v>109.329080371632</v>
      </c>
      <c r="AF26">
        <v>18.1674594555078</v>
      </c>
      <c r="AG26">
        <v>5.0795056446253897</v>
      </c>
      <c r="AH26">
        <v>7.5295256870148304</v>
      </c>
      <c r="AI26">
        <v>0</v>
      </c>
    </row>
    <row r="27" spans="1:35" x14ac:dyDescent="0.3">
      <c r="A27" s="17" t="s">
        <v>84</v>
      </c>
      <c r="B27" s="20" t="s">
        <v>72</v>
      </c>
      <c r="C27" s="20" t="s">
        <v>89</v>
      </c>
      <c r="D27" s="20" t="s">
        <v>38</v>
      </c>
      <c r="E27" s="20"/>
      <c r="F27" s="1">
        <v>1.4595304149019599</v>
      </c>
      <c r="G27" s="20">
        <v>0.72022834577782202</v>
      </c>
      <c r="H27" s="21">
        <v>4.42689975283449E-2</v>
      </c>
      <c r="I27" s="1">
        <v>0.52067106640003702</v>
      </c>
      <c r="J27" s="20">
        <v>6.1087849468164E-2</v>
      </c>
      <c r="K27" s="21">
        <v>7.8517105399108499E-15</v>
      </c>
      <c r="L27" s="1">
        <v>2.56865319703732E-2</v>
      </c>
      <c r="M27" s="20">
        <v>1.7671356178025999E-2</v>
      </c>
      <c r="N27" s="20">
        <v>0.147898685663512</v>
      </c>
      <c r="O27" s="20">
        <v>0.38889870426901602</v>
      </c>
      <c r="P27" s="20">
        <v>171</v>
      </c>
      <c r="Q27" s="1">
        <v>22.9516070202862</v>
      </c>
      <c r="R27" s="1">
        <v>26.9848487666385</v>
      </c>
      <c r="S27" s="20">
        <v>62.9950101546154</v>
      </c>
      <c r="T27" s="20">
        <v>86.373478297764095</v>
      </c>
      <c r="U27" s="22"/>
      <c r="V27">
        <f>(LN(((Table6[[#This Row],[k]]-Table6[[#This Row],[k_se]])-Table6[[#This Row],[n0]])/Table6[[#This Row],[n0]])/(Table6[[#This Row],[r]]-Table6[[#This Row],[r_se]]))-Table6[[#This Row],[t_mid]]</f>
        <v>-131.21287597967742</v>
      </c>
      <c r="Y27" t="s">
        <v>23</v>
      </c>
      <c r="Z27">
        <v>104.972846145961</v>
      </c>
      <c r="AA27">
        <v>79.4765309983664</v>
      </c>
      <c r="AB27">
        <v>144.35092636567299</v>
      </c>
      <c r="AC27">
        <v>134.58586434304101</v>
      </c>
      <c r="AD27">
        <v>62.9950101546154</v>
      </c>
      <c r="AE27">
        <v>88.650109610782096</v>
      </c>
      <c r="AF27">
        <v>119.367739454542</v>
      </c>
      <c r="AG27">
        <v>130.70811879875299</v>
      </c>
      <c r="AH27">
        <v>124.993678992344</v>
      </c>
      <c r="AI27">
        <v>0</v>
      </c>
    </row>
    <row r="28" spans="1:35" x14ac:dyDescent="0.3">
      <c r="A28" s="9" t="s">
        <v>84</v>
      </c>
      <c r="B28" s="12" t="s">
        <v>87</v>
      </c>
      <c r="C28" s="12" t="s">
        <v>90</v>
      </c>
      <c r="D28" s="12" t="s">
        <v>40</v>
      </c>
      <c r="E28" s="12"/>
      <c r="F28" s="1">
        <v>649420.54624586401</v>
      </c>
      <c r="G28" s="12">
        <v>528027312068.44702</v>
      </c>
      <c r="H28" s="13">
        <v>0.99999902011576802</v>
      </c>
      <c r="I28" s="1">
        <v>0.93884750032803299</v>
      </c>
      <c r="J28" s="12">
        <v>2.9504684464689901E-2</v>
      </c>
      <c r="K28" s="13">
        <v>9.6070612856971094E-74</v>
      </c>
      <c r="L28" s="1">
        <v>6.3400074180062303E-3</v>
      </c>
      <c r="M28" s="12">
        <v>9.4179120871719299E-3</v>
      </c>
      <c r="N28" s="12">
        <v>0.501737696163292</v>
      </c>
      <c r="O28" s="12">
        <v>0.19285941702925399</v>
      </c>
      <c r="P28" s="12">
        <v>171</v>
      </c>
      <c r="Q28" s="1">
        <v>2120.96542861022</v>
      </c>
      <c r="R28" s="1">
        <v>109.329080371632</v>
      </c>
      <c r="S28" s="12">
        <v>88.650109610782096</v>
      </c>
      <c r="T28" s="12">
        <v>94.547706736634098</v>
      </c>
      <c r="U28" s="14"/>
      <c r="V28" t="e">
        <f>(LN(((Table6[[#This Row],[k]]-Table6[[#This Row],[k_se]])-Table6[[#This Row],[n0]])/Table6[[#This Row],[n0]])/(Table6[[#This Row],[r]]-Table6[[#This Row],[r_se]]))-Table6[[#This Row],[t_mid]]</f>
        <v>#NUM!</v>
      </c>
      <c r="Y28" t="s">
        <v>24</v>
      </c>
      <c r="Z28">
        <v>104.28085060089499</v>
      </c>
      <c r="AA28">
        <v>75.507347773652299</v>
      </c>
      <c r="AB28">
        <v>145.80954828393601</v>
      </c>
      <c r="AC28">
        <v>136.26332884715501</v>
      </c>
      <c r="AD28">
        <v>86.373478297764095</v>
      </c>
      <c r="AE28">
        <v>94.547706736634098</v>
      </c>
      <c r="AF28">
        <v>123.361090548186</v>
      </c>
      <c r="AG28">
        <v>139.03452012412299</v>
      </c>
      <c r="AH28">
        <v>121.476799152594</v>
      </c>
      <c r="AI28">
        <v>0</v>
      </c>
    </row>
    <row r="29" spans="1:35" x14ac:dyDescent="0.3">
      <c r="A29" s="15" t="s">
        <v>84</v>
      </c>
      <c r="B29" t="s">
        <v>88</v>
      </c>
      <c r="C29" t="s">
        <v>90</v>
      </c>
      <c r="D29" t="s">
        <v>28</v>
      </c>
      <c r="F29" s="1">
        <v>2.1880429095095102</v>
      </c>
      <c r="G29" s="5">
        <v>0.13591229831413101</v>
      </c>
      <c r="H29" s="5">
        <v>4.3415367721743099E-36</v>
      </c>
      <c r="I29" s="1">
        <v>0.96957193729214997</v>
      </c>
      <c r="J29">
        <v>3.7774508585907501E-2</v>
      </c>
      <c r="K29" s="5">
        <v>1.5226712743439001E-60</v>
      </c>
      <c r="L29" s="1">
        <v>3.8153225675690398E-2</v>
      </c>
      <c r="M29">
        <v>6.4994695637733196E-3</v>
      </c>
      <c r="N29" s="5">
        <v>2.2077292415950402E-8</v>
      </c>
      <c r="O29">
        <v>0.22404432361446999</v>
      </c>
      <c r="P29">
        <v>171</v>
      </c>
      <c r="Q29" s="1">
        <v>5.9889399610613703</v>
      </c>
      <c r="R29" s="1">
        <v>18.1674594555078</v>
      </c>
      <c r="S29">
        <v>119.367739454542</v>
      </c>
      <c r="T29">
        <v>123.361090548186</v>
      </c>
      <c r="U29" s="16"/>
      <c r="V29">
        <f>(LN(((Table6[[#This Row],[k]]-Table6[[#This Row],[k_se]])-Table6[[#This Row],[n0]])/Table6[[#This Row],[n0]])/(Table6[[#This Row],[r]]-Table6[[#This Row],[r_se]]))-Table6[[#This Row],[t_mid]]</f>
        <v>-2.5066363790276243</v>
      </c>
      <c r="Y29" t="s">
        <v>25</v>
      </c>
      <c r="AI29" t="s">
        <v>48</v>
      </c>
    </row>
    <row r="30" spans="1:35" x14ac:dyDescent="0.3">
      <c r="A30" s="15" t="s">
        <v>84</v>
      </c>
      <c r="B30" t="s">
        <v>27</v>
      </c>
      <c r="C30" t="s">
        <v>90</v>
      </c>
      <c r="D30" t="s">
        <v>44</v>
      </c>
      <c r="F30" s="1">
        <v>2.12628383439568</v>
      </c>
      <c r="G30" s="5">
        <v>2.45352976536246E-2</v>
      </c>
      <c r="H30" s="5">
        <v>3.2057202325819902E-143</v>
      </c>
      <c r="I30" s="1">
        <v>0.38469704178214398</v>
      </c>
      <c r="J30" s="5">
        <v>2.6809604299289799E-2</v>
      </c>
      <c r="K30" s="5">
        <v>3.69690791009363E-31</v>
      </c>
      <c r="L30" s="1">
        <v>0.13645957481971899</v>
      </c>
      <c r="M30" s="5">
        <v>7.1986658942737097E-3</v>
      </c>
      <c r="N30" s="5">
        <v>6.9183686892896698E-44</v>
      </c>
      <c r="O30">
        <v>0.18191149193152201</v>
      </c>
      <c r="P30">
        <v>171</v>
      </c>
      <c r="Q30" s="1">
        <v>11.066250267553199</v>
      </c>
      <c r="R30" s="1">
        <v>5.0795056446253897</v>
      </c>
      <c r="S30">
        <v>130.70811879875299</v>
      </c>
      <c r="T30">
        <v>139.03452012412299</v>
      </c>
      <c r="U30" s="16"/>
      <c r="V30">
        <f>(LN(((Table6[[#This Row],[k]]-Table6[[#This Row],[k_se]])-Table6[[#This Row],[n0]])/Table6[[#This Row],[n0]])/(Table6[[#This Row],[r]]-Table6[[#This Row],[r_se]]))-Table6[[#This Row],[t_mid]]</f>
        <v>0.50652717978047157</v>
      </c>
      <c r="Y30" t="s">
        <v>86</v>
      </c>
    </row>
    <row r="31" spans="1:35" x14ac:dyDescent="0.3">
      <c r="A31" s="15" t="s">
        <v>84</v>
      </c>
      <c r="B31" t="s">
        <v>41</v>
      </c>
      <c r="C31" t="s">
        <v>90</v>
      </c>
      <c r="D31" t="s">
        <v>45</v>
      </c>
      <c r="F31" s="1">
        <v>2.33153228371927</v>
      </c>
      <c r="G31" s="5">
        <v>3.36004450222777E-2</v>
      </c>
      <c r="H31" s="5">
        <v>3.5969272949025699E-127</v>
      </c>
      <c r="I31" s="1">
        <v>0.35464927444746902</v>
      </c>
      <c r="J31">
        <v>2.0832009637016102E-2</v>
      </c>
      <c r="K31" s="5">
        <v>1.1827053234084901E-38</v>
      </c>
      <c r="L31" s="1">
        <v>9.2057217064193494E-2</v>
      </c>
      <c r="M31" s="5">
        <v>4.1419900711948702E-3</v>
      </c>
      <c r="N31" s="5">
        <v>2.63193842214941E-52</v>
      </c>
      <c r="O31">
        <v>0.165222233587939</v>
      </c>
      <c r="P31">
        <v>171</v>
      </c>
      <c r="Q31" s="1">
        <v>18.6639066279368</v>
      </c>
      <c r="R31" s="1">
        <v>7.5295256870148304</v>
      </c>
      <c r="S31">
        <v>124.993678992344</v>
      </c>
      <c r="T31">
        <v>121.476799152594</v>
      </c>
      <c r="U31" s="16"/>
      <c r="V31">
        <f>(LN(((Table6[[#This Row],[k]]-Table6[[#This Row],[k_se]])-Table6[[#This Row],[n0]])/Table6[[#This Row],[n0]])/(Table6[[#This Row],[r]]-Table6[[#This Row],[r_se]]))-Table6[[#This Row],[t_mid]]</f>
        <v>0.68432896165720791</v>
      </c>
    </row>
    <row r="32" spans="1:35" x14ac:dyDescent="0.3">
      <c r="A32" s="17" t="s">
        <v>84</v>
      </c>
      <c r="B32" s="20" t="s">
        <v>72</v>
      </c>
      <c r="C32" s="20" t="s">
        <v>90</v>
      </c>
      <c r="D32" s="20" t="s">
        <v>43</v>
      </c>
      <c r="E32" s="20"/>
      <c r="F32" s="1">
        <v>0</v>
      </c>
      <c r="G32" s="21">
        <v>0</v>
      </c>
      <c r="H32" s="21">
        <v>0</v>
      </c>
      <c r="I32" s="1">
        <v>0</v>
      </c>
      <c r="J32" s="20">
        <v>0</v>
      </c>
      <c r="K32" s="21">
        <v>0</v>
      </c>
      <c r="L32" s="1">
        <v>0</v>
      </c>
      <c r="M32" s="21">
        <v>0</v>
      </c>
      <c r="N32" s="20">
        <v>0</v>
      </c>
      <c r="O32" s="20">
        <v>0</v>
      </c>
      <c r="P32" s="20">
        <v>0</v>
      </c>
      <c r="Q32" s="1">
        <v>0</v>
      </c>
      <c r="R32" s="1">
        <v>0</v>
      </c>
      <c r="S32" s="20">
        <v>0</v>
      </c>
      <c r="T32" s="20">
        <v>0</v>
      </c>
      <c r="U32" s="22" t="s">
        <v>48</v>
      </c>
      <c r="V32" t="e">
        <f>(LN(((Table6[[#This Row],[k]]-Table6[[#This Row],[k_se]])-Table6[[#This Row],[n0]])/Table6[[#This Row],[n0]])/(Table6[[#This Row],[r]]-Table6[[#This Row],[r_se]]))-Table6[[#This Row],[t_mid]]</f>
        <v>#DIV/0!</v>
      </c>
    </row>
    <row r="33" spans="1:18" x14ac:dyDescent="0.3">
      <c r="F33" s="8"/>
      <c r="I33" s="8"/>
      <c r="L33" s="8"/>
      <c r="Q33" s="8"/>
      <c r="R33" s="8"/>
    </row>
    <row r="35" spans="1:18" x14ac:dyDescent="0.3">
      <c r="A35" s="6" t="s">
        <v>83</v>
      </c>
      <c r="B35" s="23" t="s">
        <v>7</v>
      </c>
      <c r="C35" s="23" t="s">
        <v>91</v>
      </c>
      <c r="D35" s="24" t="s">
        <v>10</v>
      </c>
      <c r="E35" s="24" t="s">
        <v>13</v>
      </c>
      <c r="F35" s="24" t="s">
        <v>16</v>
      </c>
      <c r="G35" s="24" t="s">
        <v>21</v>
      </c>
      <c r="H35" s="24" t="s">
        <v>22</v>
      </c>
    </row>
    <row r="36" spans="1:18" x14ac:dyDescent="0.3">
      <c r="A36" s="15" t="s">
        <v>85</v>
      </c>
      <c r="B36" t="s">
        <v>88</v>
      </c>
      <c r="C36" t="s">
        <v>89</v>
      </c>
      <c r="D36" s="1">
        <v>1.14021753332718</v>
      </c>
      <c r="E36" s="1">
        <v>0.21804066177304701</v>
      </c>
      <c r="F36" s="1">
        <v>7.0958925742651599E-2</v>
      </c>
      <c r="G36" s="1">
        <v>20.322397181649499</v>
      </c>
      <c r="H36" s="1">
        <v>9.7682874043752896</v>
      </c>
    </row>
    <row r="37" spans="1:18" x14ac:dyDescent="0.3">
      <c r="A37" s="27" t="s">
        <v>85</v>
      </c>
      <c r="B37" s="28" t="s">
        <v>27</v>
      </c>
      <c r="C37" s="28" t="s">
        <v>89</v>
      </c>
      <c r="D37" s="25">
        <v>2.04095719796178</v>
      </c>
      <c r="E37" s="25">
        <v>0.37739029435895799</v>
      </c>
      <c r="F37" s="25">
        <v>0.163765147374622</v>
      </c>
      <c r="G37" s="25">
        <v>9.0583339710826802</v>
      </c>
      <c r="H37" s="25">
        <v>4.2325683557951104</v>
      </c>
    </row>
    <row r="38" spans="1:18" x14ac:dyDescent="0.3">
      <c r="A38" s="15" t="s">
        <v>85</v>
      </c>
      <c r="B38" t="s">
        <v>41</v>
      </c>
      <c r="C38" t="s">
        <v>89</v>
      </c>
      <c r="D38" s="1">
        <v>1.8008099401856199</v>
      </c>
      <c r="E38" s="1">
        <v>0.24438784862969501</v>
      </c>
      <c r="F38" s="1">
        <v>0.18663800190697399</v>
      </c>
      <c r="G38" s="1">
        <v>9.9196755710627098</v>
      </c>
      <c r="H38" s="1">
        <v>3.71385877194201</v>
      </c>
    </row>
    <row r="39" spans="1:18" x14ac:dyDescent="0.3">
      <c r="A39" s="29" t="s">
        <v>85</v>
      </c>
      <c r="B39" s="30" t="s">
        <v>72</v>
      </c>
      <c r="C39" s="30" t="s">
        <v>89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</row>
    <row r="40" spans="1:18" x14ac:dyDescent="0.3">
      <c r="A40" s="27" t="s">
        <v>85</v>
      </c>
      <c r="B40" s="28" t="s">
        <v>88</v>
      </c>
      <c r="C40" s="28" t="s">
        <v>90</v>
      </c>
      <c r="D40" s="25">
        <v>0.47082874780596701</v>
      </c>
      <c r="E40" s="25">
        <v>0.92918938089671699</v>
      </c>
      <c r="F40" s="25">
        <v>2.2912256742343099E-2</v>
      </c>
      <c r="G40" s="25">
        <v>-30.8418458203559</v>
      </c>
      <c r="H40" s="25">
        <v>30.252243956352501</v>
      </c>
    </row>
    <row r="41" spans="1:18" x14ac:dyDescent="0.3">
      <c r="A41" s="15" t="s">
        <v>85</v>
      </c>
      <c r="B41" t="s">
        <v>27</v>
      </c>
      <c r="C41" t="s">
        <v>90</v>
      </c>
      <c r="D41" s="1">
        <v>1.98765243196417</v>
      </c>
      <c r="E41" s="1">
        <v>0.44984545168023898</v>
      </c>
      <c r="F41" s="1">
        <v>6.91742073370199E-2</v>
      </c>
      <c r="G41" s="1">
        <v>17.769752715356599</v>
      </c>
      <c r="H41" s="1">
        <v>10.020312588229601</v>
      </c>
    </row>
    <row r="42" spans="1:18" x14ac:dyDescent="0.3">
      <c r="A42" s="27" t="s">
        <v>85</v>
      </c>
      <c r="B42" s="28" t="s">
        <v>41</v>
      </c>
      <c r="C42" s="28" t="s">
        <v>90</v>
      </c>
      <c r="D42" s="25">
        <v>2.29642878521702</v>
      </c>
      <c r="E42" s="25">
        <v>0.47051125397779098</v>
      </c>
      <c r="F42" s="25">
        <v>5.3040626939479002E-2</v>
      </c>
      <c r="G42" s="25">
        <v>25.565648387609698</v>
      </c>
      <c r="H42" s="25">
        <v>13.068231289023901</v>
      </c>
    </row>
    <row r="43" spans="1:18" x14ac:dyDescent="0.3">
      <c r="A43" s="17" t="s">
        <v>85</v>
      </c>
      <c r="B43" s="20" t="s">
        <v>72</v>
      </c>
      <c r="C43" s="20" t="s">
        <v>90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1:18" x14ac:dyDescent="0.3">
      <c r="A44" s="15" t="s">
        <v>93</v>
      </c>
      <c r="B44" t="s">
        <v>88</v>
      </c>
      <c r="C44" t="s">
        <v>89</v>
      </c>
      <c r="D44" s="1">
        <v>1.24079946732447</v>
      </c>
      <c r="E44" s="1">
        <v>5.2072438330918999E-2</v>
      </c>
      <c r="F44" s="1">
        <v>1.09038083518857</v>
      </c>
      <c r="G44" s="1">
        <v>2.8687247565637999</v>
      </c>
      <c r="H44" s="1">
        <v>0.63569273981239205</v>
      </c>
    </row>
    <row r="45" spans="1:18" x14ac:dyDescent="0.3">
      <c r="A45" s="27" t="s">
        <v>93</v>
      </c>
      <c r="B45" s="28" t="s">
        <v>27</v>
      </c>
      <c r="C45" s="28" t="s">
        <v>89</v>
      </c>
      <c r="D45" s="25">
        <v>2.7223946528368699</v>
      </c>
      <c r="E45" s="25">
        <v>0.26861542412321598</v>
      </c>
      <c r="F45" s="25">
        <v>0.241370537695659</v>
      </c>
      <c r="G45" s="25">
        <v>9.16476373593785</v>
      </c>
      <c r="H45" s="25">
        <v>2.87171411713026</v>
      </c>
    </row>
    <row r="46" spans="1:18" x14ac:dyDescent="0.3">
      <c r="A46" s="15" t="s">
        <v>93</v>
      </c>
      <c r="B46" t="s">
        <v>41</v>
      </c>
      <c r="C46" t="s">
        <v>89</v>
      </c>
      <c r="D46" s="1">
        <v>2.3949577767753198</v>
      </c>
      <c r="E46" s="1">
        <v>0.133195863725275</v>
      </c>
      <c r="F46" s="1">
        <v>0.18776736985155201</v>
      </c>
      <c r="G46" s="1">
        <v>15.0829118701665</v>
      </c>
      <c r="H46" s="1">
        <v>3.69152095546709</v>
      </c>
    </row>
    <row r="47" spans="1:18" x14ac:dyDescent="0.3">
      <c r="A47" s="29" t="s">
        <v>93</v>
      </c>
      <c r="B47" s="30" t="s">
        <v>72</v>
      </c>
      <c r="C47" s="30" t="s">
        <v>89</v>
      </c>
      <c r="D47" s="25">
        <v>725304.39123240102</v>
      </c>
      <c r="E47" s="25">
        <v>9.1526351440438997E-2</v>
      </c>
      <c r="F47" s="25">
        <v>2.4878705276207301E-2</v>
      </c>
      <c r="G47" s="25">
        <v>638.516946417638</v>
      </c>
      <c r="H47" s="25">
        <v>27.861063221116801</v>
      </c>
    </row>
    <row r="48" spans="1:18" x14ac:dyDescent="0.3">
      <c r="A48" s="27" t="s">
        <v>93</v>
      </c>
      <c r="B48" s="28" t="s">
        <v>88</v>
      </c>
      <c r="C48" s="28" t="s">
        <v>90</v>
      </c>
      <c r="D48" s="25">
        <v>1.1412910252036801</v>
      </c>
      <c r="E48" s="25">
        <v>6.4449572654940501E-2</v>
      </c>
      <c r="F48" s="25">
        <v>1.21144404226905</v>
      </c>
      <c r="G48" s="25">
        <v>2.3244196654835498</v>
      </c>
      <c r="H48" s="25">
        <v>0.57216607319448998</v>
      </c>
    </row>
    <row r="49" spans="1:20" x14ac:dyDescent="0.3">
      <c r="A49" s="15" t="s">
        <v>93</v>
      </c>
      <c r="B49" t="s">
        <v>27</v>
      </c>
      <c r="C49" t="s">
        <v>90</v>
      </c>
      <c r="D49" s="1">
        <v>2.7485892324672601</v>
      </c>
      <c r="E49" s="1">
        <v>0.40917294845311702</v>
      </c>
      <c r="F49" s="1">
        <v>0.20195463544829101</v>
      </c>
      <c r="G49" s="1">
        <v>8.6332200227530205</v>
      </c>
      <c r="H49" s="1">
        <v>3.4321924773913999</v>
      </c>
    </row>
    <row r="50" spans="1:20" x14ac:dyDescent="0.3">
      <c r="A50" s="27" t="s">
        <v>93</v>
      </c>
      <c r="B50" s="28" t="s">
        <v>41</v>
      </c>
      <c r="C50" s="28" t="s">
        <v>90</v>
      </c>
      <c r="D50" s="25">
        <v>1.74284883748131</v>
      </c>
      <c r="E50" s="25">
        <v>0.10374986573287399</v>
      </c>
      <c r="F50" s="25">
        <v>0.28811619960769702</v>
      </c>
      <c r="G50" s="25">
        <v>9.5791874985063004</v>
      </c>
      <c r="H50" s="25">
        <v>2.4057903772982701</v>
      </c>
    </row>
    <row r="51" spans="1:20" x14ac:dyDescent="0.3">
      <c r="A51" s="17" t="s">
        <v>93</v>
      </c>
      <c r="B51" s="20" t="s">
        <v>72</v>
      </c>
      <c r="C51" s="20" t="s">
        <v>90</v>
      </c>
      <c r="D51" s="1">
        <v>1.7795117025802401</v>
      </c>
      <c r="E51" s="1">
        <v>7.0775050147410895E-2</v>
      </c>
      <c r="F51" s="1">
        <v>7.0696015238359E-2</v>
      </c>
      <c r="G51" s="1">
        <v>45.0379420455725</v>
      </c>
      <c r="H51" s="1">
        <v>9.8046145631111905</v>
      </c>
    </row>
    <row r="52" spans="1:20" x14ac:dyDescent="0.3">
      <c r="A52" s="15" t="s">
        <v>84</v>
      </c>
      <c r="B52" t="s">
        <v>88</v>
      </c>
      <c r="C52" t="s">
        <v>89</v>
      </c>
      <c r="D52" s="1">
        <v>1.23455183528973</v>
      </c>
      <c r="E52" s="1">
        <v>0.32125584375432997</v>
      </c>
      <c r="F52" s="1">
        <v>0.13988471135782299</v>
      </c>
      <c r="G52" s="1">
        <v>7.4691664860099802</v>
      </c>
      <c r="H52" s="1">
        <v>4.95513179268666</v>
      </c>
    </row>
    <row r="53" spans="1:20" x14ac:dyDescent="0.3">
      <c r="A53" s="27" t="s">
        <v>84</v>
      </c>
      <c r="B53" s="28" t="s">
        <v>27</v>
      </c>
      <c r="C53" s="28" t="s">
        <v>89</v>
      </c>
      <c r="D53" s="25">
        <v>2.3024510562762499</v>
      </c>
      <c r="E53" s="25">
        <v>0.22270756043222301</v>
      </c>
      <c r="F53" s="25">
        <v>0.20661267960628199</v>
      </c>
      <c r="G53" s="25">
        <v>10.813181104860901</v>
      </c>
      <c r="H53" s="25">
        <v>3.3548143409242699</v>
      </c>
    </row>
    <row r="54" spans="1:20" x14ac:dyDescent="0.3">
      <c r="A54" s="15" t="s">
        <v>84</v>
      </c>
      <c r="B54" t="s">
        <v>41</v>
      </c>
      <c r="C54" t="s">
        <v>89</v>
      </c>
      <c r="D54" s="1">
        <v>2.1666142807817699</v>
      </c>
      <c r="E54" s="1">
        <v>0.230902440131043</v>
      </c>
      <c r="F54" s="1">
        <v>0.18843028383954999</v>
      </c>
      <c r="G54" s="1">
        <v>11.2839352920174</v>
      </c>
      <c r="H54" s="1">
        <v>3.6785338664042202</v>
      </c>
    </row>
    <row r="55" spans="1:20" x14ac:dyDescent="0.3">
      <c r="A55" s="29" t="s">
        <v>84</v>
      </c>
      <c r="B55" s="30" t="s">
        <v>72</v>
      </c>
      <c r="C55" s="30" t="s">
        <v>89</v>
      </c>
      <c r="D55" s="25">
        <v>1.4595304149019599</v>
      </c>
      <c r="E55" s="25">
        <v>0.52067106640003702</v>
      </c>
      <c r="F55" s="25">
        <v>2.56865319703732E-2</v>
      </c>
      <c r="G55" s="25">
        <v>22.9516070202862</v>
      </c>
      <c r="H55" s="25">
        <v>26.9848487666385</v>
      </c>
    </row>
    <row r="56" spans="1:20" x14ac:dyDescent="0.3">
      <c r="A56" s="27" t="s">
        <v>84</v>
      </c>
      <c r="B56" s="28" t="s">
        <v>88</v>
      </c>
      <c r="C56" s="28" t="s">
        <v>90</v>
      </c>
      <c r="D56" s="25">
        <v>2.1880429095095102</v>
      </c>
      <c r="E56" s="25">
        <v>0.96957193729214997</v>
      </c>
      <c r="F56" s="25">
        <v>3.8153225675690398E-2</v>
      </c>
      <c r="G56" s="25">
        <v>5.9889399610613703</v>
      </c>
      <c r="H56" s="25">
        <v>18.1674594555078</v>
      </c>
    </row>
    <row r="57" spans="1:20" x14ac:dyDescent="0.3">
      <c r="A57" s="15" t="s">
        <v>84</v>
      </c>
      <c r="B57" t="s">
        <v>27</v>
      </c>
      <c r="C57" t="s">
        <v>90</v>
      </c>
      <c r="D57" s="1">
        <v>2.12628383439568</v>
      </c>
      <c r="E57" s="1">
        <v>0.38469704178214398</v>
      </c>
      <c r="F57" s="1">
        <v>0.13645957481971899</v>
      </c>
      <c r="G57" s="1">
        <v>11.066250267553199</v>
      </c>
      <c r="H57" s="1">
        <v>5.0795056446253897</v>
      </c>
    </row>
    <row r="58" spans="1:20" x14ac:dyDescent="0.3">
      <c r="A58" s="27" t="s">
        <v>84</v>
      </c>
      <c r="B58" s="28" t="s">
        <v>41</v>
      </c>
      <c r="C58" s="28" t="s">
        <v>90</v>
      </c>
      <c r="D58" s="25">
        <v>2.33153228371927</v>
      </c>
      <c r="E58" s="25">
        <v>0.35464927444746902</v>
      </c>
      <c r="F58" s="25">
        <v>9.2057217064193494E-2</v>
      </c>
      <c r="G58" s="25">
        <v>18.6639066279368</v>
      </c>
      <c r="H58" s="25">
        <v>7.5295256870148304</v>
      </c>
    </row>
    <row r="59" spans="1:20" x14ac:dyDescent="0.3">
      <c r="A59" s="17" t="s">
        <v>84</v>
      </c>
      <c r="B59" s="20" t="s">
        <v>72</v>
      </c>
      <c r="C59" s="20" t="s">
        <v>90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3" spans="1:20" x14ac:dyDescent="0.3">
      <c r="A63" t="s">
        <v>83</v>
      </c>
      <c r="B63" s="2" t="s">
        <v>7</v>
      </c>
      <c r="C63" s="2" t="s">
        <v>91</v>
      </c>
      <c r="D63" t="s">
        <v>8</v>
      </c>
      <c r="E63" s="7" t="s">
        <v>10</v>
      </c>
      <c r="F63" t="s">
        <v>11</v>
      </c>
      <c r="G63" t="s">
        <v>12</v>
      </c>
      <c r="H63" s="7" t="s">
        <v>13</v>
      </c>
      <c r="I63" t="s">
        <v>14</v>
      </c>
      <c r="J63" t="s">
        <v>15</v>
      </c>
      <c r="K63" s="7" t="s">
        <v>16</v>
      </c>
      <c r="L63" t="s">
        <v>17</v>
      </c>
      <c r="M63" t="s">
        <v>18</v>
      </c>
      <c r="N63" t="s">
        <v>19</v>
      </c>
      <c r="O63" t="s">
        <v>20</v>
      </c>
      <c r="P63" s="7" t="s">
        <v>21</v>
      </c>
      <c r="Q63" s="7" t="s">
        <v>22</v>
      </c>
      <c r="R63" t="s">
        <v>23</v>
      </c>
      <c r="S63" t="s">
        <v>24</v>
      </c>
      <c r="T63" t="s">
        <v>100</v>
      </c>
    </row>
    <row r="64" spans="1:20" x14ac:dyDescent="0.3">
      <c r="A64" s="15" t="s">
        <v>85</v>
      </c>
      <c r="B64" t="s">
        <v>88</v>
      </c>
      <c r="C64" t="s">
        <v>89</v>
      </c>
      <c r="D64" t="s">
        <v>34</v>
      </c>
      <c r="E64" s="1">
        <v>1.14021753332718</v>
      </c>
      <c r="F64">
        <v>2.0223843435887401E-2</v>
      </c>
      <c r="G64" s="5">
        <v>2.13468598135121E-112</v>
      </c>
      <c r="H64" s="1">
        <v>0.21804066177304701</v>
      </c>
      <c r="I64">
        <v>9.4208389885393502E-3</v>
      </c>
      <c r="J64" s="5">
        <v>1.4368456127786401E-54</v>
      </c>
      <c r="K64" s="1">
        <v>7.0958925742651599E-2</v>
      </c>
      <c r="L64">
        <v>3.2040820108965198E-3</v>
      </c>
      <c r="M64" s="5">
        <v>4.1380162156393597E-52</v>
      </c>
      <c r="N64">
        <v>7.0549093023385703E-2</v>
      </c>
      <c r="O64">
        <v>171</v>
      </c>
      <c r="P64" s="1">
        <v>20.322397181649499</v>
      </c>
      <c r="Q64" s="1">
        <v>9.7682874043752896</v>
      </c>
      <c r="R64">
        <v>58.146156717994899</v>
      </c>
      <c r="S64">
        <v>58.581808571118003</v>
      </c>
      <c r="T64">
        <v>0.63375588366275437</v>
      </c>
    </row>
    <row r="65" spans="1:33" x14ac:dyDescent="0.3">
      <c r="A65" s="15" t="s">
        <v>85</v>
      </c>
      <c r="B65" t="s">
        <v>27</v>
      </c>
      <c r="C65" t="s">
        <v>89</v>
      </c>
      <c r="D65" t="s">
        <v>30</v>
      </c>
      <c r="E65" s="1">
        <v>2.04095719796178</v>
      </c>
      <c r="F65">
        <v>2.8023424618026E-2</v>
      </c>
      <c r="G65" s="5">
        <v>1.19985856056602E-130</v>
      </c>
      <c r="H65" s="1">
        <v>0.37739029435895799</v>
      </c>
      <c r="I65">
        <v>3.6507913385598403E-2</v>
      </c>
      <c r="J65" s="5">
        <v>9.1765973208389195E-20</v>
      </c>
      <c r="K65" s="1">
        <v>0.163765147374622</v>
      </c>
      <c r="L65">
        <v>1.20026015625916E-2</v>
      </c>
      <c r="M65" s="5">
        <v>3.7597180403707599E-29</v>
      </c>
      <c r="N65">
        <v>0.22949265137359301</v>
      </c>
      <c r="O65">
        <v>171</v>
      </c>
      <c r="P65" s="1">
        <v>9.0583339710826802</v>
      </c>
      <c r="Q65" s="1">
        <v>4.2325683557951104</v>
      </c>
      <c r="R65">
        <v>129.99539908334401</v>
      </c>
      <c r="S65">
        <v>130.42122054813001</v>
      </c>
      <c r="T65">
        <v>0.60446199623678964</v>
      </c>
    </row>
    <row r="66" spans="1:33" x14ac:dyDescent="0.3">
      <c r="A66" s="15" t="s">
        <v>85</v>
      </c>
      <c r="B66" t="s">
        <v>41</v>
      </c>
      <c r="C66" t="s">
        <v>89</v>
      </c>
      <c r="D66" t="s">
        <v>36</v>
      </c>
      <c r="E66" s="1">
        <v>1.8008099401856199</v>
      </c>
      <c r="F66">
        <v>2.79212080512912E-2</v>
      </c>
      <c r="G66" s="5">
        <v>6.1441714649939005E-122</v>
      </c>
      <c r="H66" s="1">
        <v>0.24438784862969501</v>
      </c>
      <c r="I66">
        <v>3.3495717924539599E-2</v>
      </c>
      <c r="J66" s="5">
        <v>1.0609779847807299E-11</v>
      </c>
      <c r="K66" s="1">
        <v>0.18663800190697399</v>
      </c>
      <c r="L66">
        <v>1.5553516220955301E-2</v>
      </c>
      <c r="M66" s="5">
        <v>1.8545211930208499E-24</v>
      </c>
      <c r="N66">
        <v>0.23635463339299201</v>
      </c>
      <c r="O66">
        <v>171</v>
      </c>
      <c r="P66" s="1">
        <v>9.9196755710627098</v>
      </c>
      <c r="Q66" s="1">
        <v>3.71385877194201</v>
      </c>
      <c r="R66">
        <v>113.989317420304</v>
      </c>
      <c r="S66">
        <v>125.32311211227299</v>
      </c>
      <c r="T66">
        <v>0.79600215465252866</v>
      </c>
    </row>
    <row r="67" spans="1:33" x14ac:dyDescent="0.3">
      <c r="A67" s="15" t="s">
        <v>85</v>
      </c>
      <c r="B67" t="s">
        <v>88</v>
      </c>
      <c r="C67" t="s">
        <v>90</v>
      </c>
      <c r="D67" t="s">
        <v>28</v>
      </c>
      <c r="E67" s="1">
        <v>0.47082874780596701</v>
      </c>
      <c r="F67">
        <v>0.19740374890486601</v>
      </c>
      <c r="G67">
        <v>1.8168212797573299E-2</v>
      </c>
      <c r="H67" s="1">
        <v>0.92918938089671699</v>
      </c>
      <c r="I67">
        <v>9.6323963927005596E-2</v>
      </c>
      <c r="J67" s="5">
        <v>7.4658776996700897E-18</v>
      </c>
      <c r="K67" s="1">
        <v>0</v>
      </c>
      <c r="L67">
        <v>0</v>
      </c>
      <c r="M67">
        <v>0.48045271908014903</v>
      </c>
      <c r="N67">
        <v>0.40506674324234798</v>
      </c>
      <c r="O67">
        <v>171</v>
      </c>
      <c r="P67" s="1">
        <v>0</v>
      </c>
      <c r="Q67" s="1">
        <v>30.252243956352501</v>
      </c>
      <c r="R67">
        <v>46.861253285754501</v>
      </c>
      <c r="S67">
        <v>23.0914982524158</v>
      </c>
      <c r="T67">
        <v>0</v>
      </c>
    </row>
    <row r="68" spans="1:33" x14ac:dyDescent="0.3">
      <c r="A68" s="15" t="s">
        <v>85</v>
      </c>
      <c r="B68" t="s">
        <v>27</v>
      </c>
      <c r="C68" t="s">
        <v>90</v>
      </c>
      <c r="D68" t="s">
        <v>44</v>
      </c>
      <c r="E68" s="1">
        <v>1.98765243196417</v>
      </c>
      <c r="F68">
        <v>4.8381570190235403E-2</v>
      </c>
      <c r="G68" s="5">
        <v>1.6117012224607801E-90</v>
      </c>
      <c r="H68" s="1">
        <v>0.44984545168023898</v>
      </c>
      <c r="I68">
        <v>2.47452508364292E-2</v>
      </c>
      <c r="J68" s="5">
        <v>8.3884418802047099E-42</v>
      </c>
      <c r="K68" s="1">
        <v>6.91742073370199E-2</v>
      </c>
      <c r="L68">
        <v>4.6135473086569697E-3</v>
      </c>
      <c r="M68" s="5">
        <v>5.5165315728634498E-33</v>
      </c>
      <c r="N68">
        <v>0.173679871637403</v>
      </c>
      <c r="O68">
        <v>171</v>
      </c>
      <c r="P68" s="1">
        <v>17.769752715356599</v>
      </c>
      <c r="Q68" s="1">
        <v>10.020312588229601</v>
      </c>
      <c r="R68">
        <v>104.974864196284</v>
      </c>
      <c r="S68">
        <v>108.691250466828</v>
      </c>
      <c r="T68">
        <v>0.77469230990692139</v>
      </c>
    </row>
    <row r="69" spans="1:33" x14ac:dyDescent="0.3">
      <c r="A69" s="15" t="s">
        <v>85</v>
      </c>
      <c r="B69" t="s">
        <v>41</v>
      </c>
      <c r="C69" t="s">
        <v>90</v>
      </c>
      <c r="D69" t="s">
        <v>45</v>
      </c>
      <c r="E69" s="1">
        <v>2.29642878521702</v>
      </c>
      <c r="F69">
        <v>9.7174661926391598E-2</v>
      </c>
      <c r="G69" s="5">
        <v>9.4639985834962208E-56</v>
      </c>
      <c r="H69" s="1">
        <v>0.47051125397779098</v>
      </c>
      <c r="I69">
        <v>2.5648941978258601E-2</v>
      </c>
      <c r="J69" s="5">
        <v>3.0077292359022199E-42</v>
      </c>
      <c r="K69" s="1">
        <v>5.3040626939479002E-2</v>
      </c>
      <c r="L69">
        <v>4.0334777307727597E-3</v>
      </c>
      <c r="M69" s="5">
        <v>9.6643088600502207E-28</v>
      </c>
      <c r="N69">
        <v>0.19200261515600101</v>
      </c>
      <c r="O69">
        <v>171</v>
      </c>
      <c r="P69" s="1">
        <v>25.565648387609698</v>
      </c>
      <c r="Q69" s="1">
        <v>13.068231289023901</v>
      </c>
      <c r="R69">
        <v>104.495617438864</v>
      </c>
      <c r="S69">
        <v>102.414135688909</v>
      </c>
      <c r="T69">
        <v>0.98823000137113937</v>
      </c>
      <c r="W69" s="2" t="s">
        <v>7</v>
      </c>
      <c r="X69" s="2" t="s">
        <v>87</v>
      </c>
      <c r="Y69" s="2" t="s">
        <v>88</v>
      </c>
      <c r="Z69" s="2" t="s">
        <v>27</v>
      </c>
      <c r="AA69" s="2" t="s">
        <v>41</v>
      </c>
      <c r="AB69" s="2" t="s">
        <v>72</v>
      </c>
      <c r="AC69" s="2" t="s">
        <v>87</v>
      </c>
      <c r="AD69" s="2" t="s">
        <v>88</v>
      </c>
      <c r="AE69" s="2" t="s">
        <v>27</v>
      </c>
      <c r="AF69" s="2" t="s">
        <v>41</v>
      </c>
      <c r="AG69" s="2" t="s">
        <v>72</v>
      </c>
    </row>
    <row r="70" spans="1:33" x14ac:dyDescent="0.3">
      <c r="A70" s="15" t="s">
        <v>93</v>
      </c>
      <c r="B70" t="s">
        <v>88</v>
      </c>
      <c r="C70" t="s">
        <v>89</v>
      </c>
      <c r="D70" t="s">
        <v>34</v>
      </c>
      <c r="E70" s="1">
        <v>1.24079946732447</v>
      </c>
      <c r="F70">
        <v>8.0894096540415506E-3</v>
      </c>
      <c r="G70" s="5">
        <v>4.6711672065827401E-185</v>
      </c>
      <c r="H70" s="1">
        <v>5.2072438330918999E-2</v>
      </c>
      <c r="I70">
        <v>1.3191774648745601E-2</v>
      </c>
      <c r="J70" s="5">
        <v>1.15255639239702E-4</v>
      </c>
      <c r="K70" s="1">
        <v>1.09038083518857</v>
      </c>
      <c r="L70">
        <v>0.107353982425179</v>
      </c>
      <c r="M70" s="5">
        <v>2.91419904089129E-19</v>
      </c>
      <c r="N70">
        <v>9.6466027739985097E-2</v>
      </c>
      <c r="O70">
        <v>171</v>
      </c>
      <c r="P70" s="1">
        <v>2.8687247565637999</v>
      </c>
      <c r="Q70" s="1">
        <v>0.63569273981239205</v>
      </c>
      <c r="R70">
        <v>88.210861200686296</v>
      </c>
      <c r="S70">
        <v>84.292440381092106</v>
      </c>
      <c r="T70">
        <v>0.30634022167033947</v>
      </c>
    </row>
    <row r="71" spans="1:33" x14ac:dyDescent="0.3">
      <c r="A71" s="15" t="s">
        <v>93</v>
      </c>
      <c r="B71" t="s">
        <v>27</v>
      </c>
      <c r="C71" t="s">
        <v>89</v>
      </c>
      <c r="D71" t="s">
        <v>30</v>
      </c>
      <c r="E71" s="1">
        <v>2.7223946528368699</v>
      </c>
      <c r="F71">
        <v>1.6244659978428899E-2</v>
      </c>
      <c r="G71" s="5">
        <v>1.37013307185232E-191</v>
      </c>
      <c r="H71" s="1">
        <v>0.26861542412321598</v>
      </c>
      <c r="I71">
        <v>2.0065038483786601E-2</v>
      </c>
      <c r="J71" s="5">
        <v>2.0330065758216798E-28</v>
      </c>
      <c r="K71" s="1">
        <v>0.241370537695659</v>
      </c>
      <c r="L71">
        <v>9.0691641579850202E-3</v>
      </c>
      <c r="M71" s="5">
        <v>1.06525994198179E-62</v>
      </c>
      <c r="N71">
        <v>0.14986547928457</v>
      </c>
      <c r="O71">
        <v>171</v>
      </c>
      <c r="P71" s="1">
        <v>9.16476373593785</v>
      </c>
      <c r="Q71" s="1">
        <v>2.87171411713026</v>
      </c>
      <c r="R71">
        <v>175.33542158204301</v>
      </c>
      <c r="S71">
        <v>175.500095057653</v>
      </c>
      <c r="T71">
        <v>0.32920371097215551</v>
      </c>
      <c r="W71" t="s">
        <v>10</v>
      </c>
      <c r="X71">
        <v>2.0536238808681202</v>
      </c>
      <c r="Y71">
        <v>1.23455183528973</v>
      </c>
      <c r="Z71">
        <v>2.3024510562762499</v>
      </c>
      <c r="AA71">
        <v>2.1666142807817699</v>
      </c>
      <c r="AB71">
        <v>1.4595304149019599</v>
      </c>
      <c r="AC71">
        <v>649420.54624586401</v>
      </c>
      <c r="AD71">
        <v>2.1880429095095102</v>
      </c>
      <c r="AE71">
        <v>2.12628383439568</v>
      </c>
      <c r="AF71">
        <v>2.33153228371927</v>
      </c>
      <c r="AG71">
        <v>0</v>
      </c>
    </row>
    <row r="72" spans="1:33" x14ac:dyDescent="0.3">
      <c r="A72" s="15" t="s">
        <v>93</v>
      </c>
      <c r="B72" t="s">
        <v>41</v>
      </c>
      <c r="C72" t="s">
        <v>89</v>
      </c>
      <c r="D72" t="s">
        <v>36</v>
      </c>
      <c r="E72" s="1">
        <v>2.3949577767753198</v>
      </c>
      <c r="F72">
        <v>1.79697217241723E-2</v>
      </c>
      <c r="G72" s="5">
        <v>1.0445093914114001E-174</v>
      </c>
      <c r="H72" s="1">
        <v>0.133195863725275</v>
      </c>
      <c r="I72">
        <v>1.19594498421235E-2</v>
      </c>
      <c r="J72" s="5">
        <v>5.2001897200108096E-22</v>
      </c>
      <c r="K72" s="1">
        <v>0.18776736985155201</v>
      </c>
      <c r="L72">
        <v>6.3040443426076696E-3</v>
      </c>
      <c r="M72" s="5">
        <v>1.39522158820776E-69</v>
      </c>
      <c r="N72">
        <v>0.14255635699160399</v>
      </c>
      <c r="O72">
        <v>171</v>
      </c>
      <c r="P72" s="1">
        <v>15.0829118701665</v>
      </c>
      <c r="Q72" s="1">
        <v>3.69152095546709</v>
      </c>
      <c r="R72">
        <v>140.37428303285199</v>
      </c>
      <c r="S72">
        <v>133.79409904524101</v>
      </c>
      <c r="T72">
        <v>0.48002319432703544</v>
      </c>
      <c r="W72" t="s">
        <v>11</v>
      </c>
      <c r="X72">
        <v>0.17942834296646801</v>
      </c>
      <c r="Y72" s="5">
        <v>2.1188393504549E-2</v>
      </c>
      <c r="Z72" s="5">
        <v>2.3516808572376698E-2</v>
      </c>
      <c r="AA72" s="5">
        <v>2.37269564645467E-2</v>
      </c>
      <c r="AB72">
        <v>0.72022834577782202</v>
      </c>
      <c r="AC72">
        <v>528027312068.44702</v>
      </c>
      <c r="AD72" s="5">
        <v>0.13591229831413101</v>
      </c>
      <c r="AE72" s="5">
        <v>2.45352976536246E-2</v>
      </c>
      <c r="AF72" s="5">
        <v>3.36004450222777E-2</v>
      </c>
      <c r="AG72" s="5">
        <v>0</v>
      </c>
    </row>
    <row r="73" spans="1:33" x14ac:dyDescent="0.3">
      <c r="A73" s="15" t="s">
        <v>93</v>
      </c>
      <c r="B73" t="s">
        <v>88</v>
      </c>
      <c r="C73" t="s">
        <v>90</v>
      </c>
      <c r="D73" t="s">
        <v>28</v>
      </c>
      <c r="E73" s="1">
        <v>1.1412910252036801</v>
      </c>
      <c r="F73">
        <v>1.7414953600018698E-2</v>
      </c>
      <c r="G73" s="5">
        <v>4.4415670704619101E-123</v>
      </c>
      <c r="H73" s="1">
        <v>6.4449572654940501E-2</v>
      </c>
      <c r="I73">
        <v>4.41200753622734E-2</v>
      </c>
      <c r="J73" s="5">
        <v>0.14591173563257201</v>
      </c>
      <c r="K73" s="1">
        <v>1.21144404226905</v>
      </c>
      <c r="L73">
        <v>0.38783479184050101</v>
      </c>
      <c r="M73">
        <v>2.09869091029132E-3</v>
      </c>
      <c r="N73">
        <v>0.21248066349580899</v>
      </c>
      <c r="O73">
        <v>171</v>
      </c>
      <c r="P73" s="1">
        <v>2.3244196654835498</v>
      </c>
      <c r="Q73" s="1">
        <v>0.57216607319448998</v>
      </c>
      <c r="R73">
        <v>81.747934743581197</v>
      </c>
      <c r="S73">
        <v>73.674853814482603</v>
      </c>
      <c r="T73">
        <v>1.0747649621649717</v>
      </c>
      <c r="W73" t="s">
        <v>14</v>
      </c>
      <c r="X73">
        <v>2.9866515204795399E-2</v>
      </c>
      <c r="Y73">
        <v>2.9509532057235499E-2</v>
      </c>
      <c r="Z73" s="5">
        <v>2.4547066734174099E-2</v>
      </c>
      <c r="AA73" s="5">
        <v>2.43597937230348E-2</v>
      </c>
      <c r="AB73">
        <v>6.1087849468164E-2</v>
      </c>
      <c r="AC73">
        <v>2.9504684464689901E-2</v>
      </c>
      <c r="AD73">
        <v>3.7774508585907501E-2</v>
      </c>
      <c r="AE73" s="5">
        <v>2.6809604299289799E-2</v>
      </c>
      <c r="AF73">
        <v>2.0832009637016102E-2</v>
      </c>
      <c r="AG73">
        <v>0</v>
      </c>
    </row>
    <row r="74" spans="1:33" x14ac:dyDescent="0.3">
      <c r="A74" s="15" t="s">
        <v>93</v>
      </c>
      <c r="B74" t="s">
        <v>27</v>
      </c>
      <c r="C74" t="s">
        <v>90</v>
      </c>
      <c r="D74" t="s">
        <v>44</v>
      </c>
      <c r="E74" s="1">
        <v>2.7485892324672601</v>
      </c>
      <c r="F74">
        <v>2.1395708886671898E-2</v>
      </c>
      <c r="G74" s="5">
        <v>5.2904758185738101E-172</v>
      </c>
      <c r="H74" s="1">
        <v>0.40917294845311702</v>
      </c>
      <c r="I74">
        <v>2.9470182828762799E-2</v>
      </c>
      <c r="J74" s="5">
        <v>7.7727289775264707E-30</v>
      </c>
      <c r="K74" s="1">
        <v>0.20195463544829101</v>
      </c>
      <c r="L74">
        <v>9.3520755093542303E-3</v>
      </c>
      <c r="M74" s="5">
        <v>9.9965167399499102E-51</v>
      </c>
      <c r="N74">
        <v>0.189158022741506</v>
      </c>
      <c r="O74">
        <v>171</v>
      </c>
      <c r="P74" s="1">
        <v>8.6332200227530205</v>
      </c>
      <c r="Q74" s="1">
        <v>3.4321924773913999</v>
      </c>
      <c r="R74">
        <v>177.47271748975299</v>
      </c>
      <c r="S74">
        <v>184.57261705854401</v>
      </c>
      <c r="T74">
        <v>0.37149402224147465</v>
      </c>
      <c r="W74" t="s">
        <v>15</v>
      </c>
      <c r="X74" s="5">
        <v>2.1226177095594401E-70</v>
      </c>
      <c r="Y74" s="5">
        <v>2.65064505751476E-21</v>
      </c>
      <c r="Z74" s="5">
        <v>2.7053375456358498E-16</v>
      </c>
      <c r="AA74" s="5">
        <v>2.1457794848699098E-17</v>
      </c>
      <c r="AB74" s="5">
        <v>7.8517105399108499E-15</v>
      </c>
      <c r="AC74" s="5">
        <v>9.6070612856971094E-74</v>
      </c>
      <c r="AD74" s="5">
        <v>1.5226712743439001E-60</v>
      </c>
      <c r="AE74" s="5">
        <v>3.69690791009363E-31</v>
      </c>
      <c r="AF74" s="5">
        <v>1.1827053234084901E-38</v>
      </c>
      <c r="AG74">
        <v>0</v>
      </c>
    </row>
    <row r="75" spans="1:33" x14ac:dyDescent="0.3">
      <c r="A75" s="15" t="s">
        <v>93</v>
      </c>
      <c r="B75" t="s">
        <v>41</v>
      </c>
      <c r="C75" t="s">
        <v>90</v>
      </c>
      <c r="D75" t="s">
        <v>45</v>
      </c>
      <c r="E75" s="1">
        <v>1.74284883748131</v>
      </c>
      <c r="F75">
        <v>3.8492410094369503E-2</v>
      </c>
      <c r="G75" s="5">
        <v>3.9088335688894002E-97</v>
      </c>
      <c r="H75" s="1">
        <v>0.10374986573287399</v>
      </c>
      <c r="I75">
        <v>3.8992022944889501E-2</v>
      </c>
      <c r="J75" s="5">
        <v>8.5379245248237996E-3</v>
      </c>
      <c r="K75" s="1">
        <v>0.28811619960769702</v>
      </c>
      <c r="L75">
        <v>4.2976744728275902E-2</v>
      </c>
      <c r="M75" s="5">
        <v>2.8289302917780403E-10</v>
      </c>
      <c r="N75">
        <v>0.36817895104321802</v>
      </c>
      <c r="O75">
        <v>171</v>
      </c>
      <c r="P75" s="1">
        <v>9.5791874985063004</v>
      </c>
      <c r="Q75" s="1">
        <v>2.4057903772982701</v>
      </c>
      <c r="R75">
        <v>111.904477532055</v>
      </c>
      <c r="S75">
        <v>108.41718114285</v>
      </c>
      <c r="T75">
        <v>1.5824391510996687</v>
      </c>
      <c r="W75" t="s">
        <v>16</v>
      </c>
      <c r="X75">
        <v>3.0497690962139699E-2</v>
      </c>
      <c r="Y75">
        <v>0.13988471135782299</v>
      </c>
      <c r="Z75">
        <v>0.20661267960628199</v>
      </c>
      <c r="AA75">
        <v>0.18843028383954999</v>
      </c>
      <c r="AB75">
        <v>2.56865319703732E-2</v>
      </c>
      <c r="AC75">
        <v>6.3400074180062303E-3</v>
      </c>
      <c r="AD75">
        <v>3.8153225675690398E-2</v>
      </c>
      <c r="AE75">
        <v>0.13645957481971899</v>
      </c>
      <c r="AF75">
        <v>9.2057217064193494E-2</v>
      </c>
      <c r="AG75">
        <v>0</v>
      </c>
    </row>
    <row r="76" spans="1:33" x14ac:dyDescent="0.3">
      <c r="A76" s="15" t="s">
        <v>84</v>
      </c>
      <c r="B76" t="s">
        <v>88</v>
      </c>
      <c r="C76" t="s">
        <v>89</v>
      </c>
      <c r="D76" t="s">
        <v>34</v>
      </c>
      <c r="E76" s="1">
        <v>1.23455183528973</v>
      </c>
      <c r="F76" s="5">
        <v>2.1188393504549E-2</v>
      </c>
      <c r="G76" s="5">
        <v>1.01487673840619E-114</v>
      </c>
      <c r="H76" s="1">
        <v>0.32125584375432997</v>
      </c>
      <c r="I76">
        <v>2.9509532057235499E-2</v>
      </c>
      <c r="J76" s="5">
        <v>2.65064505751476E-21</v>
      </c>
      <c r="K76" s="1">
        <v>0.13988471135782299</v>
      </c>
      <c r="L76" s="5">
        <v>1.3219235313212801E-2</v>
      </c>
      <c r="M76" s="5">
        <v>1.9003944595059001E-20</v>
      </c>
      <c r="N76">
        <v>0.16571272540645701</v>
      </c>
      <c r="O76">
        <v>171</v>
      </c>
      <c r="P76" s="1">
        <v>7.4691664860099802</v>
      </c>
      <c r="Q76" s="1">
        <v>4.95513179268666</v>
      </c>
      <c r="R76">
        <v>79.4765309983664</v>
      </c>
      <c r="S76">
        <v>75.507347773652299</v>
      </c>
      <c r="T76">
        <v>0.59419028708425792</v>
      </c>
      <c r="W76" t="s">
        <v>20</v>
      </c>
      <c r="X76">
        <v>171</v>
      </c>
      <c r="Y76">
        <v>171</v>
      </c>
      <c r="Z76">
        <v>171</v>
      </c>
      <c r="AA76">
        <v>171</v>
      </c>
      <c r="AB76">
        <v>171</v>
      </c>
      <c r="AC76">
        <v>171</v>
      </c>
      <c r="AD76">
        <v>171</v>
      </c>
      <c r="AE76">
        <v>171</v>
      </c>
      <c r="AF76">
        <v>171</v>
      </c>
      <c r="AG76">
        <v>0</v>
      </c>
    </row>
    <row r="77" spans="1:33" x14ac:dyDescent="0.3">
      <c r="A77" s="15" t="s">
        <v>84</v>
      </c>
      <c r="B77" t="s">
        <v>27</v>
      </c>
      <c r="C77" t="s">
        <v>89</v>
      </c>
      <c r="D77" t="s">
        <v>30</v>
      </c>
      <c r="E77" s="1">
        <v>2.3024510562762499</v>
      </c>
      <c r="F77" s="5">
        <v>2.3516808572376698E-2</v>
      </c>
      <c r="G77" s="5">
        <v>4.2106490126815198E-152</v>
      </c>
      <c r="H77" s="1">
        <v>0.22270756043222301</v>
      </c>
      <c r="I77" s="5">
        <v>2.4547066734174099E-2</v>
      </c>
      <c r="J77" s="5">
        <v>2.7053375456358498E-16</v>
      </c>
      <c r="K77" s="1">
        <v>0.20661267960628199</v>
      </c>
      <c r="L77" s="5">
        <v>1.1357494626696199E-2</v>
      </c>
      <c r="M77" s="5">
        <v>7.7523142417150697E-42</v>
      </c>
      <c r="N77">
        <v>0.20253299321495599</v>
      </c>
      <c r="O77">
        <v>171</v>
      </c>
      <c r="P77" s="1">
        <v>10.813181104860901</v>
      </c>
      <c r="Q77" s="1">
        <v>3.3548143409242699</v>
      </c>
      <c r="R77">
        <v>144.35092636567299</v>
      </c>
      <c r="S77">
        <v>145.80954828393601</v>
      </c>
      <c r="T77">
        <v>0.57073351201811207</v>
      </c>
      <c r="W77" t="s">
        <v>21</v>
      </c>
      <c r="X77">
        <v>8.0560180475470204</v>
      </c>
      <c r="Y77">
        <v>7.4691664860099802</v>
      </c>
      <c r="Z77">
        <v>10.813181104860901</v>
      </c>
      <c r="AA77">
        <v>11.2839352920174</v>
      </c>
      <c r="AB77">
        <v>22.9516070202862</v>
      </c>
      <c r="AC77">
        <v>2120.96542861022</v>
      </c>
      <c r="AD77">
        <v>5.9889399610613703</v>
      </c>
      <c r="AE77">
        <v>11.066250267553199</v>
      </c>
      <c r="AF77">
        <v>18.6639066279368</v>
      </c>
      <c r="AG77">
        <v>0</v>
      </c>
    </row>
    <row r="78" spans="1:33" x14ac:dyDescent="0.3">
      <c r="A78" s="15" t="s">
        <v>84</v>
      </c>
      <c r="B78" t="s">
        <v>41</v>
      </c>
      <c r="C78" t="s">
        <v>89</v>
      </c>
      <c r="D78" t="s">
        <v>36</v>
      </c>
      <c r="E78" s="1">
        <v>2.1666142807817699</v>
      </c>
      <c r="F78" s="5">
        <v>2.37269564645467E-2</v>
      </c>
      <c r="G78" s="5">
        <v>5.0614224425942298E-147</v>
      </c>
      <c r="H78" s="1">
        <v>0.230902440131043</v>
      </c>
      <c r="I78" s="5">
        <v>2.43597937230348E-2</v>
      </c>
      <c r="J78" s="5">
        <v>2.1457794848699098E-17</v>
      </c>
      <c r="K78" s="1">
        <v>0.18843028383954999</v>
      </c>
      <c r="L78" s="5">
        <v>1.04260819496114E-2</v>
      </c>
      <c r="M78" s="5">
        <v>1.62335027628701E-41</v>
      </c>
      <c r="N78">
        <v>0.197697541140571</v>
      </c>
      <c r="O78">
        <v>171</v>
      </c>
      <c r="P78" s="1">
        <v>11.2839352920174</v>
      </c>
      <c r="Q78" s="1">
        <v>3.6785338664042202</v>
      </c>
      <c r="R78">
        <v>134.58586434304101</v>
      </c>
      <c r="S78">
        <v>136.26332884715501</v>
      </c>
      <c r="T78">
        <v>0.59163776276621505</v>
      </c>
      <c r="W78" t="s">
        <v>22</v>
      </c>
      <c r="X78">
        <v>22.727857706356499</v>
      </c>
      <c r="Y78">
        <v>4.95513179268666</v>
      </c>
      <c r="Z78">
        <v>3.3548143409242699</v>
      </c>
      <c r="AA78">
        <v>3.6785338664042202</v>
      </c>
      <c r="AB78">
        <v>26.9848487666385</v>
      </c>
      <c r="AC78">
        <v>109.329080371632</v>
      </c>
      <c r="AD78">
        <v>18.1674594555078</v>
      </c>
      <c r="AE78">
        <v>5.0795056446253897</v>
      </c>
      <c r="AF78">
        <v>7.5295256870148304</v>
      </c>
      <c r="AG78">
        <v>0</v>
      </c>
    </row>
    <row r="79" spans="1:33" x14ac:dyDescent="0.3">
      <c r="A79" s="15" t="s">
        <v>84</v>
      </c>
      <c r="B79" t="s">
        <v>88</v>
      </c>
      <c r="C79" t="s">
        <v>90</v>
      </c>
      <c r="D79" t="s">
        <v>28</v>
      </c>
      <c r="E79" s="1">
        <v>2.1880429095095102</v>
      </c>
      <c r="F79" s="5">
        <v>0.13591229831413101</v>
      </c>
      <c r="G79" s="5">
        <v>4.3415367721743099E-36</v>
      </c>
      <c r="H79" s="1">
        <v>0.96957193729214997</v>
      </c>
      <c r="I79">
        <v>3.7774508585907501E-2</v>
      </c>
      <c r="J79" s="5">
        <v>1.5226712743439001E-60</v>
      </c>
      <c r="K79" s="1">
        <v>3.8153225675690398E-2</v>
      </c>
      <c r="L79">
        <v>6.4994695637733196E-3</v>
      </c>
      <c r="M79" s="5">
        <v>2.2077292415950402E-8</v>
      </c>
      <c r="N79">
        <v>0.22404432361446999</v>
      </c>
      <c r="O79">
        <v>171</v>
      </c>
      <c r="P79" s="1">
        <v>5.9889399610613703</v>
      </c>
      <c r="Q79" s="1">
        <v>18.1674594555078</v>
      </c>
      <c r="R79">
        <v>119.367739454542</v>
      </c>
      <c r="S79">
        <v>123.361090548186</v>
      </c>
      <c r="T79">
        <v>2.5</v>
      </c>
      <c r="W79" t="s">
        <v>25</v>
      </c>
      <c r="AG79" t="s">
        <v>48</v>
      </c>
    </row>
    <row r="80" spans="1:33" x14ac:dyDescent="0.3">
      <c r="A80" s="15" t="s">
        <v>84</v>
      </c>
      <c r="B80" t="s">
        <v>27</v>
      </c>
      <c r="C80" t="s">
        <v>90</v>
      </c>
      <c r="D80" t="s">
        <v>44</v>
      </c>
      <c r="E80" s="1">
        <v>2.12628383439568</v>
      </c>
      <c r="F80" s="5">
        <v>2.45352976536246E-2</v>
      </c>
      <c r="G80" s="5">
        <v>3.2057202325819902E-143</v>
      </c>
      <c r="H80" s="1">
        <v>0.38469704178214398</v>
      </c>
      <c r="I80" s="5">
        <v>2.6809604299289799E-2</v>
      </c>
      <c r="J80" s="5">
        <v>3.69690791009363E-31</v>
      </c>
      <c r="K80" s="1">
        <v>0.13645957481971899</v>
      </c>
      <c r="L80" s="5">
        <v>7.1986658942737097E-3</v>
      </c>
      <c r="M80" s="5">
        <v>6.9183686892896698E-44</v>
      </c>
      <c r="N80">
        <v>0.18191149193152201</v>
      </c>
      <c r="O80">
        <v>171</v>
      </c>
      <c r="P80" s="1">
        <v>11.066250267553199</v>
      </c>
      <c r="Q80" s="1">
        <v>5.0795056446253897</v>
      </c>
      <c r="R80">
        <v>130.70811879875299</v>
      </c>
      <c r="S80">
        <v>139.03452012412299</v>
      </c>
      <c r="T80">
        <v>0.50652717978047157</v>
      </c>
      <c r="W80" t="s">
        <v>86</v>
      </c>
    </row>
    <row r="81" spans="1:20" x14ac:dyDescent="0.3">
      <c r="A81" s="15" t="s">
        <v>84</v>
      </c>
      <c r="B81" t="s">
        <v>41</v>
      </c>
      <c r="C81" t="s">
        <v>90</v>
      </c>
      <c r="D81" t="s">
        <v>45</v>
      </c>
      <c r="E81" s="1">
        <v>2.33153228371927</v>
      </c>
      <c r="F81" s="5">
        <v>3.36004450222777E-2</v>
      </c>
      <c r="G81" s="5">
        <v>3.5969272949025699E-127</v>
      </c>
      <c r="H81" s="1">
        <v>0.35464927444746902</v>
      </c>
      <c r="I81">
        <v>2.0832009637016102E-2</v>
      </c>
      <c r="J81" s="5">
        <v>1.1827053234084901E-38</v>
      </c>
      <c r="K81" s="1">
        <v>9.2057217064193494E-2</v>
      </c>
      <c r="L81" s="5">
        <v>4.1419900711948702E-3</v>
      </c>
      <c r="M81" s="5">
        <v>2.63193842214941E-52</v>
      </c>
      <c r="N81">
        <v>0.165222233587939</v>
      </c>
      <c r="O81">
        <v>171</v>
      </c>
      <c r="P81" s="1">
        <v>18.6639066279368</v>
      </c>
      <c r="Q81" s="1">
        <v>7.5295256870148304</v>
      </c>
      <c r="R81">
        <v>124.993678992344</v>
      </c>
      <c r="S81">
        <v>121.476799152594</v>
      </c>
      <c r="T81">
        <v>0.68432896165720791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3884-D53D-41AB-B406-2CBC40AB9643}">
  <dimension ref="A1:AR44"/>
  <sheetViews>
    <sheetView workbookViewId="0">
      <selection activeCell="A2" sqref="A2:A44"/>
    </sheetView>
  </sheetViews>
  <sheetFormatPr defaultRowHeight="14.4" x14ac:dyDescent="0.3"/>
  <sheetData>
    <row r="1" spans="1:44" x14ac:dyDescent="0.3">
      <c r="B1" s="2" t="s">
        <v>6</v>
      </c>
      <c r="C1" s="3" t="s">
        <v>31</v>
      </c>
      <c r="D1" s="3" t="s">
        <v>33</v>
      </c>
      <c r="E1" s="3" t="s">
        <v>29</v>
      </c>
      <c r="F1" s="3" t="s">
        <v>35</v>
      </c>
      <c r="G1" s="3" t="s">
        <v>37</v>
      </c>
      <c r="H1" s="3" t="s">
        <v>39</v>
      </c>
      <c r="I1" s="3" t="s">
        <v>26</v>
      </c>
      <c r="J1" s="3" t="s">
        <v>31</v>
      </c>
      <c r="K1" s="3" t="s">
        <v>33</v>
      </c>
      <c r="L1" s="3" t="s">
        <v>29</v>
      </c>
      <c r="M1" s="3" t="s">
        <v>35</v>
      </c>
      <c r="N1" s="3" t="s">
        <v>37</v>
      </c>
      <c r="O1" s="3" t="s">
        <v>39</v>
      </c>
      <c r="P1" s="3" t="s">
        <v>26</v>
      </c>
      <c r="Q1" s="3" t="s">
        <v>31</v>
      </c>
      <c r="R1" s="3" t="s">
        <v>33</v>
      </c>
      <c r="S1" s="3" t="s">
        <v>29</v>
      </c>
      <c r="T1" s="3" t="s">
        <v>35</v>
      </c>
      <c r="U1" s="3" t="s">
        <v>37</v>
      </c>
      <c r="V1" s="3" t="s">
        <v>39</v>
      </c>
      <c r="W1" s="3" t="s">
        <v>26</v>
      </c>
      <c r="X1" s="3" t="s">
        <v>31</v>
      </c>
      <c r="Y1" s="3" t="s">
        <v>33</v>
      </c>
      <c r="Z1" s="3" t="s">
        <v>29</v>
      </c>
      <c r="AA1" s="3" t="s">
        <v>35</v>
      </c>
      <c r="AB1" s="3" t="s">
        <v>37</v>
      </c>
      <c r="AC1" s="3" t="s">
        <v>39</v>
      </c>
      <c r="AD1" s="3" t="s">
        <v>26</v>
      </c>
      <c r="AE1" s="3" t="s">
        <v>31</v>
      </c>
      <c r="AF1" s="3" t="s">
        <v>33</v>
      </c>
      <c r="AG1" s="3" t="s">
        <v>29</v>
      </c>
      <c r="AH1" s="3" t="s">
        <v>35</v>
      </c>
      <c r="AI1" s="3" t="s">
        <v>37</v>
      </c>
      <c r="AJ1" s="3" t="s">
        <v>39</v>
      </c>
      <c r="AK1" s="3" t="s">
        <v>26</v>
      </c>
      <c r="AL1" s="3" t="s">
        <v>31</v>
      </c>
      <c r="AM1" s="3" t="s">
        <v>33</v>
      </c>
      <c r="AN1" s="3" t="s">
        <v>29</v>
      </c>
      <c r="AO1" s="3" t="s">
        <v>35</v>
      </c>
      <c r="AP1" s="3" t="s">
        <v>37</v>
      </c>
      <c r="AQ1" s="3" t="s">
        <v>39</v>
      </c>
      <c r="AR1" s="3" t="s">
        <v>26</v>
      </c>
    </row>
    <row r="2" spans="1:44" x14ac:dyDescent="0.3">
      <c r="A2" t="s">
        <v>5</v>
      </c>
      <c r="B2" s="2" t="s">
        <v>7</v>
      </c>
      <c r="C2" s="4" t="s">
        <v>27</v>
      </c>
      <c r="D2" s="4" t="s">
        <v>27</v>
      </c>
      <c r="E2" s="4" t="s">
        <v>27</v>
      </c>
      <c r="F2" s="4" t="s">
        <v>27</v>
      </c>
      <c r="G2" s="4" t="s">
        <v>27</v>
      </c>
      <c r="H2" s="4" t="s">
        <v>27</v>
      </c>
      <c r="I2" s="4" t="s">
        <v>27</v>
      </c>
      <c r="J2" s="4" t="s">
        <v>41</v>
      </c>
      <c r="K2" s="4" t="s">
        <v>41</v>
      </c>
      <c r="L2" s="4" t="s">
        <v>41</v>
      </c>
      <c r="M2" s="4" t="s">
        <v>41</v>
      </c>
      <c r="N2" s="4" t="s">
        <v>41</v>
      </c>
      <c r="O2" s="4" t="s">
        <v>41</v>
      </c>
      <c r="P2" s="4" t="s">
        <v>41</v>
      </c>
      <c r="Q2" s="4" t="s">
        <v>103</v>
      </c>
      <c r="R2" s="4" t="s">
        <v>103</v>
      </c>
      <c r="S2" s="4" t="s">
        <v>103</v>
      </c>
      <c r="T2" s="4" t="s">
        <v>103</v>
      </c>
      <c r="U2" s="4" t="s">
        <v>103</v>
      </c>
      <c r="V2" s="4" t="s">
        <v>103</v>
      </c>
      <c r="W2" s="4" t="s">
        <v>103</v>
      </c>
      <c r="X2" s="4" t="s">
        <v>26</v>
      </c>
      <c r="Y2" s="4" t="s">
        <v>26</v>
      </c>
      <c r="Z2" s="4" t="s">
        <v>26</v>
      </c>
      <c r="AA2" s="4" t="s">
        <v>26</v>
      </c>
      <c r="AB2" s="4" t="s">
        <v>26</v>
      </c>
      <c r="AC2" s="4" t="s">
        <v>26</v>
      </c>
      <c r="AD2" s="4" t="s">
        <v>26</v>
      </c>
      <c r="AE2" s="4" t="s">
        <v>64</v>
      </c>
      <c r="AF2" s="4" t="s">
        <v>64</v>
      </c>
      <c r="AG2" s="4" t="s">
        <v>64</v>
      </c>
      <c r="AH2" s="4" t="s">
        <v>64</v>
      </c>
      <c r="AI2" s="4" t="s">
        <v>64</v>
      </c>
      <c r="AJ2" s="4" t="s">
        <v>64</v>
      </c>
      <c r="AK2" s="4" t="s">
        <v>64</v>
      </c>
      <c r="AL2" s="4" t="s">
        <v>72</v>
      </c>
      <c r="AM2" s="4" t="s">
        <v>72</v>
      </c>
      <c r="AN2" s="4" t="s">
        <v>72</v>
      </c>
      <c r="AO2" s="4" t="s">
        <v>72</v>
      </c>
      <c r="AP2" s="4" t="s">
        <v>72</v>
      </c>
      <c r="AQ2" s="4" t="s">
        <v>72</v>
      </c>
      <c r="AR2" s="4" t="s">
        <v>72</v>
      </c>
    </row>
    <row r="3" spans="1:44" x14ac:dyDescent="0.3">
      <c r="A3">
        <v>3</v>
      </c>
    </row>
    <row r="4" spans="1:44" x14ac:dyDescent="0.3">
      <c r="A4">
        <v>4</v>
      </c>
      <c r="B4" s="2" t="s">
        <v>6</v>
      </c>
      <c r="C4" s="3" t="s">
        <v>31</v>
      </c>
      <c r="D4" s="3" t="s">
        <v>33</v>
      </c>
      <c r="E4" s="3" t="s">
        <v>29</v>
      </c>
      <c r="F4" s="3" t="s">
        <v>35</v>
      </c>
      <c r="G4" s="3" t="s">
        <v>94</v>
      </c>
      <c r="H4" s="3" t="s">
        <v>37</v>
      </c>
      <c r="I4" s="3" t="s">
        <v>26</v>
      </c>
      <c r="J4" s="3" t="s">
        <v>31</v>
      </c>
      <c r="K4" s="3" t="s">
        <v>33</v>
      </c>
      <c r="L4" s="3" t="s">
        <v>29</v>
      </c>
      <c r="M4" s="3" t="s">
        <v>35</v>
      </c>
      <c r="N4" s="3" t="s">
        <v>94</v>
      </c>
      <c r="O4" s="3" t="s">
        <v>37</v>
      </c>
      <c r="P4" s="3" t="s">
        <v>26</v>
      </c>
      <c r="Q4" s="3" t="s">
        <v>31</v>
      </c>
      <c r="R4" s="3" t="s">
        <v>33</v>
      </c>
      <c r="S4" s="3" t="s">
        <v>29</v>
      </c>
      <c r="T4" s="3" t="s">
        <v>35</v>
      </c>
      <c r="U4" s="3" t="s">
        <v>94</v>
      </c>
      <c r="V4" s="3" t="s">
        <v>37</v>
      </c>
      <c r="W4" s="3" t="s">
        <v>26</v>
      </c>
      <c r="X4" s="3" t="s">
        <v>31</v>
      </c>
      <c r="Y4" s="3" t="s">
        <v>33</v>
      </c>
      <c r="Z4" s="3" t="s">
        <v>29</v>
      </c>
      <c r="AA4" s="3" t="s">
        <v>35</v>
      </c>
      <c r="AB4" s="3" t="s">
        <v>94</v>
      </c>
      <c r="AC4" s="3" t="s">
        <v>37</v>
      </c>
      <c r="AD4" s="3" t="s">
        <v>26</v>
      </c>
      <c r="AE4" s="3" t="s">
        <v>31</v>
      </c>
      <c r="AF4" s="3" t="s">
        <v>33</v>
      </c>
      <c r="AG4" s="3" t="s">
        <v>29</v>
      </c>
      <c r="AH4" s="3" t="s">
        <v>35</v>
      </c>
      <c r="AI4" s="3" t="s">
        <v>94</v>
      </c>
      <c r="AJ4" s="3" t="s">
        <v>37</v>
      </c>
      <c r="AK4" s="3" t="s">
        <v>26</v>
      </c>
      <c r="AL4" s="3" t="s">
        <v>31</v>
      </c>
      <c r="AM4" s="3" t="s">
        <v>33</v>
      </c>
      <c r="AN4" s="3" t="s">
        <v>29</v>
      </c>
      <c r="AO4" s="3" t="s">
        <v>35</v>
      </c>
      <c r="AP4" s="3" t="s">
        <v>94</v>
      </c>
      <c r="AQ4" s="3" t="s">
        <v>37</v>
      </c>
      <c r="AR4" s="3" t="s">
        <v>26</v>
      </c>
    </row>
    <row r="5" spans="1:44" x14ac:dyDescent="0.3">
      <c r="A5">
        <v>2</v>
      </c>
      <c r="B5" s="2" t="s">
        <v>7</v>
      </c>
      <c r="C5" s="4" t="s">
        <v>27</v>
      </c>
      <c r="D5" s="4" t="s">
        <v>27</v>
      </c>
      <c r="E5" s="4" t="s">
        <v>27</v>
      </c>
      <c r="F5" s="4" t="s">
        <v>27</v>
      </c>
      <c r="G5" s="4" t="s">
        <v>27</v>
      </c>
      <c r="H5" s="4" t="s">
        <v>27</v>
      </c>
      <c r="I5" s="4" t="s">
        <v>27</v>
      </c>
      <c r="J5" s="4" t="s">
        <v>41</v>
      </c>
      <c r="K5" s="4" t="s">
        <v>41</v>
      </c>
      <c r="L5" s="4" t="s">
        <v>41</v>
      </c>
      <c r="M5" s="4" t="s">
        <v>41</v>
      </c>
      <c r="N5" s="4" t="s">
        <v>41</v>
      </c>
      <c r="O5" s="4" t="s">
        <v>41</v>
      </c>
      <c r="P5" s="4" t="s">
        <v>41</v>
      </c>
      <c r="Q5" s="4" t="s">
        <v>103</v>
      </c>
      <c r="R5" s="4" t="s">
        <v>103</v>
      </c>
      <c r="S5" s="4" t="s">
        <v>103</v>
      </c>
      <c r="T5" s="4" t="s">
        <v>103</v>
      </c>
      <c r="U5" s="4" t="s">
        <v>103</v>
      </c>
      <c r="V5" s="4" t="s">
        <v>103</v>
      </c>
      <c r="W5" s="4" t="s">
        <v>103</v>
      </c>
      <c r="X5" s="4" t="s">
        <v>26</v>
      </c>
      <c r="Y5" s="4" t="s">
        <v>26</v>
      </c>
      <c r="Z5" s="4" t="s">
        <v>26</v>
      </c>
      <c r="AA5" s="4" t="s">
        <v>26</v>
      </c>
      <c r="AB5" s="4" t="s">
        <v>26</v>
      </c>
      <c r="AC5" s="4" t="s">
        <v>26</v>
      </c>
      <c r="AD5" s="4" t="s">
        <v>26</v>
      </c>
      <c r="AE5" s="4" t="s">
        <v>64</v>
      </c>
      <c r="AF5" s="4" t="s">
        <v>64</v>
      </c>
      <c r="AG5" s="4" t="s">
        <v>64</v>
      </c>
      <c r="AH5" s="4" t="s">
        <v>64</v>
      </c>
      <c r="AI5" s="4" t="s">
        <v>64</v>
      </c>
      <c r="AJ5" s="4" t="s">
        <v>64</v>
      </c>
      <c r="AK5" s="4" t="s">
        <v>64</v>
      </c>
      <c r="AL5" s="4" t="s">
        <v>72</v>
      </c>
      <c r="AM5" s="4" t="s">
        <v>72</v>
      </c>
      <c r="AN5" s="4" t="s">
        <v>72</v>
      </c>
      <c r="AO5" s="4" t="s">
        <v>72</v>
      </c>
      <c r="AP5" s="4" t="s">
        <v>72</v>
      </c>
      <c r="AQ5" s="4" t="s">
        <v>72</v>
      </c>
      <c r="AR5" s="4" t="s">
        <v>72</v>
      </c>
    </row>
    <row r="6" spans="1:44" x14ac:dyDescent="0.3">
      <c r="A6">
        <v>5</v>
      </c>
    </row>
    <row r="7" spans="1:44" x14ac:dyDescent="0.3">
      <c r="A7">
        <v>6</v>
      </c>
    </row>
    <row r="8" spans="1:44" x14ac:dyDescent="0.3">
      <c r="A8">
        <v>7</v>
      </c>
    </row>
    <row r="9" spans="1:44" x14ac:dyDescent="0.3">
      <c r="A9">
        <v>1</v>
      </c>
    </row>
    <row r="10" spans="1:44" x14ac:dyDescent="0.3">
      <c r="A10">
        <v>3</v>
      </c>
    </row>
    <row r="11" spans="1:44" x14ac:dyDescent="0.3">
      <c r="A11">
        <v>4</v>
      </c>
    </row>
    <row r="12" spans="1:44" x14ac:dyDescent="0.3">
      <c r="A12">
        <v>2</v>
      </c>
    </row>
    <row r="13" spans="1:44" x14ac:dyDescent="0.3">
      <c r="A13">
        <v>5</v>
      </c>
    </row>
    <row r="14" spans="1:44" x14ac:dyDescent="0.3">
      <c r="A14">
        <v>6</v>
      </c>
    </row>
    <row r="15" spans="1:44" x14ac:dyDescent="0.3">
      <c r="A15">
        <v>7</v>
      </c>
    </row>
    <row r="16" spans="1:44" x14ac:dyDescent="0.3">
      <c r="A16">
        <v>1</v>
      </c>
    </row>
    <row r="17" spans="1:1" x14ac:dyDescent="0.3">
      <c r="A17">
        <v>3</v>
      </c>
    </row>
    <row r="18" spans="1:1" x14ac:dyDescent="0.3">
      <c r="A18">
        <v>4</v>
      </c>
    </row>
    <row r="19" spans="1:1" x14ac:dyDescent="0.3">
      <c r="A19">
        <v>2</v>
      </c>
    </row>
    <row r="20" spans="1:1" x14ac:dyDescent="0.3">
      <c r="A20">
        <v>5</v>
      </c>
    </row>
    <row r="21" spans="1:1" x14ac:dyDescent="0.3">
      <c r="A21">
        <v>6</v>
      </c>
    </row>
    <row r="22" spans="1:1" x14ac:dyDescent="0.3">
      <c r="A22">
        <v>7</v>
      </c>
    </row>
    <row r="23" spans="1:1" x14ac:dyDescent="0.3">
      <c r="A23">
        <v>1</v>
      </c>
    </row>
    <row r="24" spans="1:1" x14ac:dyDescent="0.3">
      <c r="A24">
        <v>3</v>
      </c>
    </row>
    <row r="25" spans="1:1" x14ac:dyDescent="0.3">
      <c r="A25">
        <v>4</v>
      </c>
    </row>
    <row r="26" spans="1:1" x14ac:dyDescent="0.3">
      <c r="A26">
        <v>2</v>
      </c>
    </row>
    <row r="27" spans="1:1" x14ac:dyDescent="0.3">
      <c r="A27">
        <v>5</v>
      </c>
    </row>
    <row r="28" spans="1:1" x14ac:dyDescent="0.3">
      <c r="A28">
        <v>6</v>
      </c>
    </row>
    <row r="29" spans="1:1" x14ac:dyDescent="0.3">
      <c r="A29">
        <v>7</v>
      </c>
    </row>
    <row r="30" spans="1:1" x14ac:dyDescent="0.3">
      <c r="A30">
        <v>1</v>
      </c>
    </row>
    <row r="31" spans="1:1" x14ac:dyDescent="0.3">
      <c r="A31">
        <v>3</v>
      </c>
    </row>
    <row r="32" spans="1:1" x14ac:dyDescent="0.3">
      <c r="A32">
        <v>4</v>
      </c>
    </row>
    <row r="33" spans="1:1" x14ac:dyDescent="0.3">
      <c r="A33">
        <v>2</v>
      </c>
    </row>
    <row r="34" spans="1:1" x14ac:dyDescent="0.3">
      <c r="A34">
        <v>5</v>
      </c>
    </row>
    <row r="35" spans="1:1" x14ac:dyDescent="0.3">
      <c r="A35">
        <v>6</v>
      </c>
    </row>
    <row r="36" spans="1:1" x14ac:dyDescent="0.3">
      <c r="A36">
        <v>7</v>
      </c>
    </row>
    <row r="37" spans="1:1" x14ac:dyDescent="0.3">
      <c r="A37">
        <v>1</v>
      </c>
    </row>
    <row r="38" spans="1:1" x14ac:dyDescent="0.3">
      <c r="A38">
        <v>3</v>
      </c>
    </row>
    <row r="39" spans="1:1" x14ac:dyDescent="0.3">
      <c r="A39">
        <v>4</v>
      </c>
    </row>
    <row r="40" spans="1:1" x14ac:dyDescent="0.3">
      <c r="A40">
        <v>2</v>
      </c>
    </row>
    <row r="41" spans="1:1" x14ac:dyDescent="0.3">
      <c r="A41">
        <v>5</v>
      </c>
    </row>
    <row r="42" spans="1:1" x14ac:dyDescent="0.3">
      <c r="A42">
        <v>6</v>
      </c>
    </row>
    <row r="43" spans="1:1" x14ac:dyDescent="0.3">
      <c r="A43">
        <v>7</v>
      </c>
    </row>
    <row r="44" spans="1:1" x14ac:dyDescent="0.3">
      <c r="A4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4"/>
  <sheetViews>
    <sheetView topLeftCell="BD1" workbookViewId="0">
      <selection activeCell="X6" sqref="X6"/>
    </sheetView>
  </sheetViews>
  <sheetFormatPr defaultRowHeight="14.4" x14ac:dyDescent="0.3"/>
  <cols>
    <col min="2" max="2" width="12" customWidth="1"/>
    <col min="3" max="3" width="12.21875" customWidth="1"/>
    <col min="17" max="17" width="16.6640625" customWidth="1"/>
  </cols>
  <sheetData>
    <row r="1" spans="1:23" x14ac:dyDescent="0.3">
      <c r="A1" t="s">
        <v>80</v>
      </c>
      <c r="F1" s="1" t="s">
        <v>0</v>
      </c>
      <c r="I1" s="1" t="s">
        <v>1</v>
      </c>
      <c r="L1" s="1" t="s">
        <v>2</v>
      </c>
      <c r="Q1" s="1" t="s">
        <v>3</v>
      </c>
      <c r="R1" s="1" t="s">
        <v>4</v>
      </c>
    </row>
    <row r="2" spans="1:23" x14ac:dyDescent="0.3">
      <c r="A2" t="s">
        <v>5</v>
      </c>
      <c r="B2" s="2" t="s">
        <v>6</v>
      </c>
      <c r="C2" s="2" t="s">
        <v>7</v>
      </c>
      <c r="D2" t="s">
        <v>8</v>
      </c>
      <c r="E2" t="s">
        <v>9</v>
      </c>
      <c r="F2" s="7" t="s">
        <v>10</v>
      </c>
      <c r="G2" t="s">
        <v>11</v>
      </c>
      <c r="H2" t="s">
        <v>12</v>
      </c>
      <c r="I2" s="7" t="s">
        <v>13</v>
      </c>
      <c r="J2" t="s">
        <v>14</v>
      </c>
      <c r="K2" t="s">
        <v>15</v>
      </c>
      <c r="L2" s="7" t="s">
        <v>16</v>
      </c>
      <c r="M2" t="s">
        <v>17</v>
      </c>
      <c r="N2" t="s">
        <v>18</v>
      </c>
      <c r="O2" t="s">
        <v>19</v>
      </c>
      <c r="P2" t="s">
        <v>20</v>
      </c>
      <c r="Q2" s="7" t="s">
        <v>21</v>
      </c>
      <c r="R2" s="7" t="s">
        <v>22</v>
      </c>
      <c r="S2" t="s">
        <v>23</v>
      </c>
      <c r="T2" t="s">
        <v>101</v>
      </c>
      <c r="U2" t="s">
        <v>100</v>
      </c>
      <c r="V2" t="s">
        <v>24</v>
      </c>
    </row>
    <row r="3" spans="1:23" x14ac:dyDescent="0.3">
      <c r="A3" s="9">
        <v>1</v>
      </c>
      <c r="B3" s="10" t="s">
        <v>26</v>
      </c>
      <c r="C3" s="11" t="s">
        <v>27</v>
      </c>
      <c r="D3" s="12" t="s">
        <v>28</v>
      </c>
      <c r="E3" s="12"/>
      <c r="F3" s="1">
        <v>2.37783954647167</v>
      </c>
      <c r="G3" s="12">
        <v>5.3045813056779897E-2</v>
      </c>
      <c r="H3" s="13">
        <v>2.6752829075560301E-64</v>
      </c>
      <c r="I3" s="1">
        <v>7.4266253426941396E-3</v>
      </c>
      <c r="J3" s="12">
        <v>4.4030717875843204E-3</v>
      </c>
      <c r="K3" s="12">
        <v>9.50508766028757E-2</v>
      </c>
      <c r="L3" s="1">
        <v>0.24890121802561599</v>
      </c>
      <c r="M3" s="12">
        <v>2.7830170389581101E-2</v>
      </c>
      <c r="N3" s="13">
        <v>3.8134558827740701E-14</v>
      </c>
      <c r="O3" s="12">
        <v>0.29837049826824702</v>
      </c>
      <c r="P3" s="12">
        <v>92</v>
      </c>
      <c r="Q3" s="1">
        <v>23.1648038161788</v>
      </c>
      <c r="R3" s="1">
        <v>2.7848283992270799</v>
      </c>
      <c r="S3" s="12">
        <v>104.20335315003599</v>
      </c>
      <c r="T3" s="12"/>
      <c r="U3" s="12">
        <f>(LN(((Table5[[#This Row],[k]]-Table5[[#This Row],[k_se]])-Table5[[#This Row],[n0]])/Table5[[#This Row],[n0]])/(Table5[[#This Row],[r]]-Table5[[#This Row],[r_se]]))-Table5[[#This Row],[t_mid]]</f>
        <v>2.8137919895898555</v>
      </c>
      <c r="V3" s="14">
        <v>97.842642698804298</v>
      </c>
    </row>
    <row r="4" spans="1:23" x14ac:dyDescent="0.3">
      <c r="A4" s="15">
        <v>2</v>
      </c>
      <c r="B4" s="3" t="s">
        <v>29</v>
      </c>
      <c r="C4" s="4" t="s">
        <v>27</v>
      </c>
      <c r="D4" t="s">
        <v>30</v>
      </c>
      <c r="F4" s="1">
        <v>2.35490743584102</v>
      </c>
      <c r="G4">
        <v>0.28216251416655003</v>
      </c>
      <c r="H4" s="5">
        <v>6.8388530664823399E-13</v>
      </c>
      <c r="I4" s="1">
        <v>0.114032104348168</v>
      </c>
      <c r="J4">
        <v>6.5345196860254307E-2</v>
      </c>
      <c r="K4">
        <v>8.4311311779216594E-2</v>
      </c>
      <c r="L4" s="1">
        <v>9.9382153277222496E-2</v>
      </c>
      <c r="M4">
        <v>2.46803726002989E-2</v>
      </c>
      <c r="N4">
        <v>1.1612878253759899E-4</v>
      </c>
      <c r="O4">
        <v>0.71205803425977399</v>
      </c>
      <c r="P4">
        <v>92</v>
      </c>
      <c r="Q4" s="1">
        <v>29.9665656001701</v>
      </c>
      <c r="R4" s="1">
        <v>6.9745639202084799</v>
      </c>
      <c r="S4">
        <v>86.624176178827099</v>
      </c>
      <c r="U4" s="12">
        <f>(LN(((Table5[[#This Row],[k]]-Table5[[#This Row],[k_se]])-Table5[[#This Row],[n0]])/Table5[[#This Row],[n0]])/(Table5[[#This Row],[r]]-Table5[[#This Row],[r_se]]))-Table5[[#This Row],[t_mid]]</f>
        <v>8.0989632135644385</v>
      </c>
      <c r="V4" s="16">
        <v>58.986218501312003</v>
      </c>
    </row>
    <row r="5" spans="1:23" x14ac:dyDescent="0.3">
      <c r="A5" s="15">
        <v>3</v>
      </c>
      <c r="B5" s="3" t="s">
        <v>31</v>
      </c>
      <c r="C5" s="4" t="s">
        <v>27</v>
      </c>
      <c r="D5" t="s">
        <v>32</v>
      </c>
      <c r="F5" s="1">
        <v>2.5075019090206601</v>
      </c>
      <c r="G5">
        <v>0.112261795124397</v>
      </c>
      <c r="H5" s="5">
        <v>6.2974876572209297E-39</v>
      </c>
      <c r="I5" s="1">
        <v>3.65159822776868E-2</v>
      </c>
      <c r="J5">
        <v>1.73888921420523E-2</v>
      </c>
      <c r="K5">
        <v>3.8469297435817E-2</v>
      </c>
      <c r="L5" s="1">
        <v>0.153566297190257</v>
      </c>
      <c r="M5">
        <v>2.0008578851798201E-2</v>
      </c>
      <c r="N5" s="5">
        <v>1.69800729236687E-11</v>
      </c>
      <c r="O5">
        <v>0.42771429335802502</v>
      </c>
      <c r="P5">
        <v>92</v>
      </c>
      <c r="Q5" s="1">
        <v>27.444970363575699</v>
      </c>
      <c r="R5" s="1">
        <v>4.5136673426538998</v>
      </c>
      <c r="S5">
        <v>98.982309576462796</v>
      </c>
      <c r="U5" s="12">
        <f>(LN(((Table5[[#This Row],[k]]-Table5[[#This Row],[k_se]])-Table5[[#This Row],[n0]])/Table5[[#This Row],[n0]])/(Table5[[#This Row],[r]]-Table5[[#This Row],[r_se]]))-Table5[[#This Row],[t_mid]]</f>
        <v>3.7634550731322278</v>
      </c>
      <c r="V5" s="16">
        <v>87.300137286664395</v>
      </c>
    </row>
    <row r="6" spans="1:23" x14ac:dyDescent="0.3">
      <c r="A6" s="15">
        <v>4</v>
      </c>
      <c r="B6" s="3" t="s">
        <v>33</v>
      </c>
      <c r="C6" s="4" t="s">
        <v>27</v>
      </c>
      <c r="D6" t="s">
        <v>34</v>
      </c>
      <c r="F6" s="1">
        <v>1.87911471122492</v>
      </c>
      <c r="G6">
        <v>0.14834131285867599</v>
      </c>
      <c r="H6" s="5">
        <v>7.0403139233377601E-22</v>
      </c>
      <c r="I6" s="1">
        <v>1.1151679833686401E-2</v>
      </c>
      <c r="J6">
        <v>1.0758641359405401E-2</v>
      </c>
      <c r="K6">
        <v>0.302670630744311</v>
      </c>
      <c r="L6" s="1">
        <v>0.15653697112242601</v>
      </c>
      <c r="M6">
        <v>3.1545425679168203E-2</v>
      </c>
      <c r="N6" s="5">
        <v>3.1820831440424798E-6</v>
      </c>
      <c r="O6">
        <v>0.49780966302256502</v>
      </c>
      <c r="P6">
        <v>92</v>
      </c>
      <c r="Q6" s="1">
        <v>32.714403805756298</v>
      </c>
      <c r="R6" s="1">
        <v>4.4280094062752902</v>
      </c>
      <c r="S6">
        <v>64.411025100416694</v>
      </c>
      <c r="U6" s="12">
        <f>(LN(((Table5[[#This Row],[k]]-Table5[[#This Row],[k_se]])-Table5[[#This Row],[n0]])/Table5[[#This Row],[n0]])/(Table5[[#This Row],[r]]-Table5[[#This Row],[r_se]]))-Table5[[#This Row],[t_mid]]</f>
        <v>7.5944783060541283</v>
      </c>
      <c r="V6" s="16">
        <v>45.0470160652796</v>
      </c>
    </row>
    <row r="7" spans="1:23" x14ac:dyDescent="0.3">
      <c r="A7" s="15">
        <v>5</v>
      </c>
      <c r="B7" s="3" t="s">
        <v>35</v>
      </c>
      <c r="C7" s="4" t="s">
        <v>27</v>
      </c>
      <c r="D7" t="s">
        <v>36</v>
      </c>
      <c r="F7" s="1">
        <v>2.6059173400948601</v>
      </c>
      <c r="G7">
        <v>0.1700416346027</v>
      </c>
      <c r="H7" s="5">
        <v>4.59614190150899E-27</v>
      </c>
      <c r="I7" s="1">
        <v>5.6595244258583102E-2</v>
      </c>
      <c r="J7">
        <v>2.3954535486576899E-2</v>
      </c>
      <c r="K7">
        <v>2.0253417006054101E-2</v>
      </c>
      <c r="L7" s="1">
        <v>0.113805563192739</v>
      </c>
      <c r="M7">
        <v>1.4990341883802201E-2</v>
      </c>
      <c r="N7" s="5">
        <v>2.5196722307737301E-11</v>
      </c>
      <c r="O7">
        <v>0.44330270020483398</v>
      </c>
      <c r="P7">
        <v>92</v>
      </c>
      <c r="Q7" s="1">
        <v>33.457571785061297</v>
      </c>
      <c r="R7" s="1">
        <v>6.0906265134512303</v>
      </c>
      <c r="S7">
        <v>87.404015459550905</v>
      </c>
      <c r="U7" s="12">
        <f>(LN(((Table5[[#This Row],[k]]-Table5[[#This Row],[k_se]])-Table5[[#This Row],[n0]])/Table5[[#This Row],[n0]])/(Table5[[#This Row],[r]]-Table5[[#This Row],[r_se]]))-Table5[[#This Row],[t_mid]]</f>
        <v>4.376968139462754</v>
      </c>
      <c r="V7" s="16">
        <v>89.587671810043304</v>
      </c>
    </row>
    <row r="8" spans="1:23" x14ac:dyDescent="0.3">
      <c r="A8" s="15">
        <v>6</v>
      </c>
      <c r="B8" s="3" t="s">
        <v>37</v>
      </c>
      <c r="C8" s="4" t="s">
        <v>27</v>
      </c>
      <c r="D8" t="s">
        <v>38</v>
      </c>
      <c r="F8" s="1">
        <v>2.67895782309663</v>
      </c>
      <c r="G8">
        <v>0.17800267285573401</v>
      </c>
      <c r="H8" s="5">
        <v>1.5201640120481799E-26</v>
      </c>
      <c r="I8" s="1">
        <v>2.99182457296133E-2</v>
      </c>
      <c r="J8">
        <v>1.41747286461702E-2</v>
      </c>
      <c r="K8">
        <v>3.7513153601967601E-2</v>
      </c>
      <c r="L8" s="1">
        <v>0.113370441140543</v>
      </c>
      <c r="M8">
        <v>1.40143831317831E-2</v>
      </c>
      <c r="N8" s="5">
        <v>2.3442902147635499E-12</v>
      </c>
      <c r="O8">
        <v>0.36726202178570799</v>
      </c>
      <c r="P8">
        <v>92</v>
      </c>
      <c r="Q8" s="1">
        <v>39.547203532004097</v>
      </c>
      <c r="R8" s="1">
        <v>6.1140026764177797</v>
      </c>
      <c r="S8">
        <v>74.308246640229498</v>
      </c>
      <c r="U8" s="12">
        <f>(LN(((Table5[[#This Row],[k]]-Table5[[#This Row],[k_se]])-Table5[[#This Row],[n0]])/Table5[[#This Row],[n0]])/(Table5[[#This Row],[r]]-Table5[[#This Row],[r_se]]))-Table5[[#This Row],[t_mid]]</f>
        <v>4.8781159707414474</v>
      </c>
      <c r="V8" s="16">
        <v>69.654022940413697</v>
      </c>
    </row>
    <row r="9" spans="1:23" x14ac:dyDescent="0.3">
      <c r="A9" s="17">
        <v>7</v>
      </c>
      <c r="B9" s="18" t="s">
        <v>39</v>
      </c>
      <c r="C9" s="19" t="s">
        <v>27</v>
      </c>
      <c r="D9" s="20" t="s">
        <v>40</v>
      </c>
      <c r="E9" s="20"/>
      <c r="F9" s="1">
        <v>2.3996185689521798</v>
      </c>
      <c r="G9" s="20">
        <v>0.29337842770271699</v>
      </c>
      <c r="H9" s="21">
        <v>1.5243194986263E-12</v>
      </c>
      <c r="I9" s="1">
        <v>0.10793682880581799</v>
      </c>
      <c r="J9" s="20">
        <v>5.57519820800964E-2</v>
      </c>
      <c r="K9" s="20">
        <v>5.5935396760912602E-2</v>
      </c>
      <c r="L9" s="1">
        <v>9.2833995488591295E-2</v>
      </c>
      <c r="M9" s="20">
        <v>2.0636345920387499E-2</v>
      </c>
      <c r="N9" s="21">
        <v>1.99462868215457E-5</v>
      </c>
      <c r="O9" s="20">
        <v>0.63119396356669699</v>
      </c>
      <c r="P9" s="20">
        <v>92</v>
      </c>
      <c r="Q9" s="1">
        <v>32.913536229418398</v>
      </c>
      <c r="R9" s="1">
        <v>7.4665231945675403</v>
      </c>
      <c r="S9" s="20">
        <v>81.674279326388699</v>
      </c>
      <c r="T9" s="20"/>
      <c r="U9" s="12">
        <f>(LN(((Table5[[#This Row],[k]]-Table5[[#This Row],[k_se]])-Table5[[#This Row],[n0]])/Table5[[#This Row],[n0]])/(Table5[[#This Row],[r]]-Table5[[#This Row],[r_se]]))-Table5[[#This Row],[t_mid]]</f>
        <v>7.5103229355754237</v>
      </c>
      <c r="V9" s="22">
        <v>85.765178169129996</v>
      </c>
    </row>
    <row r="10" spans="1:23" x14ac:dyDescent="0.3">
      <c r="A10" s="9">
        <v>1</v>
      </c>
      <c r="B10" s="10" t="s">
        <v>26</v>
      </c>
      <c r="C10" s="11" t="s">
        <v>41</v>
      </c>
      <c r="D10" s="12" t="s">
        <v>42</v>
      </c>
      <c r="E10" s="12"/>
      <c r="F10" s="1">
        <v>2.13215499690057</v>
      </c>
      <c r="G10" s="12">
        <v>0.143695107119265</v>
      </c>
      <c r="H10" s="13">
        <v>3.8474013155741702E-26</v>
      </c>
      <c r="I10" s="1">
        <v>4.5900411546952999E-2</v>
      </c>
      <c r="J10" s="12">
        <v>2.5121901415968401E-2</v>
      </c>
      <c r="K10" s="12">
        <v>7.0925931326570199E-2</v>
      </c>
      <c r="L10" s="1">
        <v>0.13228084984466401</v>
      </c>
      <c r="M10" s="12">
        <v>2.2296598845205701E-2</v>
      </c>
      <c r="N10" s="13">
        <v>5.1839681894475998E-8</v>
      </c>
      <c r="O10" s="12">
        <v>0.478023867788472</v>
      </c>
      <c r="P10" s="12">
        <v>92</v>
      </c>
      <c r="Q10" s="1">
        <v>28.8526388676616</v>
      </c>
      <c r="R10" s="1">
        <v>5.2399661884082303</v>
      </c>
      <c r="S10" s="12">
        <v>81.088677974062605</v>
      </c>
      <c r="T10" s="12"/>
      <c r="U10" s="12">
        <f>(LN(((Table5[[#This Row],[k]]-Table5[[#This Row],[k_se]])-Table5[[#This Row],[n0]])/Table5[[#This Row],[n0]])/(Table5[[#This Row],[r]]-Table5[[#This Row],[r_se]]))-Table5[[#This Row],[t_mid]]</f>
        <v>5.2003058400883297</v>
      </c>
      <c r="V10" s="14">
        <v>71.424206101308002</v>
      </c>
    </row>
    <row r="11" spans="1:23" x14ac:dyDescent="0.3">
      <c r="A11" s="15">
        <v>2</v>
      </c>
      <c r="B11" s="3" t="s">
        <v>29</v>
      </c>
      <c r="C11" s="4" t="s">
        <v>41</v>
      </c>
      <c r="D11" t="s">
        <v>43</v>
      </c>
      <c r="F11" s="1">
        <v>2.5974775232562299</v>
      </c>
      <c r="G11">
        <v>0.15613704990250399</v>
      </c>
      <c r="H11" s="5">
        <v>1.75425428867677E-29</v>
      </c>
      <c r="I11" s="1">
        <v>4.7217601018414102E-2</v>
      </c>
      <c r="J11">
        <v>2.71624550625451E-2</v>
      </c>
      <c r="K11">
        <v>8.5496394882593599E-2</v>
      </c>
      <c r="L11" s="1">
        <v>0.14509550512838301</v>
      </c>
      <c r="M11">
        <v>2.44027583846201E-2</v>
      </c>
      <c r="N11" s="5">
        <v>4.89354701785156E-8</v>
      </c>
      <c r="O11">
        <v>0.57314537198849302</v>
      </c>
      <c r="P11">
        <v>92</v>
      </c>
      <c r="Q11" s="1">
        <v>27.493503907681799</v>
      </c>
      <c r="R11" s="1">
        <v>4.77717886537308</v>
      </c>
      <c r="S11">
        <v>102.346723485185</v>
      </c>
      <c r="U11" s="12">
        <f>(LN(((Table5[[#This Row],[k]]-Table5[[#This Row],[k_se]])-Table5[[#This Row],[n0]])/Table5[[#This Row],[n0]])/(Table5[[#This Row],[r]]-Table5[[#This Row],[r_se]]))-Table5[[#This Row],[t_mid]]</f>
        <v>5.035422559143349</v>
      </c>
      <c r="V11" s="16">
        <v>88.6835905050321</v>
      </c>
    </row>
    <row r="12" spans="1:23" x14ac:dyDescent="0.3">
      <c r="A12" s="15">
        <v>3</v>
      </c>
      <c r="B12" s="3" t="s">
        <v>31</v>
      </c>
      <c r="C12" s="4" t="s">
        <v>41</v>
      </c>
      <c r="D12" t="s">
        <v>44</v>
      </c>
      <c r="F12" s="1">
        <v>2.5093684215547398</v>
      </c>
      <c r="G12">
        <v>6.7651674444756296E-2</v>
      </c>
      <c r="H12" s="5">
        <v>3.97618874188123E-57</v>
      </c>
      <c r="I12" s="1">
        <v>1.11611389997928E-2</v>
      </c>
      <c r="J12">
        <v>4.5701124386488597E-3</v>
      </c>
      <c r="K12">
        <v>1.6509037237770401E-2</v>
      </c>
      <c r="L12" s="1">
        <v>0.18316048319363901</v>
      </c>
      <c r="M12">
        <v>1.50238049513539E-2</v>
      </c>
      <c r="N12" s="5">
        <v>6.4998415527317999E-21</v>
      </c>
      <c r="O12">
        <v>0.26795254479041097</v>
      </c>
      <c r="P12">
        <v>92</v>
      </c>
      <c r="Q12" s="1">
        <v>29.541801591936999</v>
      </c>
      <c r="R12" s="1">
        <v>3.7843707795155002</v>
      </c>
      <c r="S12">
        <v>93.949698526380203</v>
      </c>
      <c r="U12" s="12">
        <f>(LN(((Table5[[#This Row],[k]]-Table5[[#This Row],[k_se]])-Table5[[#This Row],[n0]])/Table5[[#This Row],[n0]])/(Table5[[#This Row],[r]]-Table5[[#This Row],[r_se]]))-Table5[[#This Row],[t_mid]]</f>
        <v>2.4764183415857666</v>
      </c>
      <c r="V12" s="16">
        <v>94.270804013362195</v>
      </c>
    </row>
    <row r="13" spans="1:23" x14ac:dyDescent="0.3">
      <c r="A13" s="15">
        <v>4</v>
      </c>
      <c r="B13" s="3" t="s">
        <v>33</v>
      </c>
      <c r="C13" s="4" t="s">
        <v>41</v>
      </c>
      <c r="D13" t="s">
        <v>45</v>
      </c>
      <c r="F13" s="1">
        <v>2.4224416645763398</v>
      </c>
      <c r="G13">
        <v>0.128037788159889</v>
      </c>
      <c r="H13" s="5">
        <v>1.8019777820262399E-33</v>
      </c>
      <c r="I13" s="1">
        <v>1.2631407066601E-2</v>
      </c>
      <c r="J13">
        <v>9.3563597468620998E-3</v>
      </c>
      <c r="K13">
        <v>0.180317119364303</v>
      </c>
      <c r="L13" s="1">
        <v>0.17482753559754999</v>
      </c>
      <c r="M13">
        <v>2.6725379896604201E-2</v>
      </c>
      <c r="N13" s="5">
        <v>3.3739391113345401E-9</v>
      </c>
      <c r="O13">
        <v>0.48895010608949302</v>
      </c>
      <c r="P13">
        <v>92</v>
      </c>
      <c r="Q13" s="1">
        <v>30.035983389332301</v>
      </c>
      <c r="R13" s="1">
        <v>3.9647483343559702</v>
      </c>
      <c r="S13">
        <v>89.492349034682306</v>
      </c>
      <c r="U13" s="12">
        <f>(LN(((Table5[[#This Row],[k]]-Table5[[#This Row],[k_se]])-Table5[[#This Row],[n0]])/Table5[[#This Row],[n0]])/(Table5[[#This Row],[r]]-Table5[[#This Row],[r_se]]))-Table5[[#This Row],[t_mid]]</f>
        <v>5.0514294664647892</v>
      </c>
      <c r="V13" s="16">
        <v>72.052238270850097</v>
      </c>
    </row>
    <row r="14" spans="1:23" x14ac:dyDescent="0.3">
      <c r="A14" s="15">
        <v>5</v>
      </c>
      <c r="B14" s="3" t="s">
        <v>35</v>
      </c>
      <c r="C14" s="4" t="s">
        <v>41</v>
      </c>
      <c r="D14" t="s">
        <v>46</v>
      </c>
      <c r="F14" s="1">
        <v>3.0113170881839899</v>
      </c>
      <c r="G14">
        <v>0.44341867951949598</v>
      </c>
      <c r="H14" s="5">
        <v>1.07342898841705E-9</v>
      </c>
      <c r="I14" s="1">
        <v>8.4182422106512098E-2</v>
      </c>
      <c r="J14">
        <v>4.0746113489676501E-2</v>
      </c>
      <c r="K14">
        <v>4.1637866293698603E-2</v>
      </c>
      <c r="L14" s="1">
        <v>8.3271606475908699E-2</v>
      </c>
      <c r="M14">
        <v>1.5854765787086701E-2</v>
      </c>
      <c r="N14" s="5">
        <v>9.64290523348199E-7</v>
      </c>
      <c r="O14">
        <v>0.55059116631076799</v>
      </c>
      <c r="P14">
        <v>92</v>
      </c>
      <c r="Q14" s="1">
        <v>42.617085320825602</v>
      </c>
      <c r="R14" s="1">
        <v>8.3239318886021501</v>
      </c>
      <c r="S14">
        <v>76.860073296247194</v>
      </c>
      <c r="U14" s="12">
        <f>(LN(((Table5[[#This Row],[k]]-Table5[[#This Row],[k_se]])-Table5[[#This Row],[n0]])/Table5[[#This Row],[n0]])/(Table5[[#This Row],[r]]-Table5[[#This Row],[r_se]]))-Table5[[#This Row],[t_mid]]</f>
        <v>7.5858747842088974</v>
      </c>
      <c r="V14" s="16">
        <v>92.316876151308406</v>
      </c>
    </row>
    <row r="15" spans="1:23" x14ac:dyDescent="0.3">
      <c r="A15" s="15">
        <v>6</v>
      </c>
      <c r="B15" s="3" t="s">
        <v>37</v>
      </c>
      <c r="C15" s="4" t="s">
        <v>41</v>
      </c>
      <c r="D15" t="s">
        <v>47</v>
      </c>
      <c r="F15" s="1">
        <v>2.0773377964223401</v>
      </c>
      <c r="G15">
        <v>0.22849497477001299</v>
      </c>
      <c r="H15" s="5">
        <v>1.8638612004722699E-14</v>
      </c>
      <c r="I15" s="1">
        <v>1.64013414622898E-2</v>
      </c>
      <c r="J15">
        <v>1.81044002819916E-2</v>
      </c>
      <c r="K15">
        <v>0.367338784111018</v>
      </c>
      <c r="L15" s="1">
        <v>0.136436818124681</v>
      </c>
      <c r="M15">
        <v>3.40585113408121E-2</v>
      </c>
      <c r="N15">
        <v>1.2517874088766701E-4</v>
      </c>
      <c r="O15">
        <v>0.64842009407906398</v>
      </c>
      <c r="P15">
        <v>92</v>
      </c>
      <c r="Q15" s="1">
        <v>35.427040052284703</v>
      </c>
      <c r="R15" s="1">
        <v>5.0803528701946403</v>
      </c>
      <c r="S15">
        <v>65.670648582776096</v>
      </c>
      <c r="U15" s="12">
        <f>(LN(((Table5[[#This Row],[k]]-Table5[[#This Row],[k_se]])-Table5[[#This Row],[n0]])/Table5[[#This Row],[n0]])/(Table5[[#This Row],[r]]-Table5[[#This Row],[r_se]]))-Table5[[#This Row],[t_mid]]</f>
        <v>10.6378101979628</v>
      </c>
      <c r="V15" s="16">
        <v>48.321089841671402</v>
      </c>
      <c r="W15" t="s">
        <v>48</v>
      </c>
    </row>
    <row r="16" spans="1:23" x14ac:dyDescent="0.3">
      <c r="A16" s="17">
        <v>7</v>
      </c>
      <c r="B16" s="18" t="s">
        <v>39</v>
      </c>
      <c r="C16" s="19" t="s">
        <v>41</v>
      </c>
      <c r="D16" s="20" t="s">
        <v>49</v>
      </c>
      <c r="E16" s="20"/>
      <c r="F16" s="1">
        <v>0</v>
      </c>
      <c r="G16" s="20">
        <v>0</v>
      </c>
      <c r="H16" s="20">
        <v>0</v>
      </c>
      <c r="I16" s="1">
        <v>0</v>
      </c>
      <c r="J16" s="20">
        <v>0</v>
      </c>
      <c r="K16" s="20">
        <v>0</v>
      </c>
      <c r="L16" s="1">
        <v>0</v>
      </c>
      <c r="M16" s="20">
        <v>0</v>
      </c>
      <c r="N16" s="20">
        <v>0</v>
      </c>
      <c r="O16" s="20">
        <v>0</v>
      </c>
      <c r="P16" s="20">
        <v>0</v>
      </c>
      <c r="Q16" s="1">
        <v>0</v>
      </c>
      <c r="R16" s="1">
        <v>0</v>
      </c>
      <c r="S16" s="20">
        <v>0</v>
      </c>
      <c r="T16" s="20"/>
      <c r="U16" s="12" t="e">
        <f>(LN(((Table5[[#This Row],[k]]-Table5[[#This Row],[k_se]])-Table5[[#This Row],[n0]])/Table5[[#This Row],[n0]])/(Table5[[#This Row],[r]]-Table5[[#This Row],[r_se]]))-Table5[[#This Row],[t_mid]]</f>
        <v>#DIV/0!</v>
      </c>
      <c r="V16" s="22">
        <v>0</v>
      </c>
    </row>
    <row r="17" spans="1:23" x14ac:dyDescent="0.3">
      <c r="A17" s="9">
        <v>1</v>
      </c>
      <c r="B17" s="10" t="s">
        <v>26</v>
      </c>
      <c r="C17" s="11" t="s">
        <v>103</v>
      </c>
      <c r="D17" s="12" t="s">
        <v>50</v>
      </c>
      <c r="E17" s="12"/>
      <c r="F17" s="1">
        <v>0.96582674246376599</v>
      </c>
      <c r="G17" s="12">
        <v>1.5889172681142399E-2</v>
      </c>
      <c r="H17" s="13">
        <v>4.5454905123866498E-76</v>
      </c>
      <c r="I17" s="1">
        <v>1.5112279741990401E-2</v>
      </c>
      <c r="J17" s="12">
        <v>8.5896961394102793E-3</v>
      </c>
      <c r="K17" s="12">
        <v>8.1842588411435699E-2</v>
      </c>
      <c r="L17" s="1">
        <v>0.331389159937865</v>
      </c>
      <c r="M17" s="12">
        <v>4.3137865278436299E-2</v>
      </c>
      <c r="N17" s="13">
        <v>1.64185939508788E-11</v>
      </c>
      <c r="O17" s="12">
        <v>0.11223533403930901</v>
      </c>
      <c r="P17" s="12">
        <v>92</v>
      </c>
      <c r="Q17" s="1">
        <v>12.4980132948753</v>
      </c>
      <c r="R17" s="1">
        <v>2.0916410805045902</v>
      </c>
      <c r="S17" s="12">
        <v>52.5935129620011</v>
      </c>
      <c r="T17" s="12"/>
      <c r="U17" s="12">
        <f>(LN(((Table5[[#This Row],[k]]-Table5[[#This Row],[k_se]])-Table5[[#This Row],[n0]])/Table5[[#This Row],[n0]])/(Table5[[#This Row],[r]]-Table5[[#This Row],[r_se]]))-Table5[[#This Row],[t_mid]]</f>
        <v>1.8119034042134636</v>
      </c>
      <c r="V17" s="14">
        <v>53.193285881263698</v>
      </c>
    </row>
    <row r="18" spans="1:23" x14ac:dyDescent="0.3">
      <c r="A18" s="15">
        <v>2</v>
      </c>
      <c r="B18" s="3" t="s">
        <v>29</v>
      </c>
      <c r="C18" s="4" t="s">
        <v>103</v>
      </c>
      <c r="D18" t="s">
        <v>51</v>
      </c>
      <c r="F18" s="1">
        <v>0.90554290273321802</v>
      </c>
      <c r="G18">
        <v>1.36073900437754E-2</v>
      </c>
      <c r="H18" s="5">
        <v>1.31331179617545E-79</v>
      </c>
      <c r="I18" s="1">
        <v>2.6012616100998601E-3</v>
      </c>
      <c r="J18">
        <v>1.9603299762316999E-3</v>
      </c>
      <c r="K18">
        <v>0.187808938003689</v>
      </c>
      <c r="L18" s="1">
        <v>0.46194518577232502</v>
      </c>
      <c r="M18">
        <v>5.7535457596985799E-2</v>
      </c>
      <c r="N18" s="5">
        <v>3.1359541125341601E-12</v>
      </c>
      <c r="O18">
        <v>0.10252021588121001</v>
      </c>
      <c r="P18">
        <v>92</v>
      </c>
      <c r="Q18" s="1">
        <v>12.6631070995683</v>
      </c>
      <c r="R18" s="1">
        <v>1.50049659983159</v>
      </c>
      <c r="S18">
        <v>49.19874851462</v>
      </c>
      <c r="U18" s="12">
        <f>(LN(((Table5[[#This Row],[k]]-Table5[[#This Row],[k_se]])-Table5[[#This Row],[n0]])/Table5[[#This Row],[n0]])/(Table5[[#This Row],[r]]-Table5[[#This Row],[r_se]]))-Table5[[#This Row],[t_mid]]</f>
        <v>1.764034934444668</v>
      </c>
      <c r="V18" s="16">
        <v>51.658732165549097</v>
      </c>
    </row>
    <row r="19" spans="1:23" x14ac:dyDescent="0.3">
      <c r="A19" s="15">
        <v>3</v>
      </c>
      <c r="B19" s="3" t="s">
        <v>31</v>
      </c>
      <c r="C19" s="4" t="s">
        <v>103</v>
      </c>
      <c r="D19" t="s">
        <v>52</v>
      </c>
      <c r="F19" s="1">
        <v>0.83128418054542297</v>
      </c>
      <c r="G19">
        <v>1.49500201516837E-2</v>
      </c>
      <c r="H19" s="5">
        <v>1.32937545093321E-72</v>
      </c>
      <c r="I19" s="1">
        <v>4.9101051431048098E-3</v>
      </c>
      <c r="J19">
        <v>4.0868124580336002E-3</v>
      </c>
      <c r="K19">
        <v>0.23266007846453399</v>
      </c>
      <c r="L19" s="1">
        <v>0.420181427510951</v>
      </c>
      <c r="M19">
        <v>6.4676110416328703E-2</v>
      </c>
      <c r="N19" s="5">
        <v>4.1406348794481698E-9</v>
      </c>
      <c r="O19">
        <v>0.111498728411112</v>
      </c>
      <c r="P19">
        <v>92</v>
      </c>
      <c r="Q19" s="1">
        <v>12.1989023206133</v>
      </c>
      <c r="R19" s="1">
        <v>1.6496378354130801</v>
      </c>
      <c r="S19">
        <v>45.543565250817302</v>
      </c>
      <c r="U19" s="12">
        <f>(LN(((Table5[[#This Row],[k]]-Table5[[#This Row],[k_se]])-Table5[[#This Row],[n0]])/Table5[[#This Row],[n0]])/(Table5[[#This Row],[r]]-Table5[[#This Row],[r_se]]))-Table5[[#This Row],[t_mid]]</f>
        <v>2.167958583245623</v>
      </c>
      <c r="V19" s="16">
        <v>47.810625253052898</v>
      </c>
    </row>
    <row r="20" spans="1:23" x14ac:dyDescent="0.3">
      <c r="A20" s="15">
        <v>4</v>
      </c>
      <c r="B20" s="3" t="s">
        <v>33</v>
      </c>
      <c r="C20" s="4" t="s">
        <v>103</v>
      </c>
      <c r="D20" t="s">
        <v>53</v>
      </c>
      <c r="F20" s="1">
        <v>1.3266460045528801</v>
      </c>
      <c r="G20">
        <v>1.6586789553245499E-2</v>
      </c>
      <c r="H20" s="5">
        <v>7.8623182786840201E-87</v>
      </c>
      <c r="I20" s="1">
        <v>1.1985040108040701E-3</v>
      </c>
      <c r="J20">
        <v>9.1111050384642901E-4</v>
      </c>
      <c r="K20">
        <v>0.19163363694931401</v>
      </c>
      <c r="L20" s="1">
        <v>0.54635791336693196</v>
      </c>
      <c r="M20">
        <v>5.7904618445302203E-2</v>
      </c>
      <c r="N20" s="5">
        <v>3.5174279732261599E-15</v>
      </c>
      <c r="O20">
        <v>0.12812479326819501</v>
      </c>
      <c r="P20">
        <v>92</v>
      </c>
      <c r="Q20" s="1">
        <v>12.8275460550436</v>
      </c>
      <c r="R20" s="1">
        <v>1.2686686942784899</v>
      </c>
      <c r="S20">
        <v>71.865474967099303</v>
      </c>
      <c r="U20" s="12">
        <f>(LN(((Table5[[#This Row],[k]]-Table5[[#This Row],[k_se]])-Table5[[#This Row],[n0]])/Table5[[#This Row],[n0]])/(Table5[[#This Row],[r]]-Table5[[#This Row],[r_se]]))-Table5[[#This Row],[t_mid]]</f>
        <v>1.4948841606160048</v>
      </c>
      <c r="V20" s="16">
        <v>72.945151968901698</v>
      </c>
    </row>
    <row r="21" spans="1:23" x14ac:dyDescent="0.3">
      <c r="A21" s="15">
        <v>5</v>
      </c>
      <c r="B21" s="3" t="s">
        <v>35</v>
      </c>
      <c r="C21" s="4" t="s">
        <v>103</v>
      </c>
      <c r="D21" t="s">
        <v>54</v>
      </c>
      <c r="F21" s="1">
        <v>1.15340125896004</v>
      </c>
      <c r="G21">
        <v>1.4251672842624999E-2</v>
      </c>
      <c r="H21" s="5">
        <v>2.69695058756496E-87</v>
      </c>
      <c r="I21" s="1">
        <v>2.55318046035672E-4</v>
      </c>
      <c r="J21">
        <v>2.39300716554811E-4</v>
      </c>
      <c r="K21">
        <v>0.28879351603383902</v>
      </c>
      <c r="L21" s="1">
        <v>0.65295609071324001</v>
      </c>
      <c r="M21">
        <v>7.1474874181866904E-2</v>
      </c>
      <c r="N21" s="5">
        <v>1.5055272237449701E-14</v>
      </c>
      <c r="O21">
        <v>0.112744236658133</v>
      </c>
      <c r="P21">
        <v>92</v>
      </c>
      <c r="Q21" s="1">
        <v>12.8883005741455</v>
      </c>
      <c r="R21" s="1">
        <v>1.0615525154268799</v>
      </c>
      <c r="S21">
        <v>62.4121111799912</v>
      </c>
      <c r="U21" s="12">
        <f>(LN(((Table5[[#This Row],[k]]-Table5[[#This Row],[k_se]])-Table5[[#This Row],[n0]])/Table5[[#This Row],[n0]])/(Table5[[#This Row],[r]]-Table5[[#This Row],[r_se]]))-Table5[[#This Row],[t_mid]]</f>
        <v>1.5628255553525037</v>
      </c>
      <c r="V21" s="16">
        <v>65.174117357208004</v>
      </c>
    </row>
    <row r="22" spans="1:23" x14ac:dyDescent="0.3">
      <c r="A22" s="15">
        <v>6</v>
      </c>
      <c r="B22" s="3" t="s">
        <v>37</v>
      </c>
      <c r="C22" s="4" t="s">
        <v>103</v>
      </c>
      <c r="D22" t="s">
        <v>55</v>
      </c>
      <c r="F22" s="1">
        <v>1.33736468265841</v>
      </c>
      <c r="G22">
        <v>1.7396232066231799E-2</v>
      </c>
      <c r="H22" s="5">
        <v>2.8489823450205898E-85</v>
      </c>
      <c r="I22" s="1">
        <v>3.2805712136353899E-4</v>
      </c>
      <c r="J22">
        <v>2.8977261832001302E-4</v>
      </c>
      <c r="K22">
        <v>0.26052650559017099</v>
      </c>
      <c r="L22" s="1">
        <v>0.60721841921042896</v>
      </c>
      <c r="M22">
        <v>6.4564677220093597E-2</v>
      </c>
      <c r="N22" s="5">
        <v>4.08121452851633E-15</v>
      </c>
      <c r="O22">
        <v>0.13402217994744201</v>
      </c>
      <c r="P22">
        <v>92</v>
      </c>
      <c r="Q22" s="1">
        <v>13.689931403295599</v>
      </c>
      <c r="R22" s="1">
        <v>1.1415121126616199</v>
      </c>
      <c r="S22">
        <v>71.294462642954002</v>
      </c>
      <c r="U22" s="12">
        <f>(LN(((Table5[[#This Row],[k]]-Table5[[#This Row],[k_se]])-Table5[[#This Row],[n0]])/Table5[[#This Row],[n0]])/(Table5[[#This Row],[r]]-Table5[[#This Row],[r_se]]))-Table5[[#This Row],[t_mid]]</f>
        <v>1.6046873237336925</v>
      </c>
      <c r="V22" s="16">
        <v>74.255014494189098</v>
      </c>
    </row>
    <row r="23" spans="1:23" x14ac:dyDescent="0.3">
      <c r="A23" s="15">
        <v>7</v>
      </c>
      <c r="B23" s="3" t="s">
        <v>39</v>
      </c>
      <c r="C23" s="4" t="s">
        <v>103</v>
      </c>
      <c r="D23" t="s">
        <v>56</v>
      </c>
      <c r="F23" s="7">
        <v>358517.27113112999</v>
      </c>
      <c r="G23">
        <v>399010207608.651</v>
      </c>
      <c r="H23">
        <v>0.99999928503297397</v>
      </c>
      <c r="I23" s="7">
        <v>0.13461532557363601</v>
      </c>
      <c r="J23">
        <v>6.8750780227176095E-2</v>
      </c>
      <c r="K23">
        <v>5.3257535993400301E-2</v>
      </c>
      <c r="L23" s="7">
        <v>2.4616472235649601E-2</v>
      </c>
      <c r="M23">
        <v>3.1346955969502197E-2</v>
      </c>
      <c r="N23">
        <v>0.43430084352875198</v>
      </c>
      <c r="O23">
        <v>0.34988863706719397</v>
      </c>
      <c r="P23">
        <v>92</v>
      </c>
      <c r="Q23" s="7">
        <v>601.02299001142796</v>
      </c>
      <c r="R23" s="7">
        <v>28.1578600672166</v>
      </c>
      <c r="S23">
        <v>22.986054657307101</v>
      </c>
      <c r="U23" s="12" t="e">
        <f>(LN(((Table5[[#This Row],[k]]-Table5[[#This Row],[k_se]])-Table5[[#This Row],[n0]])/Table5[[#This Row],[n0]])/(Table5[[#This Row],[r]]-Table5[[#This Row],[r_se]]))-Table5[[#This Row],[t_mid]]</f>
        <v>#NUM!</v>
      </c>
      <c r="V23" s="16">
        <v>23.283298428543599</v>
      </c>
    </row>
    <row r="24" spans="1:23" x14ac:dyDescent="0.3">
      <c r="A24" s="9">
        <v>1</v>
      </c>
      <c r="B24" s="10" t="s">
        <v>26</v>
      </c>
      <c r="C24" s="11" t="s">
        <v>26</v>
      </c>
      <c r="D24" s="12" t="s">
        <v>57</v>
      </c>
      <c r="E24" s="12"/>
      <c r="F24" s="1">
        <v>1.4632886346240299</v>
      </c>
      <c r="G24" s="12">
        <v>8.2456562937705993E-2</v>
      </c>
      <c r="H24" s="13">
        <v>1.8606859584529401E-31</v>
      </c>
      <c r="I24" s="1">
        <v>0.45858183917772299</v>
      </c>
      <c r="J24" s="12">
        <v>8.7967967399053798E-2</v>
      </c>
      <c r="K24" s="13">
        <v>1.13494733326325E-6</v>
      </c>
      <c r="L24" s="1">
        <v>7.3087152380991796E-2</v>
      </c>
      <c r="M24" s="12">
        <v>1.8672837373564798E-2</v>
      </c>
      <c r="N24" s="12">
        <v>1.7383295474025399E-4</v>
      </c>
      <c r="O24" s="12">
        <v>0.21313537509922001</v>
      </c>
      <c r="P24" s="12">
        <v>92</v>
      </c>
      <c r="Q24" s="1">
        <v>10.7311919740182</v>
      </c>
      <c r="R24" s="1">
        <v>9.4838443964361705</v>
      </c>
      <c r="S24" s="12">
        <v>75.134764246270706</v>
      </c>
      <c r="T24" s="12"/>
      <c r="U24" s="12">
        <f>(LN(((Table5[[#This Row],[k]]-Table5[[#This Row],[k_se]])-Table5[[#This Row],[n0]])/Table5[[#This Row],[n0]])/(Table5[[#This Row],[r]]-Table5[[#This Row],[r_se]]))-Table5[[#This Row],[t_mid]]</f>
        <v>2.1087715433721126</v>
      </c>
      <c r="V24" s="12">
        <v>67.490074963186999</v>
      </c>
      <c r="W24" s="14"/>
    </row>
    <row r="25" spans="1:23" x14ac:dyDescent="0.3">
      <c r="A25" s="15">
        <v>2</v>
      </c>
      <c r="B25" s="3" t="s">
        <v>29</v>
      </c>
      <c r="C25" s="4" t="s">
        <v>26</v>
      </c>
      <c r="D25" t="s">
        <v>58</v>
      </c>
      <c r="F25" s="1">
        <v>1.3467889744964101</v>
      </c>
      <c r="G25">
        <v>9.2164371892352007E-2</v>
      </c>
      <c r="H25" s="5">
        <v>1.0375351008427101E-25</v>
      </c>
      <c r="I25" s="1">
        <v>0.313134508818671</v>
      </c>
      <c r="J25">
        <v>5.0928919701190102E-2</v>
      </c>
      <c r="K25" s="5">
        <v>1.9915337426956799E-8</v>
      </c>
      <c r="L25" s="1">
        <v>6.5498429567879907E-2</v>
      </c>
      <c r="M25">
        <v>1.27406925996407E-2</v>
      </c>
      <c r="N25" s="5">
        <v>1.5308803389732299E-6</v>
      </c>
      <c r="O25">
        <v>0.17791109119554599</v>
      </c>
      <c r="P25">
        <v>92</v>
      </c>
      <c r="Q25" s="1">
        <v>18.2328491809285</v>
      </c>
      <c r="R25" s="1">
        <v>10.5826534335697</v>
      </c>
      <c r="S25">
        <v>61.064081646030701</v>
      </c>
      <c r="U25" s="12">
        <f>(LN(((Table5[[#This Row],[k]]-Table5[[#This Row],[k_se]])-Table5[[#This Row],[n0]])/Table5[[#This Row],[n0]])/(Table5[[#This Row],[r]]-Table5[[#This Row],[r_se]]))-Table5[[#This Row],[t_mid]]</f>
        <v>2.6329242715143728</v>
      </c>
      <c r="V25">
        <v>51.842697998204898</v>
      </c>
      <c r="W25" s="16"/>
    </row>
    <row r="26" spans="1:23" x14ac:dyDescent="0.3">
      <c r="A26" s="15">
        <v>3</v>
      </c>
      <c r="B26" s="3" t="s">
        <v>31</v>
      </c>
      <c r="C26" s="4" t="s">
        <v>26</v>
      </c>
      <c r="D26" t="s">
        <v>59</v>
      </c>
      <c r="F26" s="1">
        <v>1.6408731817106701</v>
      </c>
      <c r="G26">
        <v>0.24771431135175501</v>
      </c>
      <c r="H26" s="5">
        <v>2.3145805383348201E-9</v>
      </c>
      <c r="I26" s="1">
        <v>0.617067536464602</v>
      </c>
      <c r="J26">
        <v>8.3467459703853594E-2</v>
      </c>
      <c r="K26" s="5">
        <v>6.4610160130847396E-11</v>
      </c>
      <c r="L26" s="1">
        <v>4.0868773309552901E-2</v>
      </c>
      <c r="M26">
        <v>1.5818127010606701E-2</v>
      </c>
      <c r="N26">
        <v>1.1350820236568899E-2</v>
      </c>
      <c r="O26">
        <v>0.22609259422905501</v>
      </c>
      <c r="P26">
        <v>92</v>
      </c>
      <c r="Q26" s="1">
        <v>12.388517434737301</v>
      </c>
      <c r="R26" s="1">
        <v>16.960312836155701</v>
      </c>
      <c r="S26">
        <v>74.764900670878305</v>
      </c>
      <c r="U26" s="12">
        <f>(LN(((Table5[[#This Row],[k]]-Table5[[#This Row],[k_se]])-Table5[[#This Row],[n0]])/Table5[[#This Row],[n0]])/(Table5[[#This Row],[r]]-Table5[[#This Row],[r_se]]))-Table5[[#This Row],[t_mid]]</f>
        <v>-3.2353909445340481</v>
      </c>
      <c r="V26">
        <v>73.251625692537402</v>
      </c>
      <c r="W26" s="16"/>
    </row>
    <row r="27" spans="1:23" x14ac:dyDescent="0.3">
      <c r="A27" s="15">
        <v>4</v>
      </c>
      <c r="B27" s="3" t="s">
        <v>33</v>
      </c>
      <c r="C27" s="4" t="s">
        <v>26</v>
      </c>
      <c r="D27" t="s">
        <v>60</v>
      </c>
      <c r="F27" s="1">
        <v>2.0016453615844498</v>
      </c>
      <c r="G27">
        <v>6.5464731500317994E-2</v>
      </c>
      <c r="H27" s="5">
        <v>5.5332057390250103E-50</v>
      </c>
      <c r="I27" s="1">
        <v>0.40188137304140398</v>
      </c>
      <c r="J27">
        <v>0.114484366083011</v>
      </c>
      <c r="K27">
        <v>6.9508075784943701E-4</v>
      </c>
      <c r="L27" s="1">
        <v>0.117326158776189</v>
      </c>
      <c r="M27">
        <v>2.38676285912846E-2</v>
      </c>
      <c r="N27" s="5">
        <v>3.8426001492547399E-6</v>
      </c>
      <c r="O27">
        <v>0.29175629583891699</v>
      </c>
      <c r="P27">
        <v>92</v>
      </c>
      <c r="Q27" s="1">
        <v>11.7744793783649</v>
      </c>
      <c r="R27" s="1">
        <v>5.9078656268138001</v>
      </c>
      <c r="S27">
        <v>106.74457897735201</v>
      </c>
      <c r="U27" s="12">
        <f>(LN(((Table5[[#This Row],[k]]-Table5[[#This Row],[k_se]])-Table5[[#This Row],[n0]])/Table5[[#This Row],[n0]])/(Table5[[#This Row],[r]]-Table5[[#This Row],[r_se]]))-Table5[[#This Row],[t_mid]]</f>
        <v>2.5599220929021111</v>
      </c>
      <c r="V27">
        <v>95.9786673801256</v>
      </c>
      <c r="W27" s="16"/>
    </row>
    <row r="28" spans="1:23" x14ac:dyDescent="0.3">
      <c r="A28" s="15">
        <v>5</v>
      </c>
      <c r="B28" s="3" t="s">
        <v>35</v>
      </c>
      <c r="C28" s="4" t="s">
        <v>26</v>
      </c>
      <c r="D28" t="s">
        <v>61</v>
      </c>
      <c r="F28" s="1">
        <v>1.34771334922554</v>
      </c>
      <c r="G28">
        <v>5.1974195387457199E-2</v>
      </c>
      <c r="H28" s="5">
        <v>4.4453246680910499E-44</v>
      </c>
      <c r="I28" s="1">
        <v>1.20334588496327E-3</v>
      </c>
      <c r="J28">
        <v>2.4576267684149398E-3</v>
      </c>
      <c r="K28">
        <v>0.62555602411580002</v>
      </c>
      <c r="L28" s="1">
        <v>0.50455552243679103</v>
      </c>
      <c r="M28">
        <v>0.147048969973576</v>
      </c>
      <c r="N28">
        <v>9.0177397614144895E-4</v>
      </c>
      <c r="O28">
        <v>0.38820977142438201</v>
      </c>
      <c r="P28">
        <v>92</v>
      </c>
      <c r="Q28" s="1">
        <v>13.913563750372999</v>
      </c>
      <c r="R28" s="1">
        <v>1.37377780984803</v>
      </c>
      <c r="S28">
        <v>71.542912768792107</v>
      </c>
      <c r="U28" s="12">
        <f>(LN(((Table5[[#This Row],[k]]-Table5[[#This Row],[k_se]])-Table5[[#This Row],[n0]])/Table5[[#This Row],[n0]])/(Table5[[#This Row],[r]]-Table5[[#This Row],[r_se]]))-Table5[[#This Row],[t_mid]]</f>
        <v>5.6127959708151085</v>
      </c>
      <c r="V28">
        <v>65.168686239309693</v>
      </c>
      <c r="W28" s="16"/>
    </row>
    <row r="29" spans="1:23" x14ac:dyDescent="0.3">
      <c r="A29" s="15">
        <v>6</v>
      </c>
      <c r="B29" s="3" t="s">
        <v>37</v>
      </c>
      <c r="C29" s="4" t="s">
        <v>26</v>
      </c>
      <c r="D29" t="s">
        <v>62</v>
      </c>
      <c r="F29" s="1">
        <v>530435.25639054598</v>
      </c>
      <c r="G29">
        <v>11318731313525.199</v>
      </c>
      <c r="H29">
        <v>0.99999996270981195</v>
      </c>
      <c r="I29" s="1">
        <v>0.34769862359821102</v>
      </c>
      <c r="J29">
        <v>0.10551016110571</v>
      </c>
      <c r="K29">
        <v>1.39682076387103E-3</v>
      </c>
      <c r="L29" s="1">
        <v>2.3871106489042298E-3</v>
      </c>
      <c r="M29">
        <v>3.5785435479859198E-2</v>
      </c>
      <c r="N29">
        <v>0.94696034379476002</v>
      </c>
      <c r="O29">
        <v>0.51901770648279599</v>
      </c>
      <c r="P29">
        <v>92</v>
      </c>
      <c r="Q29" s="1">
        <v>5964.4791650417101</v>
      </c>
      <c r="R29" s="1">
        <v>290.37077978690502</v>
      </c>
      <c r="S29">
        <v>25.2621483459912</v>
      </c>
      <c r="U29" s="12" t="e">
        <f>(LN(((Table5[[#This Row],[k]]-Table5[[#This Row],[k_se]])-Table5[[#This Row],[n0]])/Table5[[#This Row],[n0]])/(Table5[[#This Row],[r]]-Table5[[#This Row],[r_se]]))-Table5[[#This Row],[t_mid]]</f>
        <v>#NUM!</v>
      </c>
      <c r="V29">
        <v>6.7810766594698304</v>
      </c>
      <c r="W29" s="16"/>
    </row>
    <row r="30" spans="1:23" x14ac:dyDescent="0.3">
      <c r="A30" s="17">
        <v>7</v>
      </c>
      <c r="B30" s="18" t="s">
        <v>39</v>
      </c>
      <c r="C30" s="19" t="s">
        <v>26</v>
      </c>
      <c r="D30" s="20" t="s">
        <v>63</v>
      </c>
      <c r="E30" s="20"/>
      <c r="F30" s="1">
        <v>154061.883273165</v>
      </c>
      <c r="G30" s="20">
        <v>389055512592.26801</v>
      </c>
      <c r="H30" s="20">
        <v>0.99999968490350999</v>
      </c>
      <c r="I30" s="1">
        <v>2.2693428586156E-2</v>
      </c>
      <c r="J30" s="20">
        <v>4.7620108599519401E-3</v>
      </c>
      <c r="K30" s="21">
        <v>7.0154098260181499E-6</v>
      </c>
      <c r="L30" s="1">
        <v>1.97856488645606E-2</v>
      </c>
      <c r="M30" s="20">
        <v>1.7100153030533201E-2</v>
      </c>
      <c r="N30" s="20">
        <v>0.25024930266065198</v>
      </c>
      <c r="O30" s="20">
        <v>2.1921894675599001E-2</v>
      </c>
      <c r="P30" s="20">
        <v>92</v>
      </c>
      <c r="Q30" s="1">
        <v>795.06057579912897</v>
      </c>
      <c r="R30" s="1">
        <v>35.032825322271201</v>
      </c>
      <c r="S30" s="20">
        <v>3.1708826974002799</v>
      </c>
      <c r="T30" s="20"/>
      <c r="U30" s="12" t="e">
        <f>(LN(((Table5[[#This Row],[k]]-Table5[[#This Row],[k_se]])-Table5[[#This Row],[n0]])/Table5[[#This Row],[n0]])/(Table5[[#This Row],[r]]-Table5[[#This Row],[r_se]]))-Table5[[#This Row],[t_mid]]</f>
        <v>#NUM!</v>
      </c>
      <c r="V30" s="20">
        <v>3.5300970925308102</v>
      </c>
      <c r="W30" s="22"/>
    </row>
    <row r="31" spans="1:23" x14ac:dyDescent="0.3">
      <c r="A31" s="9">
        <v>1</v>
      </c>
      <c r="B31" s="10" t="s">
        <v>26</v>
      </c>
      <c r="C31" s="11" t="s">
        <v>64</v>
      </c>
      <c r="D31" s="12" t="s">
        <v>65</v>
      </c>
      <c r="E31" s="12"/>
      <c r="F31" s="1">
        <v>2.91431272167977</v>
      </c>
      <c r="G31" s="12">
        <v>2.7655010730320902E-2</v>
      </c>
      <c r="H31" s="13">
        <v>9.9061483202055797E-98</v>
      </c>
      <c r="I31" s="1">
        <v>1.81033786067623E-2</v>
      </c>
      <c r="J31" s="12">
        <v>4.0303994758978797E-3</v>
      </c>
      <c r="K31" s="13">
        <v>2.0480097579691001E-5</v>
      </c>
      <c r="L31" s="1">
        <v>0.24661360698835999</v>
      </c>
      <c r="M31" s="12">
        <v>1.15770264090292E-2</v>
      </c>
      <c r="N31" s="13">
        <v>2.4527553492875099E-37</v>
      </c>
      <c r="O31" s="12">
        <v>0.16492405865450099</v>
      </c>
      <c r="P31" s="12">
        <v>92</v>
      </c>
      <c r="Q31" s="1">
        <v>20.578992033865799</v>
      </c>
      <c r="R31" s="1">
        <v>2.8106607296517101</v>
      </c>
      <c r="S31" s="12">
        <v>135.211823346633</v>
      </c>
      <c r="T31" s="12"/>
      <c r="U31" s="12">
        <f>(LN(((Table5[[#This Row],[k]]-Table5[[#This Row],[k_se]])-Table5[[#This Row],[n0]])/Table5[[#This Row],[n0]])/(Table5[[#This Row],[r]]-Table5[[#This Row],[r_se]]))-Table5[[#This Row],[t_mid]]</f>
        <v>0.9728228716986429</v>
      </c>
      <c r="V31" s="14">
        <v>133.30515182245</v>
      </c>
    </row>
    <row r="32" spans="1:23" x14ac:dyDescent="0.3">
      <c r="A32" s="15">
        <v>2</v>
      </c>
      <c r="B32" s="3" t="s">
        <v>29</v>
      </c>
      <c r="C32" s="4" t="s">
        <v>64</v>
      </c>
      <c r="D32" t="s">
        <v>66</v>
      </c>
      <c r="F32" s="1">
        <v>2.8294203675041798</v>
      </c>
      <c r="G32">
        <v>3.5269605395119197E-2</v>
      </c>
      <c r="H32" s="5">
        <v>5.9875102586104999E-87</v>
      </c>
      <c r="I32" s="1">
        <v>1.6396141554511998E-2</v>
      </c>
      <c r="J32">
        <v>4.3590387881348299E-3</v>
      </c>
      <c r="K32">
        <v>2.96887979484864E-4</v>
      </c>
      <c r="L32" s="1">
        <v>0.22057780215126099</v>
      </c>
      <c r="M32">
        <v>1.26098453310509E-2</v>
      </c>
      <c r="N32" s="5">
        <v>5.1856385935805701E-31</v>
      </c>
      <c r="O32">
        <v>0.18759063058518</v>
      </c>
      <c r="P32">
        <v>92</v>
      </c>
      <c r="Q32" s="1">
        <v>23.324964408618602</v>
      </c>
      <c r="R32" s="1">
        <v>3.14241584511129</v>
      </c>
      <c r="S32">
        <v>123.501326276678</v>
      </c>
      <c r="U32" s="12">
        <f>(LN(((Table5[[#This Row],[k]]-Table5[[#This Row],[k_se]])-Table5[[#This Row],[n0]])/Table5[[#This Row],[n0]])/(Table5[[#This Row],[r]]-Table5[[#This Row],[r_se]]))-Table5[[#This Row],[t_mid]]</f>
        <v>1.3536073880583857</v>
      </c>
      <c r="V32" s="16">
        <v>120.840580147889</v>
      </c>
    </row>
    <row r="33" spans="1:23" x14ac:dyDescent="0.3">
      <c r="A33" s="15">
        <v>3</v>
      </c>
      <c r="B33" s="3" t="s">
        <v>31</v>
      </c>
      <c r="C33" s="4" t="s">
        <v>64</v>
      </c>
      <c r="D33" t="s">
        <v>67</v>
      </c>
      <c r="F33" s="1">
        <v>2.9167124097076398</v>
      </c>
      <c r="G33">
        <v>2.7267297725466998E-2</v>
      </c>
      <c r="H33" s="5">
        <v>2.5332690014061399E-98</v>
      </c>
      <c r="I33" s="1">
        <v>8.6718482883382502E-3</v>
      </c>
      <c r="J33">
        <v>2.3194326595696599E-3</v>
      </c>
      <c r="K33">
        <v>3.2103991728550901E-4</v>
      </c>
      <c r="L33" s="1">
        <v>0.29196064691175699</v>
      </c>
      <c r="M33">
        <v>1.40343384450677E-2</v>
      </c>
      <c r="N33" s="5">
        <v>1.4966574623080099E-36</v>
      </c>
      <c r="O33">
        <v>0.17147528412058999</v>
      </c>
      <c r="P33">
        <v>92</v>
      </c>
      <c r="Q33" s="1">
        <v>19.9175912855607</v>
      </c>
      <c r="R33" s="1">
        <v>2.3741116752952101</v>
      </c>
      <c r="S33">
        <v>137.29611012759699</v>
      </c>
      <c r="U33" s="12">
        <f>(LN(((Table5[[#This Row],[k]]-Table5[[#This Row],[k_se]])-Table5[[#This Row],[n0]])/Table5[[#This Row],[n0]])/(Table5[[#This Row],[r]]-Table5[[#This Row],[r_se]]))-Table5[[#This Row],[t_mid]]</f>
        <v>0.97187439094072303</v>
      </c>
      <c r="V33" s="16">
        <v>132.90240230410899</v>
      </c>
    </row>
    <row r="34" spans="1:23" x14ac:dyDescent="0.3">
      <c r="A34" s="15">
        <v>4</v>
      </c>
      <c r="B34" s="3" t="s">
        <v>33</v>
      </c>
      <c r="C34" s="4" t="s">
        <v>64</v>
      </c>
      <c r="D34" t="s">
        <v>68</v>
      </c>
      <c r="F34" s="1">
        <v>3.1192642378309499</v>
      </c>
      <c r="G34">
        <v>2.73961664713975E-2</v>
      </c>
      <c r="H34" s="5">
        <v>8.4721727225344504E-101</v>
      </c>
      <c r="I34" s="1">
        <v>1.60876722140488E-2</v>
      </c>
      <c r="J34">
        <v>3.1187977534019298E-3</v>
      </c>
      <c r="K34" s="5">
        <v>1.4245339592465299E-6</v>
      </c>
      <c r="L34" s="1">
        <v>0.224428013520348</v>
      </c>
      <c r="M34">
        <v>9.1295642819477895E-3</v>
      </c>
      <c r="N34" s="5">
        <v>3.2695335804832601E-42</v>
      </c>
      <c r="O34">
        <v>0.146302911266534</v>
      </c>
      <c r="P34">
        <v>92</v>
      </c>
      <c r="Q34" s="1">
        <v>23.446842504962401</v>
      </c>
      <c r="R34" s="1">
        <v>3.0885056178474799</v>
      </c>
      <c r="S34">
        <v>135.782728683946</v>
      </c>
      <c r="U34" s="12">
        <f>(LN(((Table5[[#This Row],[k]]-Table5[[#This Row],[k_se]])-Table5[[#This Row],[n0]])/Table5[[#This Row],[n0]])/(Table5[[#This Row],[r]]-Table5[[#This Row],[r_se]]))-Table5[[#This Row],[t_mid]]</f>
        <v>0.95305762095043534</v>
      </c>
      <c r="V34" s="16">
        <v>137.42901118737299</v>
      </c>
    </row>
    <row r="35" spans="1:23" x14ac:dyDescent="0.3">
      <c r="A35" s="15">
        <v>5</v>
      </c>
      <c r="B35" s="3" t="s">
        <v>35</v>
      </c>
      <c r="C35" s="4" t="s">
        <v>64</v>
      </c>
      <c r="D35" t="s">
        <v>69</v>
      </c>
      <c r="F35" s="1">
        <v>3.06399347013061</v>
      </c>
      <c r="G35">
        <v>2.5420768147381301E-2</v>
      </c>
      <c r="H35" s="5">
        <v>4.6474132607271697E-103</v>
      </c>
      <c r="I35" s="1">
        <v>1.45513819698619E-2</v>
      </c>
      <c r="J35">
        <v>2.57024403181124E-3</v>
      </c>
      <c r="K35" s="5">
        <v>1.69339105634955E-7</v>
      </c>
      <c r="L35" s="1">
        <v>0.21901358634962501</v>
      </c>
      <c r="M35">
        <v>8.0399355018073507E-3</v>
      </c>
      <c r="N35" s="5">
        <v>7.9969106689470306E-46</v>
      </c>
      <c r="O35">
        <v>0.129932723394271</v>
      </c>
      <c r="P35">
        <v>92</v>
      </c>
      <c r="Q35" s="1">
        <v>24.405006329463301</v>
      </c>
      <c r="R35" s="1">
        <v>3.1648592770561299</v>
      </c>
      <c r="S35">
        <v>130.44542620685499</v>
      </c>
      <c r="U35" s="12">
        <f>(LN(((Table5[[#This Row],[k]]-Table5[[#This Row],[k_se]])-Table5[[#This Row],[n0]])/Table5[[#This Row],[n0]])/(Table5[[#This Row],[r]]-Table5[[#This Row],[r_se]]))-Table5[[#This Row],[t_mid]]</f>
        <v>0.89036489933252483</v>
      </c>
      <c r="V35" s="16">
        <v>130.664591347613</v>
      </c>
    </row>
    <row r="36" spans="1:23" x14ac:dyDescent="0.3">
      <c r="A36" s="15">
        <v>6</v>
      </c>
      <c r="B36" s="3" t="s">
        <v>37</v>
      </c>
      <c r="C36" s="4" t="s">
        <v>64</v>
      </c>
      <c r="D36" t="s">
        <v>70</v>
      </c>
      <c r="F36" s="1">
        <v>3.4837149275946402</v>
      </c>
      <c r="G36">
        <v>5.6302216959083197E-2</v>
      </c>
      <c r="H36" s="5">
        <v>9.2086068767782493E-77</v>
      </c>
      <c r="I36" s="1">
        <v>7.4023153773820904E-2</v>
      </c>
      <c r="J36">
        <v>1.21750615868777E-2</v>
      </c>
      <c r="K36" s="5">
        <v>2.7031893414072601E-8</v>
      </c>
      <c r="L36" s="1">
        <v>0.149565430001216</v>
      </c>
      <c r="M36">
        <v>7.5583447861261198E-3</v>
      </c>
      <c r="N36" s="5">
        <v>6.49733815039975E-35</v>
      </c>
      <c r="O36">
        <v>0.22228296863836</v>
      </c>
      <c r="P36">
        <v>92</v>
      </c>
      <c r="Q36" s="1">
        <v>25.607516684518401</v>
      </c>
      <c r="R36" s="1">
        <v>4.6344077007254301</v>
      </c>
      <c r="S36">
        <v>143.747010725477</v>
      </c>
      <c r="U36" s="12">
        <f>(LN(((Table5[[#This Row],[k]]-Table5[[#This Row],[k_se]])-Table5[[#This Row],[n0]])/Table5[[#This Row],[n0]])/(Table5[[#This Row],[r]]-Table5[[#This Row],[r_se]]))-Table5[[#This Row],[t_mid]]</f>
        <v>1.2457137893617265</v>
      </c>
      <c r="V36" s="16">
        <v>139.77700777166299</v>
      </c>
    </row>
    <row r="37" spans="1:23" x14ac:dyDescent="0.3">
      <c r="A37" s="17">
        <v>7</v>
      </c>
      <c r="B37" s="18" t="s">
        <v>39</v>
      </c>
      <c r="C37" s="19" t="s">
        <v>64</v>
      </c>
      <c r="D37" s="20" t="s">
        <v>71</v>
      </c>
      <c r="E37" s="20"/>
      <c r="F37" s="1">
        <v>727229.05918177404</v>
      </c>
      <c r="G37" s="20">
        <v>671031100209.62805</v>
      </c>
      <c r="H37" s="20">
        <v>0.999999137640182</v>
      </c>
      <c r="I37" s="1">
        <v>0.115626665651023</v>
      </c>
      <c r="J37" s="20">
        <v>6.5038141140090003E-2</v>
      </c>
      <c r="K37" s="20">
        <v>7.8736157737433907E-2</v>
      </c>
      <c r="L37" s="1">
        <v>3.3624717133355998E-2</v>
      </c>
      <c r="M37" s="20">
        <v>2.4985330695274199E-2</v>
      </c>
      <c r="N37" s="20">
        <v>0.181681187961618</v>
      </c>
      <c r="O37" s="20">
        <v>0.42512580012780599</v>
      </c>
      <c r="P37" s="20">
        <v>92</v>
      </c>
      <c r="Q37" s="1">
        <v>465.56184362708899</v>
      </c>
      <c r="R37" s="1">
        <v>20.614215959376399</v>
      </c>
      <c r="S37" s="20">
        <v>29.280412594657399</v>
      </c>
      <c r="T37" s="20"/>
      <c r="U37" s="12" t="e">
        <f>(LN(((Table5[[#This Row],[k]]-Table5[[#This Row],[k_se]])-Table5[[#This Row],[n0]])/Table5[[#This Row],[n0]])/(Table5[[#This Row],[r]]-Table5[[#This Row],[r_se]]))-Table5[[#This Row],[t_mid]]</f>
        <v>#NUM!</v>
      </c>
      <c r="V37" s="22">
        <v>34.278654444907701</v>
      </c>
    </row>
    <row r="38" spans="1:23" x14ac:dyDescent="0.3">
      <c r="A38" s="9">
        <v>1</v>
      </c>
      <c r="B38" s="10" t="s">
        <v>26</v>
      </c>
      <c r="C38" s="11" t="s">
        <v>72</v>
      </c>
      <c r="D38" s="12" t="s">
        <v>73</v>
      </c>
      <c r="E38" s="12"/>
      <c r="F38" s="1">
        <v>0</v>
      </c>
      <c r="G38" s="12">
        <v>0</v>
      </c>
      <c r="H38" s="12">
        <v>0</v>
      </c>
      <c r="I38" s="1">
        <v>0</v>
      </c>
      <c r="J38" s="12">
        <v>0</v>
      </c>
      <c r="K38" s="12">
        <v>0</v>
      </c>
      <c r="L38" s="1">
        <v>0</v>
      </c>
      <c r="M38" s="12">
        <v>0</v>
      </c>
      <c r="N38" s="12">
        <v>0</v>
      </c>
      <c r="O38" s="12">
        <v>0</v>
      </c>
      <c r="P38" s="12">
        <v>0</v>
      </c>
      <c r="Q38" s="1">
        <v>0</v>
      </c>
      <c r="R38" s="1">
        <v>0</v>
      </c>
      <c r="S38" s="12">
        <v>0</v>
      </c>
      <c r="T38" s="12"/>
      <c r="U38" s="12" t="e">
        <f>(LN(((Table5[[#This Row],[k]]-Table5[[#This Row],[k_se]])-Table5[[#This Row],[n0]])/Table5[[#This Row],[n0]])/(Table5[[#This Row],[r]]-Table5[[#This Row],[r_se]]))-Table5[[#This Row],[t_mid]]</f>
        <v>#DIV/0!</v>
      </c>
      <c r="V38" s="14">
        <v>0</v>
      </c>
      <c r="W38" t="s">
        <v>48</v>
      </c>
    </row>
    <row r="39" spans="1:23" x14ac:dyDescent="0.3">
      <c r="A39" s="15">
        <v>2</v>
      </c>
      <c r="B39" s="3" t="s">
        <v>29</v>
      </c>
      <c r="C39" s="4" t="s">
        <v>72</v>
      </c>
      <c r="D39" t="s">
        <v>74</v>
      </c>
      <c r="F39" s="1">
        <v>0</v>
      </c>
      <c r="G39">
        <v>0</v>
      </c>
      <c r="H39">
        <v>0</v>
      </c>
      <c r="I39" s="1">
        <v>0</v>
      </c>
      <c r="J39">
        <v>0</v>
      </c>
      <c r="K39">
        <v>0</v>
      </c>
      <c r="L39" s="1">
        <v>0</v>
      </c>
      <c r="M39">
        <v>0</v>
      </c>
      <c r="N39">
        <v>0</v>
      </c>
      <c r="O39">
        <v>0</v>
      </c>
      <c r="P39">
        <v>0</v>
      </c>
      <c r="Q39" s="1">
        <v>0</v>
      </c>
      <c r="R39" s="1">
        <v>0</v>
      </c>
      <c r="S39">
        <v>0</v>
      </c>
      <c r="U39" s="12" t="e">
        <f>(LN(((Table5[[#This Row],[k]]-Table5[[#This Row],[k_se]])-Table5[[#This Row],[n0]])/Table5[[#This Row],[n0]])/(Table5[[#This Row],[r]]-Table5[[#This Row],[r_se]]))-Table5[[#This Row],[t_mid]]</f>
        <v>#DIV/0!</v>
      </c>
      <c r="V39" s="16">
        <v>0</v>
      </c>
      <c r="W39" t="s">
        <v>48</v>
      </c>
    </row>
    <row r="40" spans="1:23" x14ac:dyDescent="0.3">
      <c r="A40" s="15">
        <v>3</v>
      </c>
      <c r="B40" s="3" t="s">
        <v>31</v>
      </c>
      <c r="C40" s="4" t="s">
        <v>72</v>
      </c>
      <c r="D40" t="s">
        <v>75</v>
      </c>
      <c r="F40" s="1">
        <v>0</v>
      </c>
      <c r="G40">
        <v>0</v>
      </c>
      <c r="H40">
        <v>0</v>
      </c>
      <c r="I40" s="1">
        <v>0</v>
      </c>
      <c r="J40">
        <v>0</v>
      </c>
      <c r="K40">
        <v>0</v>
      </c>
      <c r="L40" s="1">
        <v>0</v>
      </c>
      <c r="M40">
        <v>0</v>
      </c>
      <c r="N40">
        <v>0</v>
      </c>
      <c r="O40">
        <v>0</v>
      </c>
      <c r="P40">
        <v>0</v>
      </c>
      <c r="Q40" s="1">
        <v>0</v>
      </c>
      <c r="R40" s="1">
        <v>0</v>
      </c>
      <c r="S40">
        <v>0</v>
      </c>
      <c r="U40" s="12" t="e">
        <f>(LN(((Table5[[#This Row],[k]]-Table5[[#This Row],[k_se]])-Table5[[#This Row],[n0]])/Table5[[#This Row],[n0]])/(Table5[[#This Row],[r]]-Table5[[#This Row],[r_se]]))-Table5[[#This Row],[t_mid]]</f>
        <v>#DIV/0!</v>
      </c>
      <c r="V40" s="16">
        <v>0</v>
      </c>
      <c r="W40" t="s">
        <v>48</v>
      </c>
    </row>
    <row r="41" spans="1:23" x14ac:dyDescent="0.3">
      <c r="A41" s="15">
        <v>4</v>
      </c>
      <c r="B41" s="3" t="s">
        <v>33</v>
      </c>
      <c r="C41" s="4" t="s">
        <v>72</v>
      </c>
      <c r="D41" t="s">
        <v>76</v>
      </c>
      <c r="F41" s="1">
        <v>0</v>
      </c>
      <c r="G41">
        <v>0</v>
      </c>
      <c r="H41">
        <v>0</v>
      </c>
      <c r="I41" s="1">
        <v>0</v>
      </c>
      <c r="J41">
        <v>0</v>
      </c>
      <c r="K41">
        <v>0</v>
      </c>
      <c r="L41" s="1">
        <v>0</v>
      </c>
      <c r="M41">
        <v>0</v>
      </c>
      <c r="N41">
        <v>0</v>
      </c>
      <c r="O41">
        <v>0</v>
      </c>
      <c r="P41">
        <v>0</v>
      </c>
      <c r="Q41" s="1">
        <v>0</v>
      </c>
      <c r="R41" s="1">
        <v>0</v>
      </c>
      <c r="S41">
        <v>0</v>
      </c>
      <c r="U41" s="12" t="e">
        <f>(LN(((Table5[[#This Row],[k]]-Table5[[#This Row],[k_se]])-Table5[[#This Row],[n0]])/Table5[[#This Row],[n0]])/(Table5[[#This Row],[r]]-Table5[[#This Row],[r_se]]))-Table5[[#This Row],[t_mid]]</f>
        <v>#DIV/0!</v>
      </c>
      <c r="V41" s="16">
        <v>0</v>
      </c>
      <c r="W41" t="s">
        <v>48</v>
      </c>
    </row>
    <row r="42" spans="1:23" x14ac:dyDescent="0.3">
      <c r="A42" s="15">
        <v>5</v>
      </c>
      <c r="B42" s="3" t="s">
        <v>35</v>
      </c>
      <c r="C42" s="4" t="s">
        <v>72</v>
      </c>
      <c r="D42" t="s">
        <v>77</v>
      </c>
      <c r="F42" s="1">
        <v>0</v>
      </c>
      <c r="G42">
        <v>0</v>
      </c>
      <c r="H42">
        <v>0</v>
      </c>
      <c r="I42" s="1">
        <v>0</v>
      </c>
      <c r="J42">
        <v>0</v>
      </c>
      <c r="K42">
        <v>0</v>
      </c>
      <c r="L42" s="1">
        <v>0</v>
      </c>
      <c r="M42">
        <v>0</v>
      </c>
      <c r="N42">
        <v>0</v>
      </c>
      <c r="O42">
        <v>0</v>
      </c>
      <c r="P42">
        <v>0</v>
      </c>
      <c r="Q42" s="1">
        <v>0</v>
      </c>
      <c r="R42" s="1">
        <v>0</v>
      </c>
      <c r="S42">
        <v>0</v>
      </c>
      <c r="U42" s="12" t="e">
        <f>(LN(((Table5[[#This Row],[k]]-Table5[[#This Row],[k_se]])-Table5[[#This Row],[n0]])/Table5[[#This Row],[n0]])/(Table5[[#This Row],[r]]-Table5[[#This Row],[r_se]]))-Table5[[#This Row],[t_mid]]</f>
        <v>#DIV/0!</v>
      </c>
      <c r="V42" s="16">
        <v>0</v>
      </c>
      <c r="W42" t="s">
        <v>48</v>
      </c>
    </row>
    <row r="43" spans="1:23" x14ac:dyDescent="0.3">
      <c r="A43" s="15">
        <v>6</v>
      </c>
      <c r="B43" s="3" t="s">
        <v>37</v>
      </c>
      <c r="C43" s="4" t="s">
        <v>72</v>
      </c>
      <c r="D43" t="s">
        <v>78</v>
      </c>
      <c r="F43" s="1">
        <v>0</v>
      </c>
      <c r="G43">
        <v>0</v>
      </c>
      <c r="H43">
        <v>0</v>
      </c>
      <c r="I43" s="1">
        <v>0</v>
      </c>
      <c r="J43">
        <v>0</v>
      </c>
      <c r="K43">
        <v>0</v>
      </c>
      <c r="L43" s="1">
        <v>0</v>
      </c>
      <c r="M43">
        <v>0</v>
      </c>
      <c r="N43">
        <v>0</v>
      </c>
      <c r="O43">
        <v>0</v>
      </c>
      <c r="P43">
        <v>0</v>
      </c>
      <c r="Q43" s="1">
        <v>0</v>
      </c>
      <c r="R43" s="1">
        <v>0</v>
      </c>
      <c r="S43">
        <v>0</v>
      </c>
      <c r="U43" s="12" t="e">
        <f>(LN(((Table5[[#This Row],[k]]-Table5[[#This Row],[k_se]])-Table5[[#This Row],[n0]])/Table5[[#This Row],[n0]])/(Table5[[#This Row],[r]]-Table5[[#This Row],[r_se]]))-Table5[[#This Row],[t_mid]]</f>
        <v>#DIV/0!</v>
      </c>
      <c r="V43" s="16">
        <v>0</v>
      </c>
      <c r="W43" t="s">
        <v>48</v>
      </c>
    </row>
    <row r="44" spans="1:23" x14ac:dyDescent="0.3">
      <c r="A44" s="17">
        <v>7</v>
      </c>
      <c r="B44" s="18" t="s">
        <v>39</v>
      </c>
      <c r="C44" s="19" t="s">
        <v>72</v>
      </c>
      <c r="D44" s="20" t="s">
        <v>79</v>
      </c>
      <c r="E44" s="20"/>
      <c r="F44" s="1">
        <v>0</v>
      </c>
      <c r="G44" s="20">
        <v>0</v>
      </c>
      <c r="H44" s="20">
        <v>0</v>
      </c>
      <c r="I44" s="1">
        <v>0</v>
      </c>
      <c r="J44" s="20">
        <v>0</v>
      </c>
      <c r="K44" s="20">
        <v>0</v>
      </c>
      <c r="L44" s="1">
        <v>0</v>
      </c>
      <c r="M44" s="20">
        <v>0</v>
      </c>
      <c r="N44" s="20">
        <v>0</v>
      </c>
      <c r="O44" s="20">
        <v>0</v>
      </c>
      <c r="P44" s="20">
        <v>0</v>
      </c>
      <c r="Q44" s="1">
        <v>0</v>
      </c>
      <c r="R44" s="1">
        <v>0</v>
      </c>
      <c r="S44" s="20">
        <v>0</v>
      </c>
      <c r="T44" s="20"/>
      <c r="U44" s="12" t="e">
        <f>(LN(((Table5[[#This Row],[k]]-Table5[[#This Row],[k_se]])-Table5[[#This Row],[n0]])/Table5[[#This Row],[n0]])/(Table5[[#This Row],[r]]-Table5[[#This Row],[r_se]]))-Table5[[#This Row],[t_mid]]</f>
        <v>#DIV/0!</v>
      </c>
      <c r="V44" s="22">
        <v>0</v>
      </c>
      <c r="W44" t="s">
        <v>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1928-6240-4EEE-B983-AECB7A23810E}">
  <dimension ref="A1:V45"/>
  <sheetViews>
    <sheetView zoomScale="92" workbookViewId="0">
      <selection activeCell="V4" sqref="V4"/>
    </sheetView>
  </sheetViews>
  <sheetFormatPr defaultRowHeight="14.4" x14ac:dyDescent="0.3"/>
  <cols>
    <col min="1" max="1" width="9" bestFit="1" customWidth="1"/>
    <col min="2" max="2" width="11.109375" customWidth="1"/>
    <col min="3" max="3" width="11.77734375" customWidth="1"/>
    <col min="4" max="5" width="10.88671875" customWidth="1"/>
    <col min="6" max="6" width="9" style="1" bestFit="1" customWidth="1"/>
    <col min="7" max="7" width="12.21875" bestFit="1" customWidth="1"/>
    <col min="8" max="8" width="10.21875" bestFit="1" customWidth="1"/>
    <col min="9" max="9" width="9" style="1" bestFit="1" customWidth="1"/>
    <col min="10" max="11" width="9" bestFit="1" customWidth="1"/>
    <col min="12" max="12" width="9" style="1" bestFit="1" customWidth="1"/>
    <col min="13" max="16" width="9" bestFit="1" customWidth="1"/>
    <col min="17" max="18" width="9" style="1" bestFit="1" customWidth="1"/>
    <col min="19" max="20" width="9" bestFit="1" customWidth="1"/>
  </cols>
  <sheetData>
    <row r="1" spans="1:22" x14ac:dyDescent="0.3">
      <c r="A1" t="s">
        <v>80</v>
      </c>
      <c r="F1" s="1" t="s">
        <v>0</v>
      </c>
      <c r="I1" s="1" t="s">
        <v>1</v>
      </c>
      <c r="L1" s="1" t="s">
        <v>2</v>
      </c>
      <c r="Q1" s="1" t="s">
        <v>3</v>
      </c>
      <c r="R1" s="1" t="s">
        <v>4</v>
      </c>
    </row>
    <row r="2" spans="1:22" x14ac:dyDescent="0.3">
      <c r="A2" t="s">
        <v>5</v>
      </c>
      <c r="B2" s="2" t="s">
        <v>6</v>
      </c>
      <c r="C2" s="2" t="s">
        <v>7</v>
      </c>
      <c r="D2" t="s">
        <v>8</v>
      </c>
      <c r="E2" t="s">
        <v>9</v>
      </c>
      <c r="F2" s="7" t="s">
        <v>10</v>
      </c>
      <c r="G2" t="s">
        <v>11</v>
      </c>
      <c r="H2" t="s">
        <v>12</v>
      </c>
      <c r="I2" s="7" t="s">
        <v>13</v>
      </c>
      <c r="J2" t="s">
        <v>14</v>
      </c>
      <c r="K2" t="s">
        <v>15</v>
      </c>
      <c r="L2" s="7" t="s">
        <v>16</v>
      </c>
      <c r="M2" t="s">
        <v>17</v>
      </c>
      <c r="N2" t="s">
        <v>18</v>
      </c>
      <c r="O2" t="s">
        <v>19</v>
      </c>
      <c r="P2" t="s">
        <v>20</v>
      </c>
      <c r="Q2" s="7" t="s">
        <v>21</v>
      </c>
      <c r="R2" s="7" t="s">
        <v>22</v>
      </c>
      <c r="S2" t="s">
        <v>23</v>
      </c>
      <c r="T2" t="s">
        <v>24</v>
      </c>
      <c r="U2" t="s">
        <v>25</v>
      </c>
      <c r="V2" t="s">
        <v>100</v>
      </c>
    </row>
    <row r="3" spans="1:22" x14ac:dyDescent="0.3">
      <c r="A3" s="9">
        <v>1</v>
      </c>
      <c r="B3" s="10" t="s">
        <v>26</v>
      </c>
      <c r="C3" s="11" t="s">
        <v>27</v>
      </c>
      <c r="D3" s="12" t="s">
        <v>28</v>
      </c>
      <c r="E3" s="12"/>
      <c r="F3" s="1">
        <v>2.6403780902998202</v>
      </c>
      <c r="G3" s="12">
        <v>7.0206720349208093E-2</v>
      </c>
      <c r="H3" s="13">
        <v>1.3439313350453999E-61</v>
      </c>
      <c r="I3" s="1">
        <v>7.1020806255888594E-2</v>
      </c>
      <c r="J3" s="12">
        <v>1.68568227381274E-2</v>
      </c>
      <c r="K3" s="13">
        <v>5.4464771048417597E-5</v>
      </c>
      <c r="L3" s="1">
        <v>0.14189894442548201</v>
      </c>
      <c r="M3" s="12">
        <v>1.1257349729982101E-2</v>
      </c>
      <c r="N3" s="13">
        <v>1.58936624714909E-22</v>
      </c>
      <c r="O3" s="12">
        <v>0.27258795169842998</v>
      </c>
      <c r="P3" s="12">
        <v>102</v>
      </c>
      <c r="Q3" s="1">
        <v>25.288688348901299</v>
      </c>
      <c r="R3" s="1">
        <v>4.88479448079298</v>
      </c>
      <c r="S3" s="12">
        <v>109.676234298628</v>
      </c>
      <c r="T3" s="12">
        <v>101.751817825354</v>
      </c>
      <c r="U3" s="14"/>
      <c r="V3">
        <f>(LN(((Table4[[#This Row],[k]]-Table4[[#This Row],[k_se]])-Table4[[#This Row],[n0]])/Table4[[#This Row],[n0]])/(Table4[[#This Row],[r]]-Table4[[#This Row],[r_se]]))-Table4[[#This Row],[t_mid]]</f>
        <v>1.9670513481512728</v>
      </c>
    </row>
    <row r="4" spans="1:22" x14ac:dyDescent="0.3">
      <c r="A4" s="15">
        <v>2</v>
      </c>
      <c r="B4" s="3" t="s">
        <v>29</v>
      </c>
      <c r="C4" s="4" t="s">
        <v>27</v>
      </c>
      <c r="D4" t="s">
        <v>30</v>
      </c>
      <c r="F4" s="1">
        <v>2.5899958425372702</v>
      </c>
      <c r="G4">
        <v>5.1202730570543899E-2</v>
      </c>
      <c r="H4" s="5">
        <v>4.6674730821509898E-74</v>
      </c>
      <c r="I4" s="1">
        <v>8.99872782059805E-2</v>
      </c>
      <c r="J4">
        <v>1.4172642884847399E-2</v>
      </c>
      <c r="K4" s="5">
        <v>6.07270933410869E-9</v>
      </c>
      <c r="L4" s="1">
        <v>0.13371621665485101</v>
      </c>
      <c r="M4">
        <v>7.7251463714489502E-3</v>
      </c>
      <c r="N4" s="5">
        <v>4.01261750030115E-32</v>
      </c>
      <c r="O4">
        <v>0.19321703494805501</v>
      </c>
      <c r="P4">
        <v>102</v>
      </c>
      <c r="Q4" s="1">
        <v>24.861465667188199</v>
      </c>
      <c r="R4" s="1">
        <v>5.1837181599977704</v>
      </c>
      <c r="S4">
        <v>108.52275338982599</v>
      </c>
      <c r="T4">
        <v>99.961032582076001</v>
      </c>
      <c r="U4" s="16"/>
      <c r="V4">
        <f>(LN(((Table4[[#This Row],[k]]-Table4[[#This Row],[k_se]])-Table4[[#This Row],[n0]])/Table4[[#This Row],[n0]])/(Table4[[#This Row],[r]]-Table4[[#This Row],[r_se]]))-Table4[[#This Row],[t_mid]]</f>
        <v>1.3601344463652083</v>
      </c>
    </row>
    <row r="5" spans="1:22" x14ac:dyDescent="0.3">
      <c r="A5" s="15">
        <v>3</v>
      </c>
      <c r="B5" s="3" t="s">
        <v>31</v>
      </c>
      <c r="C5" s="4" t="s">
        <v>27</v>
      </c>
      <c r="D5" t="s">
        <v>32</v>
      </c>
      <c r="F5" s="1">
        <v>2.66907046543071</v>
      </c>
      <c r="G5">
        <v>0.20403891096804999</v>
      </c>
      <c r="H5" s="5">
        <v>1.5151011704754799E-23</v>
      </c>
      <c r="I5" s="1">
        <v>0.20606492334781801</v>
      </c>
      <c r="J5">
        <v>8.1301597605304907E-2</v>
      </c>
      <c r="K5">
        <v>1.27781165029918E-2</v>
      </c>
      <c r="L5" s="1">
        <v>0.10635733997006599</v>
      </c>
      <c r="M5">
        <v>2.21306537815304E-2</v>
      </c>
      <c r="N5" s="5">
        <v>5.3173708234800803E-6</v>
      </c>
      <c r="O5">
        <v>0.667670525692593</v>
      </c>
      <c r="P5">
        <v>102</v>
      </c>
      <c r="Q5" s="1">
        <v>23.3265176426215</v>
      </c>
      <c r="R5" s="1">
        <v>6.5171541593182702</v>
      </c>
      <c r="S5">
        <v>114.79125023902201</v>
      </c>
      <c r="T5">
        <v>133.276105393981</v>
      </c>
      <c r="U5" s="16"/>
      <c r="V5">
        <f>(LN(((Table4[[#This Row],[k]]-Table4[[#This Row],[k_se]])-Table4[[#This Row],[n0]])/Table4[[#This Row],[n0]])/(Table4[[#This Row],[r]]-Table4[[#This Row],[r_se]]))-Table4[[#This Row],[t_mid]]</f>
        <v>5.1023755284860322</v>
      </c>
    </row>
    <row r="6" spans="1:22" x14ac:dyDescent="0.3">
      <c r="A6" s="15">
        <v>4</v>
      </c>
      <c r="B6" s="3" t="s">
        <v>33</v>
      </c>
      <c r="C6" s="4" t="s">
        <v>27</v>
      </c>
      <c r="D6" t="s">
        <v>34</v>
      </c>
      <c r="F6" s="1">
        <v>2.7696754091479701</v>
      </c>
      <c r="G6">
        <v>0.114372320968395</v>
      </c>
      <c r="H6" s="5">
        <v>4.3495720164956E-44</v>
      </c>
      <c r="I6" s="1">
        <v>0.140366485475824</v>
      </c>
      <c r="J6">
        <v>3.3511774679515403E-2</v>
      </c>
      <c r="K6" s="5">
        <v>5.9748764764362099E-5</v>
      </c>
      <c r="L6" s="1">
        <v>0.113175082373404</v>
      </c>
      <c r="M6">
        <v>1.17485644738072E-2</v>
      </c>
      <c r="N6" s="5">
        <v>5.2854595135891597E-16</v>
      </c>
      <c r="O6">
        <v>0.368344888314037</v>
      </c>
      <c r="P6">
        <v>102</v>
      </c>
      <c r="Q6" s="1">
        <v>25.891031019096602</v>
      </c>
      <c r="R6" s="1">
        <v>6.1245564485035002</v>
      </c>
      <c r="S6">
        <v>112.818012189878</v>
      </c>
      <c r="T6">
        <v>100.83206242551699</v>
      </c>
      <c r="U6" s="16"/>
      <c r="V6">
        <f>(LN(((Table4[[#This Row],[k]]-Table4[[#This Row],[k_se]])-Table4[[#This Row],[n0]])/Table4[[#This Row],[n0]])/(Table4[[#This Row],[r]]-Table4[[#This Row],[r_se]]))-Table4[[#This Row],[t_mid]]</f>
        <v>2.5605630871003875</v>
      </c>
    </row>
    <row r="7" spans="1:22" x14ac:dyDescent="0.3">
      <c r="A7" s="15">
        <v>5</v>
      </c>
      <c r="B7" s="3" t="s">
        <v>35</v>
      </c>
      <c r="C7" s="4" t="s">
        <v>27</v>
      </c>
      <c r="D7" t="s">
        <v>36</v>
      </c>
      <c r="F7" s="1">
        <v>2.6591707288772302</v>
      </c>
      <c r="G7">
        <v>0.17716192524670801</v>
      </c>
      <c r="H7" s="5">
        <v>1.42067791465283E-27</v>
      </c>
      <c r="I7" s="1">
        <v>0.15577055070253101</v>
      </c>
      <c r="J7">
        <v>5.0925360729142798E-2</v>
      </c>
      <c r="K7">
        <v>2.8388434732565999E-3</v>
      </c>
      <c r="L7" s="1">
        <v>0.103896083077503</v>
      </c>
      <c r="M7">
        <v>1.6006674195100299E-2</v>
      </c>
      <c r="N7" s="5">
        <v>3.13422807013463E-9</v>
      </c>
      <c r="O7">
        <v>0.51722324844065304</v>
      </c>
      <c r="P7">
        <v>102</v>
      </c>
      <c r="Q7" s="1">
        <v>26.728833081285199</v>
      </c>
      <c r="R7" s="1">
        <v>6.6715429497268</v>
      </c>
      <c r="S7">
        <v>105.929956388059</v>
      </c>
      <c r="T7">
        <v>95.539708866423993</v>
      </c>
      <c r="U7" s="16"/>
      <c r="V7">
        <f>(LN(((Table4[[#This Row],[k]]-Table4[[#This Row],[k_se]])-Table4[[#This Row],[n0]])/Table4[[#This Row],[n0]])/(Table4[[#This Row],[r]]-Table4[[#This Row],[r_se]]))-Table4[[#This Row],[t_mid]]</f>
        <v>4.0328217852638346</v>
      </c>
    </row>
    <row r="8" spans="1:22" x14ac:dyDescent="0.3">
      <c r="A8" s="15">
        <v>6</v>
      </c>
      <c r="B8" s="3" t="s">
        <v>37</v>
      </c>
      <c r="C8" s="4" t="s">
        <v>27</v>
      </c>
      <c r="D8" t="s">
        <v>38</v>
      </c>
      <c r="F8" s="1">
        <v>2.6519323738587199</v>
      </c>
      <c r="G8">
        <v>9.4100101892804697E-2</v>
      </c>
      <c r="H8" s="5">
        <v>6.13146965342981E-50</v>
      </c>
      <c r="I8" s="1">
        <v>8.0237884592358102E-2</v>
      </c>
      <c r="J8">
        <v>1.94171636628311E-2</v>
      </c>
      <c r="K8" s="5">
        <v>7.3742055144931806E-5</v>
      </c>
      <c r="L8" s="1">
        <v>0.122798359514635</v>
      </c>
      <c r="M8">
        <v>1.04348223297492E-2</v>
      </c>
      <c r="N8" s="5">
        <v>1.0378916211768101E-20</v>
      </c>
      <c r="O8">
        <v>0.30349928634344597</v>
      </c>
      <c r="P8">
        <v>102</v>
      </c>
      <c r="Q8" s="1">
        <v>28.2359188581373</v>
      </c>
      <c r="R8" s="1">
        <v>5.6445964205029497</v>
      </c>
      <c r="S8">
        <v>102.320384388539</v>
      </c>
      <c r="T8">
        <v>109.062767016202</v>
      </c>
      <c r="U8" s="16"/>
      <c r="V8">
        <f>(LN(((Table4[[#This Row],[k]]-Table4[[#This Row],[k_se]])-Table4[[#This Row],[n0]])/Table4[[#This Row],[n0]])/(Table4[[#This Row],[r]]-Table4[[#This Row],[r_se]]))-Table4[[#This Row],[t_mid]]</f>
        <v>2.2904215316574437</v>
      </c>
    </row>
    <row r="9" spans="1:22" x14ac:dyDescent="0.3">
      <c r="A9" s="17">
        <v>7</v>
      </c>
      <c r="B9" s="18" t="s">
        <v>39</v>
      </c>
      <c r="C9" s="19" t="s">
        <v>27</v>
      </c>
      <c r="D9" s="20" t="s">
        <v>40</v>
      </c>
      <c r="E9" s="20"/>
      <c r="F9" s="1">
        <v>2.33275317935921</v>
      </c>
      <c r="G9" s="20">
        <v>0.45533839445951502</v>
      </c>
      <c r="H9" s="21">
        <v>1.4269772054853499E-6</v>
      </c>
      <c r="I9" s="1">
        <v>9.8900142079589803E-2</v>
      </c>
      <c r="J9" s="20">
        <v>4.9877191454025797E-2</v>
      </c>
      <c r="K9" s="20">
        <v>5.0070560100218799E-2</v>
      </c>
      <c r="L9" s="1">
        <v>7.6333473991815698E-2</v>
      </c>
      <c r="M9" s="20">
        <v>1.8474070157940298E-2</v>
      </c>
      <c r="N9" s="21">
        <v>7.3849909468794603E-5</v>
      </c>
      <c r="O9" s="20">
        <v>0.56485278619212798</v>
      </c>
      <c r="P9" s="20">
        <v>102</v>
      </c>
      <c r="Q9" s="1">
        <v>40.838866026291399</v>
      </c>
      <c r="R9" s="1">
        <v>9.0805140171435497</v>
      </c>
      <c r="S9" s="20">
        <v>63.593544319634397</v>
      </c>
      <c r="T9" s="20">
        <v>56.668972354171501</v>
      </c>
      <c r="U9" s="22"/>
      <c r="V9">
        <f>(LN(((Table4[[#This Row],[k]]-Table4[[#This Row],[k_se]])-Table4[[#This Row],[n0]])/Table4[[#This Row],[n0]])/(Table4[[#This Row],[r]]-Table4[[#This Row],[r_se]]))-Table4[[#This Row],[t_mid]]</f>
        <v>9.0998294650431006</v>
      </c>
    </row>
    <row r="10" spans="1:22" x14ac:dyDescent="0.3">
      <c r="A10" s="9">
        <v>1</v>
      </c>
      <c r="B10" s="10" t="s">
        <v>26</v>
      </c>
      <c r="C10" s="11" t="s">
        <v>41</v>
      </c>
      <c r="D10" s="12" t="s">
        <v>42</v>
      </c>
      <c r="E10" s="12"/>
      <c r="F10" s="1">
        <v>2.5984667594987201</v>
      </c>
      <c r="G10" s="12">
        <v>0.19576115767969701</v>
      </c>
      <c r="H10" s="13">
        <v>5.8960461029601299E-24</v>
      </c>
      <c r="I10" s="1">
        <v>6.1621545343327901E-2</v>
      </c>
      <c r="J10" s="12">
        <v>2.9806368692705702E-2</v>
      </c>
      <c r="K10" s="12">
        <v>4.1228570233279499E-2</v>
      </c>
      <c r="L10" s="1">
        <v>0.116016399689698</v>
      </c>
      <c r="M10" s="12">
        <v>1.8031363597285299E-2</v>
      </c>
      <c r="N10" s="13">
        <v>4.0877377611355003E-9</v>
      </c>
      <c r="O10" s="12">
        <v>0.54427295097447403</v>
      </c>
      <c r="P10" s="12">
        <v>102</v>
      </c>
      <c r="Q10" s="1">
        <v>32.044305674524203</v>
      </c>
      <c r="R10" s="1">
        <v>5.9745620654826999</v>
      </c>
      <c r="S10" s="12">
        <v>90.678442603777498</v>
      </c>
      <c r="T10" s="12">
        <v>77.593647596972502</v>
      </c>
      <c r="U10" s="14"/>
      <c r="V10">
        <f>(LN(((Table4[[#This Row],[k]]-Table4[[#This Row],[k_se]])-Table4[[#This Row],[n0]])/Table4[[#This Row],[n0]])/(Table4[[#This Row],[r]]-Table4[[#This Row],[r_se]]))-Table4[[#This Row],[t_mid]]</f>
        <v>5.0772584609226641</v>
      </c>
    </row>
    <row r="11" spans="1:22" x14ac:dyDescent="0.3">
      <c r="A11" s="15">
        <v>2</v>
      </c>
      <c r="B11" s="3" t="s">
        <v>29</v>
      </c>
      <c r="C11" s="4" t="s">
        <v>41</v>
      </c>
      <c r="D11" t="s">
        <v>43</v>
      </c>
      <c r="F11" s="1">
        <v>2.6753777216503201</v>
      </c>
      <c r="G11">
        <v>0.12178117709924099</v>
      </c>
      <c r="H11" s="5">
        <v>1.8415804263474401E-40</v>
      </c>
      <c r="I11" s="1">
        <v>2.9156397203687501E-2</v>
      </c>
      <c r="J11">
        <v>1.13279038940369E-2</v>
      </c>
      <c r="K11">
        <v>1.1494190565315201E-2</v>
      </c>
      <c r="L11" s="1">
        <v>0.12764982167989</v>
      </c>
      <c r="M11">
        <v>1.23271230072305E-2</v>
      </c>
      <c r="N11" s="5">
        <v>1.3323304161844099E-17</v>
      </c>
      <c r="O11">
        <v>0.33096072418567302</v>
      </c>
      <c r="P11">
        <v>102</v>
      </c>
      <c r="Q11" s="1">
        <v>35.317038284442098</v>
      </c>
      <c r="R11" s="1">
        <v>5.43006775440836</v>
      </c>
      <c r="S11">
        <v>84.898275986089004</v>
      </c>
      <c r="T11">
        <v>101.47443586491499</v>
      </c>
      <c r="U11" s="16"/>
      <c r="V11">
        <f>(LN(((Table4[[#This Row],[k]]-Table4[[#This Row],[k_se]])-Table4[[#This Row],[n0]])/Table4[[#This Row],[n0]])/(Table4[[#This Row],[r]]-Table4[[#This Row],[r_se]]))-Table4[[#This Row],[t_mid]]</f>
        <v>3.3665885975772056</v>
      </c>
    </row>
    <row r="12" spans="1:22" x14ac:dyDescent="0.3">
      <c r="A12" s="15">
        <v>3</v>
      </c>
      <c r="B12" s="3" t="s">
        <v>31</v>
      </c>
      <c r="C12" s="4" t="s">
        <v>41</v>
      </c>
      <c r="D12" t="s">
        <v>44</v>
      </c>
      <c r="F12" s="1">
        <v>2.5311241994086302</v>
      </c>
      <c r="G12">
        <v>7.5576543719954203E-2</v>
      </c>
      <c r="H12" s="5">
        <v>7.6453612355646095E-57</v>
      </c>
      <c r="I12" s="1">
        <v>2.5643425354223599E-2</v>
      </c>
      <c r="J12">
        <v>8.7426965786698702E-3</v>
      </c>
      <c r="K12">
        <v>4.14430599916959E-3</v>
      </c>
      <c r="L12" s="1">
        <v>0.159982054252851</v>
      </c>
      <c r="M12">
        <v>1.34373180809209E-2</v>
      </c>
      <c r="N12" s="5">
        <v>5.1991759157839E-21</v>
      </c>
      <c r="O12">
        <v>0.28639483833735002</v>
      </c>
      <c r="P12">
        <v>102</v>
      </c>
      <c r="Q12" s="1">
        <v>28.640391730087401</v>
      </c>
      <c r="R12" s="1">
        <v>4.33265583316257</v>
      </c>
      <c r="S12">
        <v>96.965990263864796</v>
      </c>
      <c r="T12">
        <v>85.527235079505701</v>
      </c>
      <c r="U12" s="16"/>
      <c r="V12">
        <f>(LN(((Table4[[#This Row],[k]]-Table4[[#This Row],[k_se]])-Table4[[#This Row],[n0]])/Table4[[#This Row],[n0]])/(Table4[[#This Row],[r]]-Table4[[#This Row],[r_se]]))-Table4[[#This Row],[t_mid]]</f>
        <v>2.4171544211791165</v>
      </c>
    </row>
    <row r="13" spans="1:22" x14ac:dyDescent="0.3">
      <c r="A13" s="15">
        <v>4</v>
      </c>
      <c r="B13" s="3" t="s">
        <v>33</v>
      </c>
      <c r="C13" s="4" t="s">
        <v>41</v>
      </c>
      <c r="D13" t="s">
        <v>45</v>
      </c>
      <c r="F13" s="1">
        <v>2.5087014625453499</v>
      </c>
      <c r="G13">
        <v>0.10712230377735101</v>
      </c>
      <c r="H13" s="5">
        <v>7.8975346069043798E-43</v>
      </c>
      <c r="I13" s="1">
        <v>8.4042820277414505E-3</v>
      </c>
      <c r="J13">
        <v>5.1556885051542798E-3</v>
      </c>
      <c r="K13">
        <v>0.106164951142475</v>
      </c>
      <c r="L13" s="1">
        <v>0.16141786155094501</v>
      </c>
      <c r="M13">
        <v>1.8175869651691701E-2</v>
      </c>
      <c r="N13" s="5">
        <v>2.4235481297931599E-14</v>
      </c>
      <c r="O13">
        <v>0.34012564536694501</v>
      </c>
      <c r="P13">
        <v>102</v>
      </c>
      <c r="Q13" s="1">
        <v>35.283725605735597</v>
      </c>
      <c r="R13" s="1">
        <v>4.2941169824702703</v>
      </c>
      <c r="S13">
        <v>79.607151484857496</v>
      </c>
      <c r="T13">
        <v>89.705795045151504</v>
      </c>
      <c r="U13" s="16"/>
      <c r="V13">
        <f>(LN(((Table4[[#This Row],[k]]-Table4[[#This Row],[k_se]])-Table4[[#This Row],[n0]])/Table4[[#This Row],[n0]])/(Table4[[#This Row],[r]]-Table4[[#This Row],[r_se]]))-Table4[[#This Row],[t_mid]]</f>
        <v>4.1714282048644549</v>
      </c>
    </row>
    <row r="14" spans="1:22" x14ac:dyDescent="0.3">
      <c r="A14" s="15">
        <v>5</v>
      </c>
      <c r="B14" s="3" t="s">
        <v>35</v>
      </c>
      <c r="C14" s="4" t="s">
        <v>41</v>
      </c>
      <c r="D14" t="s">
        <v>46</v>
      </c>
      <c r="F14" s="1">
        <v>2.5770665792748102</v>
      </c>
      <c r="G14">
        <v>0.18470149029534699</v>
      </c>
      <c r="H14" s="5">
        <v>2.1785604171571701E-25</v>
      </c>
      <c r="I14" s="1">
        <v>3.1255804789462299E-2</v>
      </c>
      <c r="J14">
        <v>1.72648710505682E-2</v>
      </c>
      <c r="K14">
        <v>7.3182617140895204E-2</v>
      </c>
      <c r="L14" s="1">
        <v>0.12038386502953601</v>
      </c>
      <c r="M14">
        <v>1.7260157544732001E-2</v>
      </c>
      <c r="N14" s="5">
        <v>3.1364768088835502E-10</v>
      </c>
      <c r="O14">
        <v>0.45850837485919399</v>
      </c>
      <c r="P14">
        <v>102</v>
      </c>
      <c r="Q14" s="1">
        <v>36.549743110605498</v>
      </c>
      <c r="R14" s="1">
        <v>5.7578079951983998</v>
      </c>
      <c r="S14">
        <v>78.751944094757306</v>
      </c>
      <c r="T14">
        <v>79.592768322172503</v>
      </c>
      <c r="U14" s="16"/>
      <c r="V14">
        <f>(LN(((Table4[[#This Row],[k]]-Table4[[#This Row],[k_se]])-Table4[[#This Row],[n0]])/Table4[[#This Row],[n0]])/(Table4[[#This Row],[r]]-Table4[[#This Row],[r_se]]))-Table4[[#This Row],[t_mid]]</f>
        <v>5.3870900051287336</v>
      </c>
    </row>
    <row r="15" spans="1:22" x14ac:dyDescent="0.3">
      <c r="A15" s="15">
        <v>6</v>
      </c>
      <c r="B15" s="3" t="s">
        <v>37</v>
      </c>
      <c r="C15" s="4" t="s">
        <v>41</v>
      </c>
      <c r="D15" t="s">
        <v>47</v>
      </c>
      <c r="F15" s="1">
        <v>2.3047800184564702</v>
      </c>
      <c r="G15">
        <v>0.13548571855295299</v>
      </c>
      <c r="H15" s="5">
        <v>1.5018631215243799E-31</v>
      </c>
      <c r="I15" s="1">
        <v>1.20912531527432E-2</v>
      </c>
      <c r="J15">
        <v>8.5120455403649795E-3</v>
      </c>
      <c r="K15">
        <v>0.15851547739042701</v>
      </c>
      <c r="L15" s="1">
        <v>0.148616830779877</v>
      </c>
      <c r="M15">
        <v>2.12822397779741E-2</v>
      </c>
      <c r="N15" s="5">
        <v>3.0111188446633298E-10</v>
      </c>
      <c r="O15">
        <v>0.409605421140112</v>
      </c>
      <c r="P15">
        <v>102</v>
      </c>
      <c r="Q15" s="1">
        <v>35.292087728753899</v>
      </c>
      <c r="R15" s="1">
        <v>4.6639884387428197</v>
      </c>
      <c r="S15">
        <v>73.136890789979503</v>
      </c>
      <c r="T15">
        <v>58.206465150285197</v>
      </c>
      <c r="U15" s="16"/>
      <c r="V15">
        <f>(LN(((Table4[[#This Row],[k]]-Table4[[#This Row],[k_se]])-Table4[[#This Row],[n0]])/Table4[[#This Row],[n0]])/(Table4[[#This Row],[r]]-Table4[[#This Row],[r_se]]))-Table4[[#This Row],[t_mid]]</f>
        <v>5.4202232291364041</v>
      </c>
    </row>
    <row r="16" spans="1:22" x14ac:dyDescent="0.3">
      <c r="A16" s="17">
        <v>7</v>
      </c>
      <c r="B16" s="18" t="s">
        <v>39</v>
      </c>
      <c r="C16" s="19" t="s">
        <v>41</v>
      </c>
      <c r="D16" s="20" t="s">
        <v>49</v>
      </c>
      <c r="E16" s="20"/>
      <c r="F16" s="1">
        <v>129755.25273545799</v>
      </c>
      <c r="G16" s="20">
        <v>36604890378.819</v>
      </c>
      <c r="H16" s="20">
        <v>0.999997178620746</v>
      </c>
      <c r="I16" s="1">
        <v>0.207561983103006</v>
      </c>
      <c r="J16" s="20">
        <v>8.6445547229781899E-2</v>
      </c>
      <c r="K16" s="20">
        <v>1.8158283349368601E-2</v>
      </c>
      <c r="L16" s="1">
        <v>2.3201909786028398E-2</v>
      </c>
      <c r="M16" s="20">
        <v>2.8742352073348E-2</v>
      </c>
      <c r="N16" s="20">
        <v>0.421407957065147</v>
      </c>
      <c r="O16" s="20">
        <v>0.48440162080562899</v>
      </c>
      <c r="P16" s="20">
        <v>102</v>
      </c>
      <c r="Q16" s="1">
        <v>575.19958819424198</v>
      </c>
      <c r="R16" s="1">
        <v>29.874574418755</v>
      </c>
      <c r="S16" s="20">
        <v>33.393622901447003</v>
      </c>
      <c r="T16" s="20">
        <v>15.6879586776131</v>
      </c>
      <c r="U16" s="22"/>
      <c r="V16" t="e">
        <f>(LN(((Table4[[#This Row],[k]]-Table4[[#This Row],[k_se]])-Table4[[#This Row],[n0]])/Table4[[#This Row],[n0]])/(Table4[[#This Row],[r]]-Table4[[#This Row],[r_se]]))-Table4[[#This Row],[t_mid]]</f>
        <v>#NUM!</v>
      </c>
    </row>
    <row r="17" spans="1:22" x14ac:dyDescent="0.3">
      <c r="A17" s="9">
        <v>1</v>
      </c>
      <c r="B17" s="10" t="s">
        <v>26</v>
      </c>
      <c r="C17" s="11" t="s">
        <v>103</v>
      </c>
      <c r="D17" s="12" t="s">
        <v>50</v>
      </c>
      <c r="E17" s="12"/>
      <c r="F17" s="1">
        <v>0.86786586100499397</v>
      </c>
      <c r="G17" s="12">
        <v>1.1126431499679901E-2</v>
      </c>
      <c r="H17" s="13">
        <v>9.4756257216020595E-93</v>
      </c>
      <c r="I17" s="1">
        <v>1.12112810349473E-2</v>
      </c>
      <c r="J17" s="12">
        <v>1.0105149201570299E-2</v>
      </c>
      <c r="K17" s="12">
        <v>0.26983973950435602</v>
      </c>
      <c r="L17" s="1">
        <v>0.67797001572780502</v>
      </c>
      <c r="M17" s="12">
        <v>0.13051406376924299</v>
      </c>
      <c r="N17" s="13">
        <v>1.0543680174878299E-6</v>
      </c>
      <c r="O17" s="12">
        <v>0.10262987258949</v>
      </c>
      <c r="P17" s="12">
        <v>102</v>
      </c>
      <c r="Q17" s="1">
        <v>6.39573162957549</v>
      </c>
      <c r="R17" s="1">
        <v>1.0223861888874901</v>
      </c>
      <c r="S17" s="12">
        <v>52.579731267169699</v>
      </c>
      <c r="T17" s="12">
        <v>54.8002795665221</v>
      </c>
      <c r="U17" s="14"/>
      <c r="V17">
        <f>(LN(((Table4[[#This Row],[k]]-Table4[[#This Row],[k_se]])-Table4[[#This Row],[n0]])/Table4[[#This Row],[n0]])/(Table4[[#This Row],[r]]-Table4[[#This Row],[r_se]]))-Table4[[#This Row],[t_mid]]</f>
        <v>1.5008688873704665</v>
      </c>
    </row>
    <row r="18" spans="1:22" x14ac:dyDescent="0.3">
      <c r="A18" s="15">
        <v>2</v>
      </c>
      <c r="B18" s="3" t="s">
        <v>29</v>
      </c>
      <c r="C18" s="4" t="s">
        <v>103</v>
      </c>
      <c r="D18" t="s">
        <v>51</v>
      </c>
      <c r="F18" s="1">
        <v>0.95637524237041205</v>
      </c>
      <c r="G18">
        <v>8.5682798668438205E-3</v>
      </c>
      <c r="H18" s="5">
        <v>1.9381390484669501E-108</v>
      </c>
      <c r="I18" s="1">
        <v>1.6562180310001801E-2</v>
      </c>
      <c r="J18">
        <v>8.9727874952800005E-3</v>
      </c>
      <c r="K18">
        <v>6.78181580165617E-2</v>
      </c>
      <c r="L18" s="1">
        <v>0.63334042499804699</v>
      </c>
      <c r="M18">
        <v>7.8676531632716401E-2</v>
      </c>
      <c r="N18" s="5">
        <v>1.5920972396858E-12</v>
      </c>
      <c r="O18">
        <v>7.8325910610346203E-2</v>
      </c>
      <c r="P18">
        <v>102</v>
      </c>
      <c r="Q18" s="1">
        <v>6.3766009943675801</v>
      </c>
      <c r="R18" s="1">
        <v>1.0944306619336399</v>
      </c>
      <c r="S18">
        <v>57.952338318106797</v>
      </c>
      <c r="T18">
        <v>58.874614326341003</v>
      </c>
      <c r="U18" s="16"/>
      <c r="V18">
        <f>(LN(((Table4[[#This Row],[k]]-Table4[[#This Row],[k_se]])-Table4[[#This Row],[n0]])/Table4[[#This Row],[n0]])/(Table4[[#This Row],[r]]-Table4[[#This Row],[r_se]]))-Table4[[#This Row],[t_mid]]</f>
        <v>0.88797925565412417</v>
      </c>
    </row>
    <row r="19" spans="1:22" x14ac:dyDescent="0.3">
      <c r="A19" s="15">
        <v>3</v>
      </c>
      <c r="B19" s="3" t="s">
        <v>31</v>
      </c>
      <c r="C19" s="4" t="s">
        <v>103</v>
      </c>
      <c r="D19" t="s">
        <v>52</v>
      </c>
      <c r="F19" s="1">
        <v>1.0886506185073701</v>
      </c>
      <c r="G19">
        <v>1.23849620245644E-2</v>
      </c>
      <c r="H19" s="5">
        <v>5.7560566167110402E-98</v>
      </c>
      <c r="I19" s="1">
        <v>2.49945713844761E-2</v>
      </c>
      <c r="J19">
        <v>1.2201987075688699E-2</v>
      </c>
      <c r="K19">
        <v>4.3089111019595699E-2</v>
      </c>
      <c r="L19" s="1">
        <v>0.51449533886665699</v>
      </c>
      <c r="M19">
        <v>6.2132424622120298E-2</v>
      </c>
      <c r="N19" s="5">
        <v>5.0140512623085898E-13</v>
      </c>
      <c r="O19">
        <v>0.106487986966046</v>
      </c>
      <c r="P19">
        <v>102</v>
      </c>
      <c r="Q19" s="1">
        <v>7.2902675955290697</v>
      </c>
      <c r="R19" s="1">
        <v>1.34723704608642</v>
      </c>
      <c r="S19">
        <v>64.953889985278494</v>
      </c>
      <c r="T19">
        <v>67.660385042622906</v>
      </c>
      <c r="U19" s="16"/>
      <c r="V19">
        <f>(LN(((Table4[[#This Row],[k]]-Table4[[#This Row],[k_se]])-Table4[[#This Row],[n0]])/Table4[[#This Row],[n0]])/(Table4[[#This Row],[r]]-Table4[[#This Row],[r_se]]))-Table4[[#This Row],[t_mid]]</f>
        <v>0.97543344636769547</v>
      </c>
    </row>
    <row r="20" spans="1:22" x14ac:dyDescent="0.3">
      <c r="A20" s="15">
        <v>4</v>
      </c>
      <c r="B20" s="3" t="s">
        <v>33</v>
      </c>
      <c r="C20" s="4" t="s">
        <v>103</v>
      </c>
      <c r="D20" t="s">
        <v>53</v>
      </c>
      <c r="F20" s="1">
        <v>1.57546202796007</v>
      </c>
      <c r="G20">
        <v>1.8465643265068599E-2</v>
      </c>
      <c r="H20" s="5">
        <v>1.1574534602789999E-96</v>
      </c>
      <c r="I20" s="1">
        <v>0.126525587069301</v>
      </c>
      <c r="J20">
        <v>3.3666696491288998E-2</v>
      </c>
      <c r="K20">
        <v>2.8539282752151901E-4</v>
      </c>
      <c r="L20" s="1">
        <v>0.34395878199563301</v>
      </c>
      <c r="M20">
        <v>3.3190684110862297E-2</v>
      </c>
      <c r="N20" s="5">
        <v>1.27970321480817E-17</v>
      </c>
      <c r="O20">
        <v>0.146706569686501</v>
      </c>
      <c r="P20">
        <v>102</v>
      </c>
      <c r="Q20" s="1">
        <v>7.0884671298597501</v>
      </c>
      <c r="R20" s="1">
        <v>2.0152041955095199</v>
      </c>
      <c r="S20">
        <v>94.004881219274495</v>
      </c>
      <c r="T20">
        <v>96.800357584474099</v>
      </c>
      <c r="U20" s="16"/>
      <c r="V20">
        <f>(LN(((Table4[[#This Row],[k]]-Table4[[#This Row],[k_se]])-Table4[[#This Row],[n0]])/Table4[[#This Row],[n0]])/(Table4[[#This Row],[r]]-Table4[[#This Row],[r_se]]))-Table4[[#This Row],[t_mid]]</f>
        <v>0.71579063549707822</v>
      </c>
    </row>
    <row r="21" spans="1:22" x14ac:dyDescent="0.3">
      <c r="A21" s="15">
        <v>5</v>
      </c>
      <c r="B21" s="3" t="s">
        <v>35</v>
      </c>
      <c r="C21" s="4" t="s">
        <v>103</v>
      </c>
      <c r="D21" t="s">
        <v>54</v>
      </c>
      <c r="F21" s="1">
        <v>1.0740081026205801</v>
      </c>
      <c r="G21">
        <v>1.08827125832108E-2</v>
      </c>
      <c r="H21" s="5">
        <v>4.9098480329239303E-103</v>
      </c>
      <c r="I21" s="1">
        <v>4.4987087159689002E-3</v>
      </c>
      <c r="J21">
        <v>3.9239112992171497E-3</v>
      </c>
      <c r="K21">
        <v>0.25427660503342697</v>
      </c>
      <c r="L21" s="1">
        <v>0.74756311702510303</v>
      </c>
      <c r="M21">
        <v>0.116804676525757</v>
      </c>
      <c r="N21" s="5">
        <v>4.7928167259363298E-9</v>
      </c>
      <c r="O21">
        <v>9.8600052256517495E-2</v>
      </c>
      <c r="P21">
        <v>102</v>
      </c>
      <c r="Q21" s="1">
        <v>7.3186661885085096</v>
      </c>
      <c r="R21" s="1">
        <v>0.92720890687905599</v>
      </c>
      <c r="S21">
        <v>64.092205618675294</v>
      </c>
      <c r="T21">
        <v>67.523697169768894</v>
      </c>
      <c r="U21" s="16"/>
      <c r="V21">
        <f>(LN(((Table4[[#This Row],[k]]-Table4[[#This Row],[k_se]])-Table4[[#This Row],[n0]])/Table4[[#This Row],[n0]])/(Table4[[#This Row],[r]]-Table4[[#This Row],[r_se]]))-Table4[[#This Row],[t_mid]]</f>
        <v>1.3390655344930655</v>
      </c>
    </row>
    <row r="22" spans="1:22" x14ac:dyDescent="0.3">
      <c r="A22" s="15">
        <v>6</v>
      </c>
      <c r="B22" s="3" t="s">
        <v>37</v>
      </c>
      <c r="C22" s="4" t="s">
        <v>103</v>
      </c>
      <c r="D22" t="s">
        <v>55</v>
      </c>
      <c r="F22" s="1">
        <v>1.1912038641940099</v>
      </c>
      <c r="G22">
        <v>1.1393215165199901E-2</v>
      </c>
      <c r="H22" s="5">
        <v>1.44142639149237E-105</v>
      </c>
      <c r="I22" s="1">
        <v>1.5795349438548E-2</v>
      </c>
      <c r="J22">
        <v>6.6989196191318198E-3</v>
      </c>
      <c r="K22">
        <v>2.0286317417288102E-2</v>
      </c>
      <c r="L22" s="1">
        <v>0.51821537586280997</v>
      </c>
      <c r="M22">
        <v>4.7210844866930897E-2</v>
      </c>
      <c r="N22" s="5">
        <v>5.6552271696346398E-19</v>
      </c>
      <c r="O22">
        <v>9.5862677798254206E-2</v>
      </c>
      <c r="P22">
        <v>102</v>
      </c>
      <c r="Q22" s="1">
        <v>8.3163404284116407</v>
      </c>
      <c r="R22" s="1">
        <v>1.33756583236435</v>
      </c>
      <c r="S22">
        <v>69.873517878888194</v>
      </c>
      <c r="T22">
        <v>70.919772656761296</v>
      </c>
      <c r="U22" s="16"/>
      <c r="V22">
        <f>(LN(((Table4[[#This Row],[k]]-Table4[[#This Row],[k_se]])-Table4[[#This Row],[n0]])/Table4[[#This Row],[n0]])/(Table4[[#This Row],[r]]-Table4[[#This Row],[r_se]]))-Table4[[#This Row],[t_mid]]</f>
        <v>0.81290341499061824</v>
      </c>
    </row>
    <row r="23" spans="1:22" x14ac:dyDescent="0.3">
      <c r="A23" s="17">
        <v>7</v>
      </c>
      <c r="B23" s="18" t="s">
        <v>39</v>
      </c>
      <c r="C23" s="19" t="s">
        <v>103</v>
      </c>
      <c r="D23" s="20" t="s">
        <v>56</v>
      </c>
      <c r="E23" s="20"/>
      <c r="F23" s="1">
        <v>1.3431292824330201</v>
      </c>
      <c r="G23" s="20">
        <v>0.38930312158894598</v>
      </c>
      <c r="H23" s="20">
        <v>8.1633149152948302E-4</v>
      </c>
      <c r="I23" s="1">
        <v>0.14551350055929499</v>
      </c>
      <c r="J23" s="20">
        <v>8.3641786534885201E-2</v>
      </c>
      <c r="K23" s="20">
        <v>8.4924163802599706E-2</v>
      </c>
      <c r="L23" s="1">
        <v>6.7224198711832495E-2</v>
      </c>
      <c r="M23" s="20">
        <v>3.04828826659456E-2</v>
      </c>
      <c r="N23" s="20">
        <v>2.96777163308986E-2</v>
      </c>
      <c r="O23" s="20">
        <v>0.58929772488445498</v>
      </c>
      <c r="P23" s="20">
        <v>102</v>
      </c>
      <c r="Q23" s="1">
        <v>31.355065313834299</v>
      </c>
      <c r="R23" s="1">
        <v>10.3109772052655</v>
      </c>
      <c r="S23" s="20">
        <v>47.3259727303424</v>
      </c>
      <c r="T23" s="20">
        <v>52.158432457735202</v>
      </c>
      <c r="U23" s="22"/>
      <c r="V23">
        <f>(LN(((Table4[[#This Row],[k]]-Table4[[#This Row],[k_se]])-Table4[[#This Row],[n0]])/Table4[[#This Row],[n0]])/(Table4[[#This Row],[r]]-Table4[[#This Row],[r_se]]))-Table4[[#This Row],[t_mid]]</f>
        <v>15.313923561614079</v>
      </c>
    </row>
    <row r="24" spans="1:22" x14ac:dyDescent="0.3">
      <c r="A24" s="9">
        <v>1</v>
      </c>
      <c r="B24" s="10" t="s">
        <v>26</v>
      </c>
      <c r="C24" s="11" t="s">
        <v>26</v>
      </c>
      <c r="D24" s="12" t="s">
        <v>57</v>
      </c>
      <c r="E24" s="12"/>
      <c r="F24" s="1">
        <v>1.2431093098449499</v>
      </c>
      <c r="G24" s="12">
        <v>5.5194014316580199E-2</v>
      </c>
      <c r="H24" s="13">
        <v>2.2337059654486001E-41</v>
      </c>
      <c r="I24" s="1">
        <v>0.31732146547599999</v>
      </c>
      <c r="J24" s="12">
        <v>5.9335771210152002E-2</v>
      </c>
      <c r="K24" s="13">
        <v>5.4709572680905101E-7</v>
      </c>
      <c r="L24" s="1">
        <v>9.3348702692008206E-2</v>
      </c>
      <c r="M24" s="12">
        <v>1.8248347324997801E-2</v>
      </c>
      <c r="N24" s="13">
        <v>1.47380558355436E-6</v>
      </c>
      <c r="O24" s="12">
        <v>0.21283629924038899</v>
      </c>
      <c r="P24" s="12">
        <v>102</v>
      </c>
      <c r="Q24" s="1">
        <v>11.470215665049899</v>
      </c>
      <c r="R24" s="1">
        <v>7.4253541888727996</v>
      </c>
      <c r="S24" s="12">
        <v>65.179242013202995</v>
      </c>
      <c r="T24" s="12">
        <v>61.727831927320601</v>
      </c>
      <c r="U24" s="14"/>
      <c r="V24">
        <f>(LN(((Table4[[#This Row],[k]]-Table4[[#This Row],[k_se]])-Table4[[#This Row],[n0]])/Table4[[#This Row],[n0]])/(Table4[[#This Row],[r]]-Table4[[#This Row],[r_se]]))-Table4[[#This Row],[t_mid]]</f>
        <v>1.9686048364089519</v>
      </c>
    </row>
    <row r="25" spans="1:22" x14ac:dyDescent="0.3">
      <c r="A25" s="15">
        <v>2</v>
      </c>
      <c r="B25" s="3" t="s">
        <v>29</v>
      </c>
      <c r="C25" s="4" t="s">
        <v>26</v>
      </c>
      <c r="D25" t="s">
        <v>58</v>
      </c>
      <c r="F25" s="1">
        <v>1.6565632801074699</v>
      </c>
      <c r="G25">
        <v>0.104400460791572</v>
      </c>
      <c r="H25" s="5">
        <v>2.64442709295292E-29</v>
      </c>
      <c r="I25" s="1">
        <v>0.54266029226402601</v>
      </c>
      <c r="J25">
        <v>4.0622031596230603E-2</v>
      </c>
      <c r="K25" s="5">
        <v>3.8890183910853601E-24</v>
      </c>
      <c r="L25" s="1">
        <v>5.04619725678081E-2</v>
      </c>
      <c r="M25">
        <v>8.1575148527249196E-3</v>
      </c>
      <c r="N25" s="5">
        <v>1.2947314147913E-8</v>
      </c>
      <c r="O25">
        <v>0.15459831654589101</v>
      </c>
      <c r="P25">
        <v>102</v>
      </c>
      <c r="Q25" s="1">
        <v>14.2511634840371</v>
      </c>
      <c r="R25" s="1">
        <v>13.7360302280798</v>
      </c>
      <c r="S25">
        <v>76.568813097002604</v>
      </c>
      <c r="T25">
        <v>73.092993319781797</v>
      </c>
      <c r="U25" s="16"/>
      <c r="V25">
        <f>(LN(((Table4[[#This Row],[k]]-Table4[[#This Row],[k_se]])-Table4[[#This Row],[n0]])/Table4[[#This Row],[n0]])/(Table4[[#This Row],[r]]-Table4[[#This Row],[r_se]]))-Table4[[#This Row],[t_mid]]</f>
        <v>0.42174483730206624</v>
      </c>
    </row>
    <row r="26" spans="1:22" x14ac:dyDescent="0.3">
      <c r="A26" s="15">
        <v>3</v>
      </c>
      <c r="B26" s="3" t="s">
        <v>31</v>
      </c>
      <c r="C26" s="4" t="s">
        <v>26</v>
      </c>
      <c r="D26" t="s">
        <v>59</v>
      </c>
      <c r="F26" s="1">
        <v>2.0203019592253999</v>
      </c>
      <c r="G26">
        <v>9.6215902242606996E-2</v>
      </c>
      <c r="H26" s="5">
        <v>8.1049984919126304E-39</v>
      </c>
      <c r="I26" s="1">
        <v>0.31788285682288397</v>
      </c>
      <c r="J26">
        <v>6.8131058374368197E-2</v>
      </c>
      <c r="K26" s="5">
        <v>9.3657891481656993E-6</v>
      </c>
      <c r="L26" s="1">
        <v>9.7476458727233303E-2</v>
      </c>
      <c r="M26">
        <v>1.5976104329141899E-2</v>
      </c>
      <c r="N26" s="5">
        <v>1.90959486254015E-8</v>
      </c>
      <c r="O26">
        <v>0.34024663199070299</v>
      </c>
      <c r="P26">
        <v>102</v>
      </c>
      <c r="Q26" s="1">
        <v>17.215670344607599</v>
      </c>
      <c r="R26" s="1">
        <v>7.1109187757791599</v>
      </c>
      <c r="S26">
        <v>97.192315844713903</v>
      </c>
      <c r="T26">
        <v>97.376474569358393</v>
      </c>
      <c r="U26" s="16"/>
      <c r="V26">
        <f>(LN(((Table4[[#This Row],[k]]-Table4[[#This Row],[k_se]])-Table4[[#This Row],[n0]])/Table4[[#This Row],[n0]])/(Table4[[#This Row],[r]]-Table4[[#This Row],[r_se]]))-Table4[[#This Row],[t_mid]]</f>
        <v>2.6608747815209277</v>
      </c>
    </row>
    <row r="27" spans="1:22" x14ac:dyDescent="0.3">
      <c r="A27" s="15">
        <v>4</v>
      </c>
      <c r="B27" s="3" t="s">
        <v>33</v>
      </c>
      <c r="C27" s="4" t="s">
        <v>26</v>
      </c>
      <c r="D27" t="s">
        <v>60</v>
      </c>
      <c r="F27" s="1">
        <v>2.0236573355893901</v>
      </c>
      <c r="G27">
        <v>0.117971794820658</v>
      </c>
      <c r="H27" s="5">
        <v>7.9781040282585496E-32</v>
      </c>
      <c r="I27" s="1">
        <v>0.26844435070027101</v>
      </c>
      <c r="J27">
        <v>6.2051325811765298E-2</v>
      </c>
      <c r="K27" s="5">
        <v>3.5450398987080002E-5</v>
      </c>
      <c r="L27" s="1">
        <v>9.2120092172488399E-2</v>
      </c>
      <c r="M27">
        <v>1.5411131856492601E-2</v>
      </c>
      <c r="N27" s="5">
        <v>3.3606728504426798E-8</v>
      </c>
      <c r="O27">
        <v>0.36178357635908498</v>
      </c>
      <c r="P27">
        <v>102</v>
      </c>
      <c r="Q27" s="1">
        <v>20.383195572861801</v>
      </c>
      <c r="R27" s="1">
        <v>7.5243865286421503</v>
      </c>
      <c r="S27">
        <v>91.507824737551104</v>
      </c>
      <c r="T27">
        <v>92.777413231896702</v>
      </c>
      <c r="U27" s="16"/>
      <c r="V27">
        <f>(LN(((Table4[[#This Row],[k]]-Table4[[#This Row],[k_se]])-Table4[[#This Row],[n0]])/Table4[[#This Row],[n0]])/(Table4[[#This Row],[r]]-Table4[[#This Row],[r_se]]))-Table4[[#This Row],[t_mid]]</f>
        <v>3.1880308288132895</v>
      </c>
    </row>
    <row r="28" spans="1:22" x14ac:dyDescent="0.3">
      <c r="A28" s="15">
        <v>5</v>
      </c>
      <c r="B28" s="3" t="s">
        <v>35</v>
      </c>
      <c r="C28" s="4" t="s">
        <v>26</v>
      </c>
      <c r="D28" t="s">
        <v>61</v>
      </c>
      <c r="F28" s="1">
        <v>1.5141502502466999</v>
      </c>
      <c r="G28">
        <v>0.384774241145933</v>
      </c>
      <c r="H28">
        <v>1.52001327958461E-4</v>
      </c>
      <c r="I28" s="1">
        <v>0.28120710820193801</v>
      </c>
      <c r="J28">
        <v>0.12366506780200801</v>
      </c>
      <c r="K28">
        <v>2.5064143773891399E-2</v>
      </c>
      <c r="L28" s="1">
        <v>6.1936713002908803E-2</v>
      </c>
      <c r="M28">
        <v>3.13781032143437E-2</v>
      </c>
      <c r="N28">
        <v>5.10996336946399E-2</v>
      </c>
      <c r="O28">
        <v>0.64081197482927399</v>
      </c>
      <c r="P28">
        <v>102</v>
      </c>
      <c r="Q28" s="1">
        <v>23.864165197238901</v>
      </c>
      <c r="R28" s="1">
        <v>11.191216759071301</v>
      </c>
      <c r="S28">
        <v>61.925812588323303</v>
      </c>
      <c r="T28">
        <v>57.362710140466099</v>
      </c>
      <c r="U28" s="16"/>
      <c r="V28">
        <f>(LN(((Table4[[#This Row],[k]]-Table4[[#This Row],[k_se]])-Table4[[#This Row],[n0]])/Table4[[#This Row],[n0]])/(Table4[[#This Row],[r]]-Table4[[#This Row],[r_se]]))-Table4[[#This Row],[t_mid]]</f>
        <v>12.262751618284195</v>
      </c>
    </row>
    <row r="29" spans="1:22" x14ac:dyDescent="0.3">
      <c r="A29" s="15">
        <v>6</v>
      </c>
      <c r="B29" s="3" t="s">
        <v>37</v>
      </c>
      <c r="C29" s="4" t="s">
        <v>26</v>
      </c>
      <c r="D29" t="s">
        <v>62</v>
      </c>
      <c r="F29" s="1">
        <v>1.9712879663819101</v>
      </c>
      <c r="G29">
        <v>0.57964140386153895</v>
      </c>
      <c r="H29">
        <v>9.6017908930761504E-4</v>
      </c>
      <c r="I29" s="1">
        <v>0.459590885071891</v>
      </c>
      <c r="J29">
        <v>0.11845855899248001</v>
      </c>
      <c r="K29">
        <v>1.8550948786083101E-4</v>
      </c>
      <c r="L29" s="1">
        <v>4.5963560264273701E-2</v>
      </c>
      <c r="M29">
        <v>2.16526146049963E-2</v>
      </c>
      <c r="N29">
        <v>3.6193225634510599E-2</v>
      </c>
      <c r="O29">
        <v>0.54926767713554103</v>
      </c>
      <c r="P29">
        <v>102</v>
      </c>
      <c r="Q29" s="1">
        <v>25.904248350259198</v>
      </c>
      <c r="R29" s="1">
        <v>15.0803631523451</v>
      </c>
      <c r="S29">
        <v>75.666971602753094</v>
      </c>
      <c r="T29">
        <v>61.057106689036203</v>
      </c>
      <c r="U29" s="16"/>
      <c r="V29">
        <f>(LN(((Table4[[#This Row],[k]]-Table4[[#This Row],[k_se]])-Table4[[#This Row],[n0]])/Table4[[#This Row],[n0]])/(Table4[[#This Row],[r]]-Table4[[#This Row],[r_se]]))-Table4[[#This Row],[t_mid]]</f>
        <v>3.1795992750453976</v>
      </c>
    </row>
    <row r="30" spans="1:22" x14ac:dyDescent="0.3">
      <c r="A30" s="17">
        <v>7</v>
      </c>
      <c r="B30" s="18" t="s">
        <v>39</v>
      </c>
      <c r="C30" s="19" t="s">
        <v>26</v>
      </c>
      <c r="D30" s="20" t="s">
        <v>63</v>
      </c>
      <c r="E30" s="20"/>
      <c r="F30" s="1">
        <v>0</v>
      </c>
      <c r="G30" s="20">
        <v>0</v>
      </c>
      <c r="H30" s="20">
        <v>0</v>
      </c>
      <c r="I30" s="1">
        <v>0</v>
      </c>
      <c r="J30" s="20">
        <v>0</v>
      </c>
      <c r="K30" s="20">
        <v>0</v>
      </c>
      <c r="L30" s="1">
        <v>0</v>
      </c>
      <c r="M30" s="20">
        <v>0</v>
      </c>
      <c r="N30" s="20">
        <v>0</v>
      </c>
      <c r="O30" s="20">
        <v>0</v>
      </c>
      <c r="P30" s="20">
        <v>0</v>
      </c>
      <c r="Q30" s="1">
        <v>0</v>
      </c>
      <c r="R30" s="1">
        <v>0</v>
      </c>
      <c r="S30" s="20">
        <v>0</v>
      </c>
      <c r="T30" s="20">
        <v>0</v>
      </c>
      <c r="U30" s="22" t="s">
        <v>48</v>
      </c>
      <c r="V30" t="e">
        <f>(LN(((Table4[[#This Row],[k]]-Table4[[#This Row],[k_se]])-Table4[[#This Row],[n0]])/Table4[[#This Row],[n0]])/(Table4[[#This Row],[r]]-Table4[[#This Row],[r_se]]))-Table4[[#This Row],[t_mid]]</f>
        <v>#DIV/0!</v>
      </c>
    </row>
    <row r="31" spans="1:22" x14ac:dyDescent="0.3">
      <c r="A31" s="9">
        <v>1</v>
      </c>
      <c r="B31" s="10" t="s">
        <v>26</v>
      </c>
      <c r="C31" s="11" t="s">
        <v>64</v>
      </c>
      <c r="D31" s="12" t="s">
        <v>65</v>
      </c>
      <c r="E31" s="12"/>
      <c r="F31" s="1">
        <v>2.64958832540509</v>
      </c>
      <c r="G31" s="12">
        <v>1.7267515846486E-2</v>
      </c>
      <c r="H31" s="13">
        <v>1.8776232326816101E-122</v>
      </c>
      <c r="I31" s="1">
        <v>7.9571934243724801E-2</v>
      </c>
      <c r="J31" s="12">
        <v>1.04832411239977E-2</v>
      </c>
      <c r="K31" s="13">
        <v>1.5585320005798201E-11</v>
      </c>
      <c r="L31" s="1">
        <v>0.25891808210523898</v>
      </c>
      <c r="M31" s="12">
        <v>9.7733867860613395E-3</v>
      </c>
      <c r="N31" s="13">
        <v>1.58690960147715E-47</v>
      </c>
      <c r="O31" s="12">
        <v>0.115714080636869</v>
      </c>
      <c r="P31" s="12">
        <v>102</v>
      </c>
      <c r="Q31" s="1">
        <v>13.4212569539289</v>
      </c>
      <c r="R31" s="1">
        <v>2.6770906648312498</v>
      </c>
      <c r="S31" s="12">
        <v>141.64958769878001</v>
      </c>
      <c r="T31" s="12">
        <v>144.33059239860901</v>
      </c>
      <c r="U31" s="14"/>
      <c r="V31">
        <f>(LN(((Table4[[#This Row],[k]]-Table4[[#This Row],[k_se]])-Table4[[#This Row],[n0]])/Table4[[#This Row],[n0]])/(Table4[[#This Row],[r]]-Table4[[#This Row],[r_se]]))-Table4[[#This Row],[t_mid]]</f>
        <v>0.49942715943212512</v>
      </c>
    </row>
    <row r="32" spans="1:22" x14ac:dyDescent="0.3">
      <c r="A32" s="15">
        <v>2</v>
      </c>
      <c r="B32" s="3" t="s">
        <v>29</v>
      </c>
      <c r="C32" s="4" t="s">
        <v>64</v>
      </c>
      <c r="D32" t="s">
        <v>66</v>
      </c>
      <c r="F32" s="1">
        <v>2.7259337660359702</v>
      </c>
      <c r="G32">
        <v>3.6817506029221202E-2</v>
      </c>
      <c r="H32" s="5">
        <v>1.7609765079526601E-90</v>
      </c>
      <c r="I32" s="1">
        <v>0.14417161432669801</v>
      </c>
      <c r="J32">
        <v>2.68974704678859E-2</v>
      </c>
      <c r="K32" s="5">
        <v>5.1915987222229603E-7</v>
      </c>
      <c r="L32" s="1">
        <v>0.19277909259426301</v>
      </c>
      <c r="M32">
        <v>1.30801328990473E-2</v>
      </c>
      <c r="N32" s="5">
        <v>5.1096771846379803E-27</v>
      </c>
      <c r="O32">
        <v>0.22217968409431499</v>
      </c>
      <c r="P32">
        <v>102</v>
      </c>
      <c r="Q32" s="1">
        <v>14.966473046125801</v>
      </c>
      <c r="R32" s="1">
        <v>3.5955516297547501</v>
      </c>
      <c r="S32">
        <v>141.072208359353</v>
      </c>
      <c r="T32">
        <v>142.251165032682</v>
      </c>
      <c r="U32" s="16"/>
      <c r="V32">
        <f>(LN(((Table4[[#This Row],[k]]-Table4[[#This Row],[k_se]])-Table4[[#This Row],[n0]])/Table4[[#This Row],[n0]])/(Table4[[#This Row],[r]]-Table4[[#This Row],[r_se]]))-Table4[[#This Row],[t_mid]]</f>
        <v>1.0094670886935191</v>
      </c>
    </row>
    <row r="33" spans="1:22" x14ac:dyDescent="0.3">
      <c r="A33" s="15">
        <v>3</v>
      </c>
      <c r="B33" s="3" t="s">
        <v>31</v>
      </c>
      <c r="C33" s="4" t="s">
        <v>64</v>
      </c>
      <c r="D33" t="s">
        <v>67</v>
      </c>
      <c r="F33" s="1">
        <v>2.9592357810652699</v>
      </c>
      <c r="G33">
        <v>2.7215190855750301E-2</v>
      </c>
      <c r="H33" s="5">
        <v>2.7365090409378402E-107</v>
      </c>
      <c r="I33" s="1">
        <v>7.2329905778035206E-2</v>
      </c>
      <c r="J33">
        <v>1.4416734917489999E-2</v>
      </c>
      <c r="K33" s="5">
        <v>2.2262363016777702E-6</v>
      </c>
      <c r="L33" s="1">
        <v>0.27166888364744002</v>
      </c>
      <c r="M33">
        <v>1.46399179009179E-2</v>
      </c>
      <c r="N33" s="5">
        <v>1.80611476799316E-34</v>
      </c>
      <c r="O33">
        <v>0.18383463945025799</v>
      </c>
      <c r="P33">
        <v>102</v>
      </c>
      <c r="Q33" s="1">
        <v>13.570574769154399</v>
      </c>
      <c r="R33" s="1">
        <v>2.5514411928731602</v>
      </c>
      <c r="S33">
        <v>157.84072166020999</v>
      </c>
      <c r="T33">
        <v>161.11077329307099</v>
      </c>
      <c r="U33" s="16"/>
      <c r="V33">
        <f>(LN(((Table4[[#This Row],[k]]-Table4[[#This Row],[k_se]])-Table4[[#This Row],[n0]])/Table4[[#This Row],[n0]])/(Table4[[#This Row],[r]]-Table4[[#This Row],[r_se]]))-Table4[[#This Row],[t_mid]]</f>
        <v>0.73610485660520375</v>
      </c>
    </row>
    <row r="34" spans="1:22" x14ac:dyDescent="0.3">
      <c r="A34" s="15">
        <v>4</v>
      </c>
      <c r="B34" s="3" t="s">
        <v>33</v>
      </c>
      <c r="C34" s="4" t="s">
        <v>64</v>
      </c>
      <c r="D34" t="s">
        <v>68</v>
      </c>
      <c r="F34" s="1">
        <v>2.9053686293547498</v>
      </c>
      <c r="G34">
        <v>2.2612702568890398E-2</v>
      </c>
      <c r="H34" s="5">
        <v>1.25166602603545E-114</v>
      </c>
      <c r="I34" s="1">
        <v>9.0268533819890404E-2</v>
      </c>
      <c r="J34">
        <v>1.1756044968488699E-2</v>
      </c>
      <c r="K34" s="5">
        <v>1.00886521250006E-11</v>
      </c>
      <c r="L34" s="1">
        <v>0.220006844624588</v>
      </c>
      <c r="M34">
        <v>8.6974002042730404E-3</v>
      </c>
      <c r="N34" s="5">
        <v>9.5465131173202008E-46</v>
      </c>
      <c r="O34">
        <v>0.14094934448715599</v>
      </c>
      <c r="P34">
        <v>102</v>
      </c>
      <c r="Q34" s="1">
        <v>15.6357142738599</v>
      </c>
      <c r="R34" s="1">
        <v>3.1505709822015202</v>
      </c>
      <c r="S34">
        <v>148.81553989919601</v>
      </c>
      <c r="T34">
        <v>149.460811545003</v>
      </c>
      <c r="U34" s="16"/>
      <c r="V34">
        <f>(LN(((Table4[[#This Row],[k]]-Table4[[#This Row],[k_se]])-Table4[[#This Row],[n0]])/Table4[[#This Row],[n0]])/(Table4[[#This Row],[r]]-Table4[[#This Row],[r_se]]))-Table4[[#This Row],[t_mid]]</f>
        <v>0.60539169624239619</v>
      </c>
    </row>
    <row r="35" spans="1:22" x14ac:dyDescent="0.3">
      <c r="A35" s="15">
        <v>5</v>
      </c>
      <c r="B35" s="3" t="s">
        <v>35</v>
      </c>
      <c r="C35" s="4" t="s">
        <v>64</v>
      </c>
      <c r="D35" t="s">
        <v>69</v>
      </c>
      <c r="F35" s="1">
        <v>2.94464241297496</v>
      </c>
      <c r="G35">
        <v>2.5484822123287301E-2</v>
      </c>
      <c r="H35" s="5">
        <v>5.85639433320036E-110</v>
      </c>
      <c r="I35" s="1">
        <v>8.0820825803854093E-2</v>
      </c>
      <c r="J35">
        <v>1.2336230124103899E-2</v>
      </c>
      <c r="K35" s="5">
        <v>2.3556640987307399E-9</v>
      </c>
      <c r="L35" s="1">
        <v>0.229039427012935</v>
      </c>
      <c r="M35">
        <v>1.0188537814070199E-2</v>
      </c>
      <c r="N35" s="5">
        <v>2.6223247204094802E-41</v>
      </c>
      <c r="O35">
        <v>0.16073249404715201</v>
      </c>
      <c r="P35">
        <v>102</v>
      </c>
      <c r="Q35" s="1">
        <v>15.5766961185368</v>
      </c>
      <c r="R35" s="1">
        <v>3.0263225401834402</v>
      </c>
      <c r="S35">
        <v>151.065538620306</v>
      </c>
      <c r="T35">
        <v>154.92663194243499</v>
      </c>
      <c r="U35" s="16"/>
      <c r="V35">
        <f>(LN(((Table4[[#This Row],[k]]-Table4[[#This Row],[k_se]])-Table4[[#This Row],[n0]])/Table4[[#This Row],[n0]])/(Table4[[#This Row],[r]]-Table4[[#This Row],[r_se]]))-Table4[[#This Row],[t_mid]]</f>
        <v>0.6843245659175512</v>
      </c>
    </row>
    <row r="36" spans="1:22" x14ac:dyDescent="0.3">
      <c r="A36" s="15">
        <v>6</v>
      </c>
      <c r="B36" s="3" t="s">
        <v>37</v>
      </c>
      <c r="C36" s="4" t="s">
        <v>64</v>
      </c>
      <c r="D36" t="s">
        <v>70</v>
      </c>
      <c r="F36" s="1">
        <v>2.9352629129861199</v>
      </c>
      <c r="G36">
        <v>2.1476704830628301E-2</v>
      </c>
      <c r="H36" s="5">
        <v>2.3792014546552798E-117</v>
      </c>
      <c r="I36" s="1">
        <v>7.1998009319866899E-2</v>
      </c>
      <c r="J36">
        <v>8.2969175984263094E-3</v>
      </c>
      <c r="K36" s="5">
        <v>6.7800956676780599E-14</v>
      </c>
      <c r="L36" s="1">
        <v>0.20204670339464201</v>
      </c>
      <c r="M36">
        <v>6.8661216891041299E-3</v>
      </c>
      <c r="N36" s="5">
        <v>1.20485620515302E-51</v>
      </c>
      <c r="O36">
        <v>0.124965820948224</v>
      </c>
      <c r="P36">
        <v>102</v>
      </c>
      <c r="Q36" s="1">
        <v>18.2288515241395</v>
      </c>
      <c r="R36" s="1">
        <v>3.43062850773702</v>
      </c>
      <c r="S36">
        <v>142.79612000418999</v>
      </c>
      <c r="T36">
        <v>140.12584148681199</v>
      </c>
      <c r="U36" s="16"/>
      <c r="V36">
        <f>(LN(((Table4[[#This Row],[k]]-Table4[[#This Row],[k_se]])-Table4[[#This Row],[n0]])/Table4[[#This Row],[n0]])/(Table4[[#This Row],[r]]-Table4[[#This Row],[r_se]]))-Table4[[#This Row],[t_mid]]</f>
        <v>0.60268529202956245</v>
      </c>
    </row>
    <row r="37" spans="1:22" x14ac:dyDescent="0.3">
      <c r="A37" s="17">
        <v>7</v>
      </c>
      <c r="B37" s="18" t="s">
        <v>39</v>
      </c>
      <c r="C37" s="19" t="s">
        <v>64</v>
      </c>
      <c r="D37" s="20" t="s">
        <v>71</v>
      </c>
      <c r="E37" s="20"/>
      <c r="F37" s="1">
        <v>3.26080009125827</v>
      </c>
      <c r="G37" s="20">
        <v>0.44392929851847701</v>
      </c>
      <c r="H37" s="21">
        <v>5.1919416241460398E-11</v>
      </c>
      <c r="I37" s="1">
        <v>5.9378483706487503E-2</v>
      </c>
      <c r="J37" s="20">
        <v>2.6640114199338899E-2</v>
      </c>
      <c r="K37" s="20">
        <v>2.8013642964702299E-2</v>
      </c>
      <c r="L37" s="1">
        <v>8.5638973534953006E-2</v>
      </c>
      <c r="M37" s="20">
        <v>1.34419120476521E-2</v>
      </c>
      <c r="N37" s="21">
        <v>5.4892783225170604E-9</v>
      </c>
      <c r="O37" s="20">
        <v>0.45058965406165002</v>
      </c>
      <c r="P37" s="20">
        <v>102</v>
      </c>
      <c r="Q37" s="1">
        <v>46.560790541055098</v>
      </c>
      <c r="R37" s="1">
        <v>8.0938286851026096</v>
      </c>
      <c r="S37" s="20">
        <v>72.046927154388797</v>
      </c>
      <c r="T37" s="20">
        <v>77.6565938086041</v>
      </c>
      <c r="U37" s="22"/>
      <c r="V37">
        <f>(LN(((Table4[[#This Row],[k]]-Table4[[#This Row],[k_se]])-Table4[[#This Row],[n0]])/Table4[[#This Row],[n0]])/(Table4[[#This Row],[r]]-Table4[[#This Row],[r_se]]))-Table4[[#This Row],[t_mid]]</f>
        <v>6.6012765758370904</v>
      </c>
    </row>
    <row r="38" spans="1:22" x14ac:dyDescent="0.3">
      <c r="A38" s="9">
        <v>1</v>
      </c>
      <c r="B38" s="10" t="s">
        <v>26</v>
      </c>
      <c r="C38" s="11" t="s">
        <v>72</v>
      </c>
      <c r="D38" s="12" t="s">
        <v>73</v>
      </c>
      <c r="E38" s="12"/>
      <c r="F38" s="1">
        <v>0</v>
      </c>
      <c r="G38" s="12">
        <v>0</v>
      </c>
      <c r="H38" s="12">
        <v>0</v>
      </c>
      <c r="I38" s="1">
        <v>0</v>
      </c>
      <c r="J38" s="12">
        <v>0</v>
      </c>
      <c r="K38" s="12">
        <v>0</v>
      </c>
      <c r="L38" s="1">
        <v>0</v>
      </c>
      <c r="M38" s="12">
        <v>0</v>
      </c>
      <c r="N38" s="12">
        <v>0</v>
      </c>
      <c r="O38" s="12">
        <v>0</v>
      </c>
      <c r="P38" s="12">
        <v>0</v>
      </c>
      <c r="Q38" s="1">
        <v>0</v>
      </c>
      <c r="R38" s="1">
        <v>0</v>
      </c>
      <c r="S38" s="12">
        <v>0</v>
      </c>
      <c r="T38" s="12">
        <v>0</v>
      </c>
      <c r="U38" s="14" t="s">
        <v>48</v>
      </c>
      <c r="V38" t="e">
        <f>(LN(((Table4[[#This Row],[k]]-Table4[[#This Row],[k_se]])-Table4[[#This Row],[n0]])/Table4[[#This Row],[n0]])/(Table4[[#This Row],[r]]-Table4[[#This Row],[r_se]]))-Table4[[#This Row],[t_mid]]</f>
        <v>#DIV/0!</v>
      </c>
    </row>
    <row r="39" spans="1:22" x14ac:dyDescent="0.3">
      <c r="A39" s="15">
        <v>2</v>
      </c>
      <c r="B39" s="3" t="s">
        <v>29</v>
      </c>
      <c r="C39" s="4" t="s">
        <v>72</v>
      </c>
      <c r="D39" t="s">
        <v>74</v>
      </c>
      <c r="F39" s="1">
        <v>0.23408320603336799</v>
      </c>
      <c r="G39">
        <v>5.6667860944795402E-2</v>
      </c>
      <c r="H39" s="5">
        <v>7.4161926010813301E-5</v>
      </c>
      <c r="I39" s="1">
        <v>0.85212829481744101</v>
      </c>
      <c r="J39">
        <v>0.18805365430604601</v>
      </c>
      <c r="K39" s="5">
        <v>1.5976745634079901E-5</v>
      </c>
      <c r="L39" s="1">
        <v>3.7529683526973098E-2</v>
      </c>
      <c r="M39">
        <v>2.35224541122773E-2</v>
      </c>
      <c r="N39">
        <v>0.113698056685525</v>
      </c>
      <c r="O39">
        <v>0.17063528588016599</v>
      </c>
      <c r="P39">
        <v>102</v>
      </c>
      <c r="Q39" s="1">
        <v>-8.5579107545671995</v>
      </c>
      <c r="R39" s="1">
        <v>18.4693052383927</v>
      </c>
      <c r="S39">
        <v>23.365341249353602</v>
      </c>
      <c r="T39">
        <v>16.0299525256343</v>
      </c>
      <c r="U39" s="16" t="s">
        <v>82</v>
      </c>
      <c r="V39" t="e">
        <f>(LN(((Table4[[#This Row],[k]]-Table4[[#This Row],[k_se]])-Table4[[#This Row],[n0]])/Table4[[#This Row],[n0]])/(Table4[[#This Row],[r]]-Table4[[#This Row],[r_se]]))-Table4[[#This Row],[t_mid]]</f>
        <v>#NUM!</v>
      </c>
    </row>
    <row r="40" spans="1:22" x14ac:dyDescent="0.3">
      <c r="A40" s="15">
        <v>3</v>
      </c>
      <c r="B40" s="3" t="s">
        <v>31</v>
      </c>
      <c r="C40" s="4" t="s">
        <v>72</v>
      </c>
      <c r="D40" t="s">
        <v>75</v>
      </c>
      <c r="F40" s="1">
        <v>0</v>
      </c>
      <c r="G40">
        <v>0</v>
      </c>
      <c r="H40">
        <v>0</v>
      </c>
      <c r="I40" s="1">
        <v>0</v>
      </c>
      <c r="J40">
        <v>0</v>
      </c>
      <c r="K40">
        <v>0</v>
      </c>
      <c r="L40" s="1">
        <v>0</v>
      </c>
      <c r="M40">
        <v>0</v>
      </c>
      <c r="N40">
        <v>0</v>
      </c>
      <c r="O40">
        <v>0</v>
      </c>
      <c r="P40">
        <v>0</v>
      </c>
      <c r="Q40" s="1">
        <v>0</v>
      </c>
      <c r="R40" s="1">
        <v>0</v>
      </c>
      <c r="S40">
        <v>0</v>
      </c>
      <c r="T40">
        <v>0</v>
      </c>
      <c r="U40" s="16" t="s">
        <v>48</v>
      </c>
      <c r="V40" t="e">
        <f>(LN(((Table4[[#This Row],[k]]-Table4[[#This Row],[k_se]])-Table4[[#This Row],[n0]])/Table4[[#This Row],[n0]])/(Table4[[#This Row],[r]]-Table4[[#This Row],[r_se]]))-Table4[[#This Row],[t_mid]]</f>
        <v>#DIV/0!</v>
      </c>
    </row>
    <row r="41" spans="1:22" x14ac:dyDescent="0.3">
      <c r="A41" s="15">
        <v>4</v>
      </c>
      <c r="B41" s="3" t="s">
        <v>33</v>
      </c>
      <c r="C41" s="4" t="s">
        <v>72</v>
      </c>
      <c r="D41" t="s">
        <v>76</v>
      </c>
      <c r="F41" s="1">
        <v>0</v>
      </c>
      <c r="G41">
        <v>0</v>
      </c>
      <c r="H41">
        <v>0</v>
      </c>
      <c r="I41" s="1">
        <v>0</v>
      </c>
      <c r="J41">
        <v>0</v>
      </c>
      <c r="K41">
        <v>0</v>
      </c>
      <c r="L41" s="1">
        <v>0</v>
      </c>
      <c r="M41">
        <v>0</v>
      </c>
      <c r="N41">
        <v>0</v>
      </c>
      <c r="O41">
        <v>0</v>
      </c>
      <c r="P41">
        <v>0</v>
      </c>
      <c r="Q41" s="1">
        <v>0</v>
      </c>
      <c r="R41" s="1">
        <v>0</v>
      </c>
      <c r="S41">
        <v>0</v>
      </c>
      <c r="T41">
        <v>0</v>
      </c>
      <c r="U41" s="16" t="s">
        <v>48</v>
      </c>
      <c r="V41" t="e">
        <f>(LN(((Table4[[#This Row],[k]]-Table4[[#This Row],[k_se]])-Table4[[#This Row],[n0]])/Table4[[#This Row],[n0]])/(Table4[[#This Row],[r]]-Table4[[#This Row],[r_se]]))-Table4[[#This Row],[t_mid]]</f>
        <v>#DIV/0!</v>
      </c>
    </row>
    <row r="42" spans="1:22" x14ac:dyDescent="0.3">
      <c r="A42" s="15">
        <v>5</v>
      </c>
      <c r="B42" s="3" t="s">
        <v>35</v>
      </c>
      <c r="C42" s="4" t="s">
        <v>72</v>
      </c>
      <c r="D42" t="s">
        <v>77</v>
      </c>
      <c r="F42" s="1">
        <v>0.44369749923271301</v>
      </c>
      <c r="G42">
        <v>5.181191815149E-2</v>
      </c>
      <c r="H42" s="5">
        <v>1.2063191350357701E-13</v>
      </c>
      <c r="I42" s="1">
        <v>1.06694678963061</v>
      </c>
      <c r="J42">
        <v>0.24511477230863099</v>
      </c>
      <c r="K42" s="5">
        <v>3.1999860550491899E-5</v>
      </c>
      <c r="L42" s="1">
        <v>6.1909674795291497E-2</v>
      </c>
      <c r="M42">
        <v>3.40343771390276E-2</v>
      </c>
      <c r="N42">
        <v>7.1840224092106206E-2</v>
      </c>
      <c r="O42">
        <v>0.220887319863068</v>
      </c>
      <c r="P42">
        <v>102</v>
      </c>
      <c r="Q42" s="1">
        <v>-8.6837767900894107</v>
      </c>
      <c r="R42" s="1">
        <v>11.1961043706316</v>
      </c>
      <c r="S42">
        <v>35.949584708037897</v>
      </c>
      <c r="T42">
        <v>27.7475114004191</v>
      </c>
      <c r="U42" s="16" t="s">
        <v>82</v>
      </c>
      <c r="V42" t="e">
        <f>(LN(((Table4[[#This Row],[k]]-Table4[[#This Row],[k_se]])-Table4[[#This Row],[n0]])/Table4[[#This Row],[n0]])/(Table4[[#This Row],[r]]-Table4[[#This Row],[r_se]]))-Table4[[#This Row],[t_mid]]</f>
        <v>#NUM!</v>
      </c>
    </row>
    <row r="43" spans="1:22" x14ac:dyDescent="0.3">
      <c r="A43" s="15">
        <v>6</v>
      </c>
      <c r="B43" s="3" t="s">
        <v>37</v>
      </c>
      <c r="C43" s="4" t="s">
        <v>72</v>
      </c>
      <c r="D43" t="s">
        <v>78</v>
      </c>
      <c r="F43" s="1">
        <v>0</v>
      </c>
      <c r="G43">
        <v>0</v>
      </c>
      <c r="H43">
        <v>0</v>
      </c>
      <c r="I43" s="1">
        <v>0</v>
      </c>
      <c r="J43">
        <v>0</v>
      </c>
      <c r="K43">
        <v>0</v>
      </c>
      <c r="L43" s="1">
        <v>0</v>
      </c>
      <c r="M43">
        <v>0</v>
      </c>
      <c r="N43">
        <v>0</v>
      </c>
      <c r="O43">
        <v>0</v>
      </c>
      <c r="P43">
        <v>0</v>
      </c>
      <c r="Q43" s="1">
        <v>0</v>
      </c>
      <c r="R43" s="1">
        <v>0</v>
      </c>
      <c r="S43">
        <v>0</v>
      </c>
      <c r="T43">
        <v>0</v>
      </c>
      <c r="U43" s="16" t="s">
        <v>48</v>
      </c>
      <c r="V43" t="e">
        <f>(LN(((Table4[[#This Row],[k]]-Table4[[#This Row],[k_se]])-Table4[[#This Row],[n0]])/Table4[[#This Row],[n0]])/(Table4[[#This Row],[r]]-Table4[[#This Row],[r_se]]))-Table4[[#This Row],[t_mid]]</f>
        <v>#DIV/0!</v>
      </c>
    </row>
    <row r="44" spans="1:22" x14ac:dyDescent="0.3">
      <c r="A44" s="17">
        <v>7</v>
      </c>
      <c r="B44" s="18" t="s">
        <v>39</v>
      </c>
      <c r="C44" s="19" t="s">
        <v>72</v>
      </c>
      <c r="D44" s="20" t="s">
        <v>79</v>
      </c>
      <c r="E44" s="20"/>
      <c r="F44" s="1">
        <v>0</v>
      </c>
      <c r="G44" s="20">
        <v>0</v>
      </c>
      <c r="H44" s="20">
        <v>0</v>
      </c>
      <c r="I44" s="1">
        <v>0</v>
      </c>
      <c r="J44" s="20">
        <v>0</v>
      </c>
      <c r="K44" s="20">
        <v>0</v>
      </c>
      <c r="L44" s="1">
        <v>0</v>
      </c>
      <c r="M44" s="20">
        <v>0</v>
      </c>
      <c r="N44" s="20">
        <v>0</v>
      </c>
      <c r="O44" s="20">
        <v>0</v>
      </c>
      <c r="P44" s="20">
        <v>0</v>
      </c>
      <c r="Q44" s="1">
        <v>0</v>
      </c>
      <c r="R44" s="1">
        <v>0</v>
      </c>
      <c r="S44" s="20">
        <v>0</v>
      </c>
      <c r="T44" s="20">
        <v>0</v>
      </c>
      <c r="U44" s="22" t="s">
        <v>48</v>
      </c>
      <c r="V44" t="e">
        <f>(LN(((Table4[[#This Row],[k]]-Table4[[#This Row],[k_se]])-Table4[[#This Row],[n0]])/Table4[[#This Row],[n0]])/(Table4[[#This Row],[r]]-Table4[[#This Row],[r_se]]))-Table4[[#This Row],[t_mid]]</f>
        <v>#DIV/0!</v>
      </c>
    </row>
    <row r="45" spans="1:22" x14ac:dyDescent="0.3">
      <c r="F45" s="8"/>
      <c r="I45" s="8"/>
      <c r="L45" s="8"/>
      <c r="Q45" s="8"/>
      <c r="R45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E88DF-A719-4C61-BA3F-4E1881C8348B}">
  <dimension ref="A1:E85"/>
  <sheetViews>
    <sheetView topLeftCell="U1" workbookViewId="0">
      <selection activeCell="N71" sqref="N71"/>
    </sheetView>
  </sheetViews>
  <sheetFormatPr defaultRowHeight="14.4" x14ac:dyDescent="0.3"/>
  <sheetData>
    <row r="1" spans="1:5" x14ac:dyDescent="0.3">
      <c r="A1" s="23" t="s">
        <v>6</v>
      </c>
      <c r="B1" s="23" t="s">
        <v>7</v>
      </c>
      <c r="C1" s="24" t="s">
        <v>16</v>
      </c>
      <c r="D1" s="24" t="s">
        <v>21</v>
      </c>
      <c r="E1" t="s">
        <v>83</v>
      </c>
    </row>
    <row r="2" spans="1:5" x14ac:dyDescent="0.3">
      <c r="A2" s="10" t="s">
        <v>26</v>
      </c>
      <c r="B2" s="11" t="s">
        <v>27</v>
      </c>
      <c r="C2" s="25">
        <v>0.14189894442548201</v>
      </c>
      <c r="D2" s="25">
        <v>25.288688348901299</v>
      </c>
      <c r="E2" t="s">
        <v>84</v>
      </c>
    </row>
    <row r="3" spans="1:5" x14ac:dyDescent="0.3">
      <c r="A3" s="3" t="s">
        <v>29</v>
      </c>
      <c r="B3" s="4" t="s">
        <v>27</v>
      </c>
      <c r="C3" s="1">
        <v>0.13371621665485101</v>
      </c>
      <c r="D3" s="1">
        <v>24.861465667188199</v>
      </c>
      <c r="E3" t="s">
        <v>84</v>
      </c>
    </row>
    <row r="4" spans="1:5" x14ac:dyDescent="0.3">
      <c r="A4" s="3" t="s">
        <v>31</v>
      </c>
      <c r="B4" s="4" t="s">
        <v>27</v>
      </c>
      <c r="C4" s="25">
        <v>0.10635733997006599</v>
      </c>
      <c r="D4" s="25">
        <v>23.3265176426215</v>
      </c>
      <c r="E4" t="s">
        <v>84</v>
      </c>
    </row>
    <row r="5" spans="1:5" x14ac:dyDescent="0.3">
      <c r="A5" s="3" t="s">
        <v>33</v>
      </c>
      <c r="B5" s="4" t="s">
        <v>27</v>
      </c>
      <c r="C5" s="1">
        <v>0.113175082373404</v>
      </c>
      <c r="D5" s="1">
        <v>25.891031019096602</v>
      </c>
      <c r="E5" t="s">
        <v>84</v>
      </c>
    </row>
    <row r="6" spans="1:5" x14ac:dyDescent="0.3">
      <c r="A6" s="3" t="s">
        <v>35</v>
      </c>
      <c r="B6" s="4" t="s">
        <v>27</v>
      </c>
      <c r="C6" s="25">
        <v>0.103896083077503</v>
      </c>
      <c r="D6" s="25">
        <v>26.728833081285199</v>
      </c>
      <c r="E6" t="s">
        <v>84</v>
      </c>
    </row>
    <row r="7" spans="1:5" x14ac:dyDescent="0.3">
      <c r="A7" s="3" t="s">
        <v>37</v>
      </c>
      <c r="B7" s="4" t="s">
        <v>27</v>
      </c>
      <c r="C7" s="1">
        <v>0.122798359514635</v>
      </c>
      <c r="D7" s="1">
        <v>28.2359188581373</v>
      </c>
      <c r="E7" t="s">
        <v>84</v>
      </c>
    </row>
    <row r="8" spans="1:5" x14ac:dyDescent="0.3">
      <c r="A8" s="18" t="s">
        <v>39</v>
      </c>
      <c r="B8" s="19" t="s">
        <v>27</v>
      </c>
      <c r="C8" s="25">
        <v>7.6333473991815698E-2</v>
      </c>
      <c r="D8" s="25">
        <v>40.838866026291399</v>
      </c>
      <c r="E8" t="s">
        <v>84</v>
      </c>
    </row>
    <row r="9" spans="1:5" x14ac:dyDescent="0.3">
      <c r="A9" s="10" t="s">
        <v>26</v>
      </c>
      <c r="B9" s="11" t="s">
        <v>41</v>
      </c>
      <c r="C9" s="1">
        <v>0.116016399689698</v>
      </c>
      <c r="D9" s="1">
        <v>32.044305674524203</v>
      </c>
      <c r="E9" t="s">
        <v>84</v>
      </c>
    </row>
    <row r="10" spans="1:5" x14ac:dyDescent="0.3">
      <c r="A10" s="3" t="s">
        <v>29</v>
      </c>
      <c r="B10" s="4" t="s">
        <v>41</v>
      </c>
      <c r="C10" s="25">
        <v>0.12764982167989</v>
      </c>
      <c r="D10" s="25">
        <v>35.317038284442098</v>
      </c>
      <c r="E10" t="s">
        <v>84</v>
      </c>
    </row>
    <row r="11" spans="1:5" x14ac:dyDescent="0.3">
      <c r="A11" s="3" t="s">
        <v>31</v>
      </c>
      <c r="B11" s="4" t="s">
        <v>41</v>
      </c>
      <c r="C11" s="1">
        <v>0.159982054252851</v>
      </c>
      <c r="D11" s="1">
        <v>28.640391730087401</v>
      </c>
      <c r="E11" t="s">
        <v>84</v>
      </c>
    </row>
    <row r="12" spans="1:5" x14ac:dyDescent="0.3">
      <c r="A12" s="3" t="s">
        <v>33</v>
      </c>
      <c r="B12" s="4" t="s">
        <v>41</v>
      </c>
      <c r="C12" s="25">
        <v>0.16141786155094501</v>
      </c>
      <c r="D12" s="25">
        <v>35.283725605735597</v>
      </c>
      <c r="E12" t="s">
        <v>84</v>
      </c>
    </row>
    <row r="13" spans="1:5" x14ac:dyDescent="0.3">
      <c r="A13" s="3" t="s">
        <v>35</v>
      </c>
      <c r="B13" s="4" t="s">
        <v>41</v>
      </c>
      <c r="C13" s="1">
        <v>0.12038386502953601</v>
      </c>
      <c r="D13" s="1">
        <v>36.549743110605498</v>
      </c>
      <c r="E13" t="s">
        <v>84</v>
      </c>
    </row>
    <row r="14" spans="1:5" x14ac:dyDescent="0.3">
      <c r="A14" s="3" t="s">
        <v>37</v>
      </c>
      <c r="B14" s="4" t="s">
        <v>41</v>
      </c>
      <c r="C14" s="25">
        <v>0.148616830779877</v>
      </c>
      <c r="D14" s="25">
        <v>35.292087728753899</v>
      </c>
      <c r="E14" t="s">
        <v>84</v>
      </c>
    </row>
    <row r="15" spans="1:5" x14ac:dyDescent="0.3">
      <c r="A15" s="18" t="s">
        <v>39</v>
      </c>
      <c r="B15" s="19" t="s">
        <v>41</v>
      </c>
      <c r="C15" s="1">
        <v>2.3201909786028398E-2</v>
      </c>
      <c r="D15" s="1">
        <v>575.19958819424198</v>
      </c>
      <c r="E15" t="s">
        <v>84</v>
      </c>
    </row>
    <row r="16" spans="1:5" x14ac:dyDescent="0.3">
      <c r="A16" s="10" t="s">
        <v>26</v>
      </c>
      <c r="B16" s="11" t="s">
        <v>103</v>
      </c>
      <c r="C16" s="25">
        <v>0.67797001572780502</v>
      </c>
      <c r="D16" s="25">
        <v>6.39573162957549</v>
      </c>
      <c r="E16" t="s">
        <v>84</v>
      </c>
    </row>
    <row r="17" spans="1:5" x14ac:dyDescent="0.3">
      <c r="A17" s="3" t="s">
        <v>29</v>
      </c>
      <c r="B17" s="4" t="s">
        <v>103</v>
      </c>
      <c r="C17" s="1">
        <v>0.63334042499804699</v>
      </c>
      <c r="D17" s="1">
        <v>6.3766009943675801</v>
      </c>
      <c r="E17" t="s">
        <v>84</v>
      </c>
    </row>
    <row r="18" spans="1:5" x14ac:dyDescent="0.3">
      <c r="A18" s="3" t="s">
        <v>31</v>
      </c>
      <c r="B18" s="4" t="s">
        <v>103</v>
      </c>
      <c r="C18" s="25">
        <v>0.51449533886665699</v>
      </c>
      <c r="D18" s="25">
        <v>7.2902675955290697</v>
      </c>
      <c r="E18" t="s">
        <v>84</v>
      </c>
    </row>
    <row r="19" spans="1:5" x14ac:dyDescent="0.3">
      <c r="A19" s="3" t="s">
        <v>33</v>
      </c>
      <c r="B19" s="4" t="s">
        <v>103</v>
      </c>
      <c r="C19" s="1">
        <v>0.34395878199563301</v>
      </c>
      <c r="D19" s="1">
        <v>7.0884671298597501</v>
      </c>
      <c r="E19" t="s">
        <v>84</v>
      </c>
    </row>
    <row r="20" spans="1:5" x14ac:dyDescent="0.3">
      <c r="A20" s="3" t="s">
        <v>35</v>
      </c>
      <c r="B20" s="4" t="s">
        <v>103</v>
      </c>
      <c r="C20" s="25">
        <v>0.74756311702510303</v>
      </c>
      <c r="D20" s="25">
        <v>7.3186661885085096</v>
      </c>
      <c r="E20" t="s">
        <v>84</v>
      </c>
    </row>
    <row r="21" spans="1:5" x14ac:dyDescent="0.3">
      <c r="A21" s="3" t="s">
        <v>37</v>
      </c>
      <c r="B21" s="4" t="s">
        <v>103</v>
      </c>
      <c r="C21" s="1">
        <v>0.51821537586280997</v>
      </c>
      <c r="D21" s="1">
        <v>8.3163404284116407</v>
      </c>
      <c r="E21" t="s">
        <v>84</v>
      </c>
    </row>
    <row r="22" spans="1:5" x14ac:dyDescent="0.3">
      <c r="A22" s="18" t="s">
        <v>39</v>
      </c>
      <c r="B22" s="19" t="s">
        <v>103</v>
      </c>
      <c r="C22" s="25">
        <v>6.7224198711832495E-2</v>
      </c>
      <c r="D22" s="25">
        <v>31.355065313834299</v>
      </c>
      <c r="E22" t="s">
        <v>84</v>
      </c>
    </row>
    <row r="23" spans="1:5" x14ac:dyDescent="0.3">
      <c r="A23" s="10" t="s">
        <v>26</v>
      </c>
      <c r="B23" s="11" t="s">
        <v>26</v>
      </c>
      <c r="C23" s="1">
        <v>9.3348702692008206E-2</v>
      </c>
      <c r="D23" s="1">
        <v>11.470215665049899</v>
      </c>
      <c r="E23" t="s">
        <v>84</v>
      </c>
    </row>
    <row r="24" spans="1:5" x14ac:dyDescent="0.3">
      <c r="A24" s="3" t="s">
        <v>29</v>
      </c>
      <c r="B24" s="4" t="s">
        <v>26</v>
      </c>
      <c r="C24" s="25">
        <v>5.04619725678081E-2</v>
      </c>
      <c r="D24" s="25">
        <v>14.2511634840371</v>
      </c>
      <c r="E24" t="s">
        <v>84</v>
      </c>
    </row>
    <row r="25" spans="1:5" x14ac:dyDescent="0.3">
      <c r="A25" s="3" t="s">
        <v>31</v>
      </c>
      <c r="B25" s="4" t="s">
        <v>26</v>
      </c>
      <c r="C25" s="1">
        <v>9.7476458727233303E-2</v>
      </c>
      <c r="D25" s="1">
        <v>17.215670344607599</v>
      </c>
      <c r="E25" t="s">
        <v>84</v>
      </c>
    </row>
    <row r="26" spans="1:5" x14ac:dyDescent="0.3">
      <c r="A26" s="3" t="s">
        <v>33</v>
      </c>
      <c r="B26" s="4" t="s">
        <v>26</v>
      </c>
      <c r="C26" s="25">
        <v>9.2120092172488399E-2</v>
      </c>
      <c r="D26" s="25">
        <v>20.383195572861801</v>
      </c>
      <c r="E26" t="s">
        <v>84</v>
      </c>
    </row>
    <row r="27" spans="1:5" x14ac:dyDescent="0.3">
      <c r="A27" s="3" t="s">
        <v>35</v>
      </c>
      <c r="B27" s="4" t="s">
        <v>26</v>
      </c>
      <c r="C27" s="1">
        <v>6.1936713002908803E-2</v>
      </c>
      <c r="D27" s="1">
        <v>23.864165197238901</v>
      </c>
      <c r="E27" t="s">
        <v>84</v>
      </c>
    </row>
    <row r="28" spans="1:5" x14ac:dyDescent="0.3">
      <c r="A28" s="3" t="s">
        <v>37</v>
      </c>
      <c r="B28" s="4" t="s">
        <v>26</v>
      </c>
      <c r="C28" s="25">
        <v>4.5963560264273701E-2</v>
      </c>
      <c r="D28" s="25">
        <v>25.904248350259198</v>
      </c>
      <c r="E28" t="s">
        <v>84</v>
      </c>
    </row>
    <row r="29" spans="1:5" x14ac:dyDescent="0.3">
      <c r="A29" s="18" t="s">
        <v>39</v>
      </c>
      <c r="B29" s="19" t="s">
        <v>26</v>
      </c>
      <c r="C29" s="1">
        <v>0</v>
      </c>
      <c r="D29" s="1">
        <v>0</v>
      </c>
      <c r="E29" t="s">
        <v>84</v>
      </c>
    </row>
    <row r="30" spans="1:5" x14ac:dyDescent="0.3">
      <c r="A30" s="10" t="s">
        <v>26</v>
      </c>
      <c r="B30" s="11" t="s">
        <v>64</v>
      </c>
      <c r="C30" s="25">
        <v>0.25891808210523898</v>
      </c>
      <c r="D30" s="25">
        <v>13.4212569539289</v>
      </c>
      <c r="E30" t="s">
        <v>84</v>
      </c>
    </row>
    <row r="31" spans="1:5" x14ac:dyDescent="0.3">
      <c r="A31" s="3" t="s">
        <v>29</v>
      </c>
      <c r="B31" s="4" t="s">
        <v>64</v>
      </c>
      <c r="C31" s="1">
        <v>0.19277909259426301</v>
      </c>
      <c r="D31" s="1">
        <v>14.966473046125801</v>
      </c>
      <c r="E31" t="s">
        <v>84</v>
      </c>
    </row>
    <row r="32" spans="1:5" x14ac:dyDescent="0.3">
      <c r="A32" s="3" t="s">
        <v>31</v>
      </c>
      <c r="B32" s="4" t="s">
        <v>64</v>
      </c>
      <c r="C32" s="25">
        <v>0.27166888364744002</v>
      </c>
      <c r="D32" s="25">
        <v>13.570574769154399</v>
      </c>
      <c r="E32" t="s">
        <v>84</v>
      </c>
    </row>
    <row r="33" spans="1:5" x14ac:dyDescent="0.3">
      <c r="A33" s="3" t="s">
        <v>33</v>
      </c>
      <c r="B33" s="4" t="s">
        <v>64</v>
      </c>
      <c r="C33" s="1">
        <v>0.220006844624588</v>
      </c>
      <c r="D33" s="1">
        <v>15.6357142738599</v>
      </c>
      <c r="E33" t="s">
        <v>84</v>
      </c>
    </row>
    <row r="34" spans="1:5" x14ac:dyDescent="0.3">
      <c r="A34" s="3" t="s">
        <v>35</v>
      </c>
      <c r="B34" s="4" t="s">
        <v>64</v>
      </c>
      <c r="C34" s="25">
        <v>0.229039427012935</v>
      </c>
      <c r="D34" s="25">
        <v>15.5766961185368</v>
      </c>
      <c r="E34" t="s">
        <v>84</v>
      </c>
    </row>
    <row r="35" spans="1:5" x14ac:dyDescent="0.3">
      <c r="A35" s="3" t="s">
        <v>37</v>
      </c>
      <c r="B35" s="4" t="s">
        <v>64</v>
      </c>
      <c r="C35" s="1">
        <v>0.20204670339464201</v>
      </c>
      <c r="D35" s="1">
        <v>18.2288515241395</v>
      </c>
      <c r="E35" t="s">
        <v>84</v>
      </c>
    </row>
    <row r="36" spans="1:5" x14ac:dyDescent="0.3">
      <c r="A36" s="18" t="s">
        <v>39</v>
      </c>
      <c r="B36" s="19" t="s">
        <v>64</v>
      </c>
      <c r="C36" s="25">
        <v>8.5638973534953006E-2</v>
      </c>
      <c r="D36" s="25">
        <v>46.560790541055098</v>
      </c>
      <c r="E36" t="s">
        <v>84</v>
      </c>
    </row>
    <row r="37" spans="1:5" x14ac:dyDescent="0.3">
      <c r="A37" s="10" t="s">
        <v>26</v>
      </c>
      <c r="B37" s="11" t="s">
        <v>27</v>
      </c>
      <c r="C37" s="25">
        <v>0.24890121802561599</v>
      </c>
      <c r="D37" s="25">
        <v>23.1648038161788</v>
      </c>
      <c r="E37" t="s">
        <v>85</v>
      </c>
    </row>
    <row r="38" spans="1:5" x14ac:dyDescent="0.3">
      <c r="A38" s="3" t="s">
        <v>29</v>
      </c>
      <c r="B38" s="4" t="s">
        <v>27</v>
      </c>
      <c r="C38" s="1">
        <v>9.9382153277222496E-2</v>
      </c>
      <c r="D38" s="1">
        <v>29.9665656001701</v>
      </c>
      <c r="E38" t="s">
        <v>85</v>
      </c>
    </row>
    <row r="39" spans="1:5" x14ac:dyDescent="0.3">
      <c r="A39" s="3" t="s">
        <v>31</v>
      </c>
      <c r="B39" s="4" t="s">
        <v>27</v>
      </c>
      <c r="C39" s="25">
        <v>0.153566297190257</v>
      </c>
      <c r="D39" s="25">
        <v>27.444970363575699</v>
      </c>
      <c r="E39" t="s">
        <v>85</v>
      </c>
    </row>
    <row r="40" spans="1:5" x14ac:dyDescent="0.3">
      <c r="A40" s="3" t="s">
        <v>33</v>
      </c>
      <c r="B40" s="4" t="s">
        <v>27</v>
      </c>
      <c r="C40" s="1">
        <v>0.15653697112242601</v>
      </c>
      <c r="D40" s="1">
        <v>32.714403805756298</v>
      </c>
      <c r="E40" t="s">
        <v>85</v>
      </c>
    </row>
    <row r="41" spans="1:5" x14ac:dyDescent="0.3">
      <c r="A41" s="3" t="s">
        <v>35</v>
      </c>
      <c r="B41" s="4" t="s">
        <v>27</v>
      </c>
      <c r="C41" s="25">
        <v>0.113805563192739</v>
      </c>
      <c r="D41" s="25">
        <v>33.457571785061297</v>
      </c>
      <c r="E41" t="s">
        <v>85</v>
      </c>
    </row>
    <row r="42" spans="1:5" x14ac:dyDescent="0.3">
      <c r="A42" s="3" t="s">
        <v>37</v>
      </c>
      <c r="B42" s="4" t="s">
        <v>27</v>
      </c>
      <c r="C42" s="1">
        <v>0.113370441140543</v>
      </c>
      <c r="D42" s="1">
        <v>39.547203532004097</v>
      </c>
      <c r="E42" t="s">
        <v>85</v>
      </c>
    </row>
    <row r="43" spans="1:5" x14ac:dyDescent="0.3">
      <c r="A43" s="18" t="s">
        <v>39</v>
      </c>
      <c r="B43" s="19" t="s">
        <v>27</v>
      </c>
      <c r="C43" s="25">
        <v>9.2833995488591295E-2</v>
      </c>
      <c r="D43" s="25">
        <v>32.913536229418398</v>
      </c>
      <c r="E43" t="s">
        <v>85</v>
      </c>
    </row>
    <row r="44" spans="1:5" x14ac:dyDescent="0.3">
      <c r="A44" s="10" t="s">
        <v>26</v>
      </c>
      <c r="B44" s="11" t="s">
        <v>41</v>
      </c>
      <c r="C44" s="1">
        <v>0.13228084984466401</v>
      </c>
      <c r="D44" s="1">
        <v>28.8526388676616</v>
      </c>
      <c r="E44" t="s">
        <v>85</v>
      </c>
    </row>
    <row r="45" spans="1:5" x14ac:dyDescent="0.3">
      <c r="A45" s="3" t="s">
        <v>29</v>
      </c>
      <c r="B45" s="4" t="s">
        <v>41</v>
      </c>
      <c r="C45" s="25">
        <v>0.14509550512838301</v>
      </c>
      <c r="D45" s="25">
        <v>27.493503907681799</v>
      </c>
      <c r="E45" t="s">
        <v>85</v>
      </c>
    </row>
    <row r="46" spans="1:5" x14ac:dyDescent="0.3">
      <c r="A46" s="3" t="s">
        <v>31</v>
      </c>
      <c r="B46" s="4" t="s">
        <v>41</v>
      </c>
      <c r="C46" s="1">
        <v>0.18316048319363901</v>
      </c>
      <c r="D46" s="1">
        <v>29.541801591936999</v>
      </c>
      <c r="E46" t="s">
        <v>85</v>
      </c>
    </row>
    <row r="47" spans="1:5" x14ac:dyDescent="0.3">
      <c r="A47" s="3" t="s">
        <v>33</v>
      </c>
      <c r="B47" s="4" t="s">
        <v>41</v>
      </c>
      <c r="C47" s="25">
        <v>0.17482753559754999</v>
      </c>
      <c r="D47" s="25">
        <v>30.035983389332301</v>
      </c>
      <c r="E47" t="s">
        <v>85</v>
      </c>
    </row>
    <row r="48" spans="1:5" x14ac:dyDescent="0.3">
      <c r="A48" s="3" t="s">
        <v>35</v>
      </c>
      <c r="B48" s="4" t="s">
        <v>41</v>
      </c>
      <c r="C48" s="1">
        <v>8.3271606475908699E-2</v>
      </c>
      <c r="D48" s="1">
        <v>42.617085320825602</v>
      </c>
      <c r="E48" t="s">
        <v>85</v>
      </c>
    </row>
    <row r="49" spans="1:5" x14ac:dyDescent="0.3">
      <c r="A49" s="3" t="s">
        <v>37</v>
      </c>
      <c r="B49" s="4" t="s">
        <v>41</v>
      </c>
      <c r="C49" s="25">
        <v>0.136436818124681</v>
      </c>
      <c r="D49" s="25">
        <v>35.427040052284703</v>
      </c>
      <c r="E49" t="s">
        <v>85</v>
      </c>
    </row>
    <row r="50" spans="1:5" x14ac:dyDescent="0.3">
      <c r="A50" s="18" t="s">
        <v>39</v>
      </c>
      <c r="B50" s="19" t="s">
        <v>41</v>
      </c>
      <c r="C50" s="1">
        <v>0</v>
      </c>
      <c r="D50" s="1">
        <v>0</v>
      </c>
      <c r="E50" t="s">
        <v>85</v>
      </c>
    </row>
    <row r="51" spans="1:5" x14ac:dyDescent="0.3">
      <c r="A51" s="10" t="s">
        <v>26</v>
      </c>
      <c r="B51" s="11" t="s">
        <v>103</v>
      </c>
      <c r="C51" s="25">
        <v>0.331389159937865</v>
      </c>
      <c r="D51" s="25">
        <v>12.4980132948753</v>
      </c>
      <c r="E51" t="s">
        <v>85</v>
      </c>
    </row>
    <row r="52" spans="1:5" x14ac:dyDescent="0.3">
      <c r="A52" s="3" t="s">
        <v>29</v>
      </c>
      <c r="B52" s="4" t="s">
        <v>103</v>
      </c>
      <c r="C52" s="1">
        <v>0.46194518577232502</v>
      </c>
      <c r="D52" s="1">
        <v>12.6631070995683</v>
      </c>
      <c r="E52" t="s">
        <v>85</v>
      </c>
    </row>
    <row r="53" spans="1:5" x14ac:dyDescent="0.3">
      <c r="A53" s="3" t="s">
        <v>31</v>
      </c>
      <c r="B53" s="4" t="s">
        <v>103</v>
      </c>
      <c r="C53" s="25">
        <v>0.420181427510951</v>
      </c>
      <c r="D53" s="25">
        <v>12.1989023206133</v>
      </c>
      <c r="E53" t="s">
        <v>85</v>
      </c>
    </row>
    <row r="54" spans="1:5" x14ac:dyDescent="0.3">
      <c r="A54" s="3" t="s">
        <v>33</v>
      </c>
      <c r="B54" s="4" t="s">
        <v>103</v>
      </c>
      <c r="C54" s="1">
        <v>0.54635791336693196</v>
      </c>
      <c r="D54" s="1">
        <v>12.8275460550436</v>
      </c>
      <c r="E54" t="s">
        <v>85</v>
      </c>
    </row>
    <row r="55" spans="1:5" x14ac:dyDescent="0.3">
      <c r="A55" s="3" t="s">
        <v>35</v>
      </c>
      <c r="B55" s="4" t="s">
        <v>103</v>
      </c>
      <c r="C55" s="25">
        <v>0.65295609071324001</v>
      </c>
      <c r="D55" s="25">
        <v>12.8883005741455</v>
      </c>
      <c r="E55" t="s">
        <v>85</v>
      </c>
    </row>
    <row r="56" spans="1:5" x14ac:dyDescent="0.3">
      <c r="A56" s="3" t="s">
        <v>37</v>
      </c>
      <c r="B56" s="4" t="s">
        <v>103</v>
      </c>
      <c r="C56" s="1">
        <v>0.60721841921042896</v>
      </c>
      <c r="D56" s="1">
        <v>13.689931403295599</v>
      </c>
      <c r="E56" t="s">
        <v>85</v>
      </c>
    </row>
    <row r="57" spans="1:5" x14ac:dyDescent="0.3">
      <c r="A57" s="3" t="s">
        <v>39</v>
      </c>
      <c r="B57" s="4" t="s">
        <v>103</v>
      </c>
      <c r="C57" s="26">
        <v>2.4616472235649601E-2</v>
      </c>
      <c r="D57" s="26">
        <v>601.02299001142796</v>
      </c>
      <c r="E57" t="s">
        <v>85</v>
      </c>
    </row>
    <row r="58" spans="1:5" x14ac:dyDescent="0.3">
      <c r="A58" s="10" t="s">
        <v>26</v>
      </c>
      <c r="B58" s="11" t="s">
        <v>26</v>
      </c>
      <c r="C58" s="1">
        <v>7.3087152380991796E-2</v>
      </c>
      <c r="D58" s="1">
        <v>10.7311919740182</v>
      </c>
      <c r="E58" t="s">
        <v>85</v>
      </c>
    </row>
    <row r="59" spans="1:5" x14ac:dyDescent="0.3">
      <c r="A59" s="3" t="s">
        <v>29</v>
      </c>
      <c r="B59" s="4" t="s">
        <v>26</v>
      </c>
      <c r="C59" s="25">
        <v>6.5498429567879907E-2</v>
      </c>
      <c r="D59" s="25">
        <v>18.2328491809285</v>
      </c>
      <c r="E59" t="s">
        <v>85</v>
      </c>
    </row>
    <row r="60" spans="1:5" x14ac:dyDescent="0.3">
      <c r="A60" s="3" t="s">
        <v>31</v>
      </c>
      <c r="B60" s="4" t="s">
        <v>26</v>
      </c>
      <c r="C60" s="1">
        <v>4.0868773309552901E-2</v>
      </c>
      <c r="D60" s="1">
        <v>12.388517434737301</v>
      </c>
      <c r="E60" t="s">
        <v>85</v>
      </c>
    </row>
    <row r="61" spans="1:5" x14ac:dyDescent="0.3">
      <c r="A61" s="3" t="s">
        <v>33</v>
      </c>
      <c r="B61" s="4" t="s">
        <v>26</v>
      </c>
      <c r="C61" s="25">
        <v>0.117326158776189</v>
      </c>
      <c r="D61" s="25">
        <v>11.7744793783649</v>
      </c>
      <c r="E61" t="s">
        <v>85</v>
      </c>
    </row>
    <row r="62" spans="1:5" x14ac:dyDescent="0.3">
      <c r="A62" s="3" t="s">
        <v>35</v>
      </c>
      <c r="B62" s="4" t="s">
        <v>26</v>
      </c>
      <c r="C62" s="1">
        <v>0.50455552243679103</v>
      </c>
      <c r="D62" s="1">
        <v>13.913563750372999</v>
      </c>
      <c r="E62" t="s">
        <v>85</v>
      </c>
    </row>
    <row r="63" spans="1:5" x14ac:dyDescent="0.3">
      <c r="A63" s="3" t="s">
        <v>37</v>
      </c>
      <c r="B63" s="4" t="s">
        <v>26</v>
      </c>
      <c r="C63" s="25">
        <v>2.3871106489042298E-3</v>
      </c>
      <c r="D63" s="25">
        <v>5964.4791650417101</v>
      </c>
      <c r="E63" t="s">
        <v>85</v>
      </c>
    </row>
    <row r="64" spans="1:5" x14ac:dyDescent="0.3">
      <c r="A64" s="18" t="s">
        <v>39</v>
      </c>
      <c r="B64" s="19" t="s">
        <v>26</v>
      </c>
      <c r="C64" s="1">
        <v>1.97856488645606E-2</v>
      </c>
      <c r="D64" s="1">
        <v>795.06057579912897</v>
      </c>
      <c r="E64" t="s">
        <v>85</v>
      </c>
    </row>
    <row r="65" spans="1:5" x14ac:dyDescent="0.3">
      <c r="A65" s="10" t="s">
        <v>26</v>
      </c>
      <c r="B65" s="11" t="s">
        <v>64</v>
      </c>
      <c r="C65" s="25">
        <v>0.24661360698835999</v>
      </c>
      <c r="D65" s="25">
        <v>20.578992033865799</v>
      </c>
      <c r="E65" t="s">
        <v>85</v>
      </c>
    </row>
    <row r="66" spans="1:5" x14ac:dyDescent="0.3">
      <c r="A66" s="3" t="s">
        <v>29</v>
      </c>
      <c r="B66" s="4" t="s">
        <v>64</v>
      </c>
      <c r="C66" s="1">
        <v>0.22057780215126099</v>
      </c>
      <c r="D66" s="1">
        <v>23.324964408618602</v>
      </c>
      <c r="E66" t="s">
        <v>85</v>
      </c>
    </row>
    <row r="67" spans="1:5" x14ac:dyDescent="0.3">
      <c r="A67" s="3" t="s">
        <v>31</v>
      </c>
      <c r="B67" s="4" t="s">
        <v>64</v>
      </c>
      <c r="C67" s="25">
        <v>0.29196064691175699</v>
      </c>
      <c r="D67" s="25">
        <v>19.9175912855607</v>
      </c>
      <c r="E67" t="s">
        <v>85</v>
      </c>
    </row>
    <row r="68" spans="1:5" x14ac:dyDescent="0.3">
      <c r="A68" s="3" t="s">
        <v>33</v>
      </c>
      <c r="B68" s="4" t="s">
        <v>64</v>
      </c>
      <c r="C68" s="1">
        <v>0.224428013520348</v>
      </c>
      <c r="D68" s="1">
        <v>23.446842504962401</v>
      </c>
      <c r="E68" t="s">
        <v>85</v>
      </c>
    </row>
    <row r="69" spans="1:5" x14ac:dyDescent="0.3">
      <c r="A69" s="3" t="s">
        <v>35</v>
      </c>
      <c r="B69" s="4" t="s">
        <v>64</v>
      </c>
      <c r="C69" s="25">
        <v>0.21901358634962501</v>
      </c>
      <c r="D69" s="25">
        <v>24.405006329463301</v>
      </c>
      <c r="E69" t="s">
        <v>85</v>
      </c>
    </row>
    <row r="70" spans="1:5" x14ac:dyDescent="0.3">
      <c r="A70" s="3" t="s">
        <v>37</v>
      </c>
      <c r="B70" s="4" t="s">
        <v>64</v>
      </c>
      <c r="C70" s="1">
        <v>0.149565430001216</v>
      </c>
      <c r="D70" s="1">
        <v>25.607516684518401</v>
      </c>
      <c r="E70" t="s">
        <v>85</v>
      </c>
    </row>
    <row r="71" spans="1:5" x14ac:dyDescent="0.3">
      <c r="A71" s="18" t="s">
        <v>39</v>
      </c>
      <c r="B71" s="19" t="s">
        <v>64</v>
      </c>
      <c r="C71" s="25">
        <v>3.3624717133355998E-2</v>
      </c>
      <c r="D71" s="25">
        <v>465.56184362708899</v>
      </c>
      <c r="E71" t="s">
        <v>85</v>
      </c>
    </row>
    <row r="72" spans="1:5" x14ac:dyDescent="0.3">
      <c r="A72" s="10" t="s">
        <v>26</v>
      </c>
      <c r="B72" s="11" t="s">
        <v>72</v>
      </c>
      <c r="C72" s="1">
        <v>0</v>
      </c>
      <c r="D72" s="1">
        <v>0</v>
      </c>
      <c r="E72" t="s">
        <v>84</v>
      </c>
    </row>
    <row r="73" spans="1:5" x14ac:dyDescent="0.3">
      <c r="A73" s="3" t="s">
        <v>29</v>
      </c>
      <c r="B73" s="4" t="s">
        <v>72</v>
      </c>
      <c r="C73" s="25">
        <v>0</v>
      </c>
      <c r="D73" s="25">
        <v>0</v>
      </c>
      <c r="E73" t="s">
        <v>84</v>
      </c>
    </row>
    <row r="74" spans="1:5" x14ac:dyDescent="0.3">
      <c r="A74" s="3" t="s">
        <v>31</v>
      </c>
      <c r="B74" s="4" t="s">
        <v>72</v>
      </c>
      <c r="C74" s="1">
        <v>0</v>
      </c>
      <c r="D74" s="1">
        <v>0</v>
      </c>
      <c r="E74" t="s">
        <v>84</v>
      </c>
    </row>
    <row r="75" spans="1:5" x14ac:dyDescent="0.3">
      <c r="A75" s="3" t="s">
        <v>33</v>
      </c>
      <c r="B75" s="4" t="s">
        <v>72</v>
      </c>
      <c r="C75" s="25">
        <v>0</v>
      </c>
      <c r="D75" s="25">
        <v>0</v>
      </c>
      <c r="E75" t="s">
        <v>84</v>
      </c>
    </row>
    <row r="76" spans="1:5" x14ac:dyDescent="0.3">
      <c r="A76" s="3" t="s">
        <v>35</v>
      </c>
      <c r="B76" s="4" t="s">
        <v>72</v>
      </c>
      <c r="C76" s="1">
        <v>0</v>
      </c>
      <c r="D76" s="1">
        <v>0</v>
      </c>
      <c r="E76" t="s">
        <v>84</v>
      </c>
    </row>
    <row r="77" spans="1:5" x14ac:dyDescent="0.3">
      <c r="A77" s="3" t="s">
        <v>37</v>
      </c>
      <c r="B77" s="4" t="s">
        <v>72</v>
      </c>
      <c r="C77" s="25">
        <v>0</v>
      </c>
      <c r="D77" s="25">
        <v>0</v>
      </c>
      <c r="E77" t="s">
        <v>84</v>
      </c>
    </row>
    <row r="78" spans="1:5" x14ac:dyDescent="0.3">
      <c r="A78" s="18" t="s">
        <v>39</v>
      </c>
      <c r="B78" s="19" t="s">
        <v>72</v>
      </c>
      <c r="C78" s="1">
        <v>0</v>
      </c>
      <c r="D78" s="1">
        <v>0</v>
      </c>
      <c r="E78" t="s">
        <v>84</v>
      </c>
    </row>
    <row r="79" spans="1:5" x14ac:dyDescent="0.3">
      <c r="A79" s="10" t="s">
        <v>26</v>
      </c>
      <c r="B79" s="11" t="s">
        <v>72</v>
      </c>
      <c r="C79" s="1">
        <v>0</v>
      </c>
      <c r="D79" s="1">
        <v>0</v>
      </c>
      <c r="E79" t="s">
        <v>85</v>
      </c>
    </row>
    <row r="80" spans="1:5" x14ac:dyDescent="0.3">
      <c r="A80" s="3" t="s">
        <v>29</v>
      </c>
      <c r="B80" s="4" t="s">
        <v>72</v>
      </c>
      <c r="C80" s="25">
        <v>0</v>
      </c>
      <c r="D80" s="25">
        <v>0</v>
      </c>
      <c r="E80" t="s">
        <v>85</v>
      </c>
    </row>
    <row r="81" spans="1:5" x14ac:dyDescent="0.3">
      <c r="A81" s="3" t="s">
        <v>31</v>
      </c>
      <c r="B81" s="4" t="s">
        <v>72</v>
      </c>
      <c r="C81" s="1">
        <v>0</v>
      </c>
      <c r="D81" s="1">
        <v>0</v>
      </c>
      <c r="E81" t="s">
        <v>85</v>
      </c>
    </row>
    <row r="82" spans="1:5" x14ac:dyDescent="0.3">
      <c r="A82" s="3" t="s">
        <v>33</v>
      </c>
      <c r="B82" s="4" t="s">
        <v>72</v>
      </c>
      <c r="C82" s="25">
        <v>0</v>
      </c>
      <c r="D82" s="25">
        <v>0</v>
      </c>
      <c r="E82" t="s">
        <v>85</v>
      </c>
    </row>
    <row r="83" spans="1:5" x14ac:dyDescent="0.3">
      <c r="A83" s="3" t="s">
        <v>35</v>
      </c>
      <c r="B83" s="4" t="s">
        <v>72</v>
      </c>
      <c r="C83" s="1">
        <v>0</v>
      </c>
      <c r="D83" s="1">
        <v>0</v>
      </c>
      <c r="E83" t="s">
        <v>85</v>
      </c>
    </row>
    <row r="84" spans="1:5" x14ac:dyDescent="0.3">
      <c r="A84" s="3" t="s">
        <v>37</v>
      </c>
      <c r="B84" s="4" t="s">
        <v>72</v>
      </c>
      <c r="C84" s="25">
        <v>0</v>
      </c>
      <c r="D84" s="25">
        <v>0</v>
      </c>
      <c r="E84" t="s">
        <v>85</v>
      </c>
    </row>
    <row r="85" spans="1:5" x14ac:dyDescent="0.3">
      <c r="A85" s="18" t="s">
        <v>39</v>
      </c>
      <c r="B85" s="19" t="s">
        <v>72</v>
      </c>
      <c r="C85" s="1">
        <v>0</v>
      </c>
      <c r="D85" s="1">
        <v>0</v>
      </c>
      <c r="E85" t="s">
        <v>85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7C7C-14FA-4552-807B-C5FB23E5404D}">
  <dimension ref="A1:V45"/>
  <sheetViews>
    <sheetView topLeftCell="C30" workbookViewId="0">
      <selection activeCell="V3" sqref="V3:V44"/>
    </sheetView>
  </sheetViews>
  <sheetFormatPr defaultRowHeight="14.4" x14ac:dyDescent="0.3"/>
  <cols>
    <col min="2" max="2" width="10.33203125" customWidth="1"/>
    <col min="3" max="3" width="10.5546875" customWidth="1"/>
    <col min="4" max="5" width="10.109375" customWidth="1"/>
    <col min="6" max="6" width="8.88671875" style="1"/>
    <col min="9" max="9" width="8.88671875" style="1"/>
    <col min="12" max="12" width="8.88671875" style="1"/>
    <col min="17" max="18" width="8.88671875" style="1"/>
    <col min="22" max="22" width="8.88671875" style="33" customWidth="1"/>
  </cols>
  <sheetData>
    <row r="1" spans="1:22" x14ac:dyDescent="0.3">
      <c r="A1" t="s">
        <v>95</v>
      </c>
      <c r="F1" s="1" t="s">
        <v>0</v>
      </c>
      <c r="I1" s="1" t="s">
        <v>1</v>
      </c>
      <c r="L1" s="1" t="s">
        <v>2</v>
      </c>
      <c r="Q1" s="1" t="s">
        <v>3</v>
      </c>
      <c r="R1" s="1" t="s">
        <v>4</v>
      </c>
    </row>
    <row r="2" spans="1:22" x14ac:dyDescent="0.3">
      <c r="A2" t="s">
        <v>5</v>
      </c>
      <c r="B2" s="2" t="s">
        <v>6</v>
      </c>
      <c r="C2" s="2" t="s">
        <v>7</v>
      </c>
      <c r="D2" t="s">
        <v>8</v>
      </c>
      <c r="E2" t="s">
        <v>9</v>
      </c>
      <c r="F2" s="7" t="s">
        <v>10</v>
      </c>
      <c r="G2" t="s">
        <v>11</v>
      </c>
      <c r="H2" t="s">
        <v>12</v>
      </c>
      <c r="I2" s="7" t="s">
        <v>13</v>
      </c>
      <c r="J2" t="s">
        <v>14</v>
      </c>
      <c r="K2" t="s">
        <v>15</v>
      </c>
      <c r="L2" s="7" t="s">
        <v>16</v>
      </c>
      <c r="M2" t="s">
        <v>17</v>
      </c>
      <c r="N2" t="s">
        <v>18</v>
      </c>
      <c r="O2" t="s">
        <v>19</v>
      </c>
      <c r="P2" t="s">
        <v>20</v>
      </c>
      <c r="Q2" s="7" t="s">
        <v>21</v>
      </c>
      <c r="R2" s="7" t="s">
        <v>22</v>
      </c>
      <c r="S2" t="s">
        <v>23</v>
      </c>
      <c r="T2" t="s">
        <v>24</v>
      </c>
      <c r="U2" t="s">
        <v>25</v>
      </c>
      <c r="V2" s="33" t="s">
        <v>100</v>
      </c>
    </row>
    <row r="3" spans="1:22" x14ac:dyDescent="0.3">
      <c r="A3" s="9">
        <v>1</v>
      </c>
      <c r="B3" s="10" t="s">
        <v>26</v>
      </c>
      <c r="C3" s="11" t="s">
        <v>27</v>
      </c>
      <c r="D3" s="12" t="s">
        <v>28</v>
      </c>
      <c r="E3" s="12"/>
      <c r="F3" s="1">
        <v>1.58474643235303</v>
      </c>
      <c r="G3" s="12">
        <v>2.19404218361826E-2</v>
      </c>
      <c r="H3" s="13">
        <v>1.67595836169737E-72</v>
      </c>
      <c r="I3" s="31">
        <v>0.32561360722257399</v>
      </c>
      <c r="J3" s="13">
        <v>3.23164852793284E-2</v>
      </c>
      <c r="K3" s="13">
        <v>1.03659242285416E-15</v>
      </c>
      <c r="L3" s="1">
        <v>0.36726869983314497</v>
      </c>
      <c r="M3" s="12">
        <v>2.7361482888240401E-2</v>
      </c>
      <c r="N3" s="13">
        <v>7.3872048858083301E-22</v>
      </c>
      <c r="O3" s="12">
        <v>0.12830699771080001</v>
      </c>
      <c r="P3" s="12">
        <v>77</v>
      </c>
      <c r="Q3" s="1">
        <v>3.6825003195630002</v>
      </c>
      <c r="R3" s="1">
        <v>1.8873026230518699</v>
      </c>
      <c r="S3" s="12">
        <v>48.637895764575099</v>
      </c>
      <c r="T3" s="12">
        <v>49.580772780372399</v>
      </c>
      <c r="U3" s="14"/>
      <c r="V3" s="33">
        <f>(LN(((Table7[[#This Row],[k]]-Table7[[#This Row],[k_se]])-Table7[[#This Row],[n0]])/Table7[[#This Row],[n0]])/(Table7[[#This Row],[r]]-Table7[[#This Row],[r_se]]))-Table7[[#This Row],[t_mid]]</f>
        <v>0.24471395988112121</v>
      </c>
    </row>
    <row r="4" spans="1:22" x14ac:dyDescent="0.3">
      <c r="A4" s="15">
        <v>2</v>
      </c>
      <c r="B4" s="3" t="s">
        <v>29</v>
      </c>
      <c r="C4" s="4" t="s">
        <v>27</v>
      </c>
      <c r="D4" t="s">
        <v>30</v>
      </c>
      <c r="F4" s="1">
        <v>1.55141934635985</v>
      </c>
      <c r="G4">
        <v>2.3247073108440101E-2</v>
      </c>
      <c r="H4" s="5">
        <v>6.7360773401155996E-70</v>
      </c>
      <c r="I4" s="31">
        <v>0.31403172338427898</v>
      </c>
      <c r="J4" s="5">
        <v>3.3467682090952598E-2</v>
      </c>
      <c r="K4" s="5">
        <v>2.1950048722827301E-14</v>
      </c>
      <c r="L4" s="1">
        <v>0.35439240176733999</v>
      </c>
      <c r="M4">
        <v>2.7468123342753999E-2</v>
      </c>
      <c r="N4" s="5">
        <v>6.16226874239295E-21</v>
      </c>
      <c r="O4">
        <v>0.13356318778762599</v>
      </c>
      <c r="P4">
        <v>77</v>
      </c>
      <c r="Q4" s="1">
        <v>3.8693371050646901</v>
      </c>
      <c r="R4" s="1">
        <v>1.95587483564334</v>
      </c>
      <c r="S4">
        <v>47.306691328564902</v>
      </c>
      <c r="T4">
        <v>47.304859795556197</v>
      </c>
      <c r="U4" s="16"/>
      <c r="V4" s="33">
        <f>(LN(((Table7[[#This Row],[k]]-Table7[[#This Row],[k_se]])-Table7[[#This Row],[n0]])/Table7[[#This Row],[n0]])/(Table7[[#This Row],[r]]-Table7[[#This Row],[r_se]]))-Table7[[#This Row],[t_mid]]</f>
        <v>0.26708780327733361</v>
      </c>
    </row>
    <row r="5" spans="1:22" x14ac:dyDescent="0.3">
      <c r="A5" s="15">
        <v>3</v>
      </c>
      <c r="B5" s="3" t="s">
        <v>31</v>
      </c>
      <c r="C5" s="4" t="s">
        <v>27</v>
      </c>
      <c r="D5" t="s">
        <v>32</v>
      </c>
      <c r="F5" s="1">
        <v>1.6181869986914199</v>
      </c>
      <c r="G5">
        <v>2.1120487294816401E-2</v>
      </c>
      <c r="H5" s="5">
        <v>1.90120868877371E-74</v>
      </c>
      <c r="I5" s="1">
        <v>0.31900369561931802</v>
      </c>
      <c r="J5">
        <v>2.9331897588467298E-2</v>
      </c>
      <c r="K5" s="5">
        <v>3.1784972203919998E-17</v>
      </c>
      <c r="L5" s="1">
        <v>0.33683181035994902</v>
      </c>
      <c r="M5">
        <v>2.1620149169507101E-2</v>
      </c>
      <c r="N5" s="5">
        <v>1.62760568741485E-25</v>
      </c>
      <c r="O5">
        <v>0.118015796343238</v>
      </c>
      <c r="P5">
        <v>77</v>
      </c>
      <c r="Q5" s="1">
        <v>4.1691086966918496</v>
      </c>
      <c r="R5" s="1">
        <v>2.05784358614831</v>
      </c>
      <c r="S5">
        <v>48.835448365123703</v>
      </c>
      <c r="T5">
        <v>49.363211979032798</v>
      </c>
      <c r="U5" s="16"/>
      <c r="V5" s="33">
        <f>(LN(((Table7[[#This Row],[k]]-Table7[[#This Row],[k_se]])-Table7[[#This Row],[n0]])/Table7[[#This Row],[n0]])/(Table7[[#This Row],[r]]-Table7[[#This Row],[r_se]]))-Table7[[#This Row],[t_mid]]</f>
        <v>0.23395841187300093</v>
      </c>
    </row>
    <row r="6" spans="1:22" x14ac:dyDescent="0.3">
      <c r="A6" s="15">
        <v>4</v>
      </c>
      <c r="B6" s="3" t="s">
        <v>33</v>
      </c>
      <c r="C6" s="4" t="s">
        <v>27</v>
      </c>
      <c r="D6" t="s">
        <v>34</v>
      </c>
      <c r="F6" s="1">
        <v>1.3712135127798599</v>
      </c>
      <c r="G6">
        <v>1.77503648258788E-2</v>
      </c>
      <c r="H6" s="5">
        <v>1.0171741591417E-74</v>
      </c>
      <c r="I6" s="1">
        <v>0.19868361826040601</v>
      </c>
      <c r="J6">
        <v>2.3179331762150899E-2</v>
      </c>
      <c r="K6" s="5">
        <v>8.0390641313140296E-13</v>
      </c>
      <c r="L6" s="1">
        <v>0.35980552949865002</v>
      </c>
      <c r="M6">
        <v>2.2325110229941901E-2</v>
      </c>
      <c r="N6" s="5">
        <v>2.19183488564845E-26</v>
      </c>
      <c r="O6">
        <v>0.100352833640395</v>
      </c>
      <c r="P6">
        <v>77</v>
      </c>
      <c r="Q6" s="1">
        <v>4.9337910323100997</v>
      </c>
      <c r="R6" s="1">
        <v>1.9264494948862301</v>
      </c>
      <c r="S6">
        <v>40.630725703384201</v>
      </c>
      <c r="T6">
        <v>42.043295007666501</v>
      </c>
      <c r="U6" s="16"/>
      <c r="V6" s="33">
        <f>(LN(((Table7[[#This Row],[k]]-Table7[[#This Row],[k_se]])-Table7[[#This Row],[n0]])/Table7[[#This Row],[n0]])/(Table7[[#This Row],[r]]-Table7[[#This Row],[r_se]]))-Table7[[#This Row],[t_mid]]</f>
        <v>0.28118121288144149</v>
      </c>
    </row>
    <row r="7" spans="1:22" x14ac:dyDescent="0.3">
      <c r="A7" s="15">
        <v>5</v>
      </c>
      <c r="B7" s="3" t="s">
        <v>35</v>
      </c>
      <c r="C7" s="4" t="s">
        <v>27</v>
      </c>
      <c r="D7" t="s">
        <v>36</v>
      </c>
      <c r="F7" s="1">
        <v>1.72456872161395</v>
      </c>
      <c r="G7">
        <v>2.4123933883048201E-2</v>
      </c>
      <c r="H7" s="5">
        <v>3.6677811936068402E-72</v>
      </c>
      <c r="I7" s="1">
        <v>0.28322244444647698</v>
      </c>
      <c r="J7">
        <v>3.3301374898501199E-2</v>
      </c>
      <c r="K7" s="5">
        <v>1.08148597242868E-12</v>
      </c>
      <c r="L7" s="1">
        <v>0.371181618378294</v>
      </c>
      <c r="M7">
        <v>2.5929407442010902E-2</v>
      </c>
      <c r="N7" s="5">
        <v>2.1108824402885199E-23</v>
      </c>
      <c r="O7">
        <v>0.13983129504237901</v>
      </c>
      <c r="P7">
        <v>77</v>
      </c>
      <c r="Q7" s="1">
        <v>4.3835690623630699</v>
      </c>
      <c r="R7" s="1">
        <v>1.86740707578228</v>
      </c>
      <c r="S7">
        <v>51.966674927659703</v>
      </c>
      <c r="T7">
        <v>54.326539931258203</v>
      </c>
      <c r="U7" s="16"/>
      <c r="V7" s="33">
        <f>(LN(((Table7[[#This Row],[k]]-Table7[[#This Row],[k_se]])-Table7[[#This Row],[n0]])/Table7[[#This Row],[n0]])/(Table7[[#This Row],[r]]-Table7[[#This Row],[r_se]]))-Table7[[#This Row],[t_mid]]</f>
        <v>0.28033018574586333</v>
      </c>
    </row>
    <row r="8" spans="1:22" x14ac:dyDescent="0.3">
      <c r="A8" s="15">
        <v>6</v>
      </c>
      <c r="B8" s="3" t="s">
        <v>94</v>
      </c>
      <c r="C8" s="4" t="s">
        <v>27</v>
      </c>
      <c r="D8" t="s">
        <v>38</v>
      </c>
      <c r="F8" s="1">
        <v>1.8091347312027699</v>
      </c>
      <c r="G8">
        <v>3.08181824319693E-2</v>
      </c>
      <c r="H8" s="5">
        <v>1.0845403023341301E-65</v>
      </c>
      <c r="I8" s="1">
        <v>0.35301005259769602</v>
      </c>
      <c r="J8">
        <v>4.3097703470206701E-2</v>
      </c>
      <c r="K8" s="5">
        <v>4.3602831870360501E-12</v>
      </c>
      <c r="L8" s="1">
        <v>0.34299553164848301</v>
      </c>
      <c r="M8">
        <v>2.9018136738380201E-2</v>
      </c>
      <c r="N8" s="5">
        <v>5.59659588358701E-19</v>
      </c>
      <c r="O8">
        <v>0.17373403084509101</v>
      </c>
      <c r="P8">
        <v>77</v>
      </c>
      <c r="Q8" s="1">
        <v>4.1313579656517199</v>
      </c>
      <c r="R8" s="1">
        <v>2.0208635874309699</v>
      </c>
      <c r="S8">
        <v>54.700726134129397</v>
      </c>
      <c r="T8">
        <v>56.738285308388299</v>
      </c>
      <c r="U8" s="16"/>
      <c r="V8" s="33">
        <f>(LN(((Table7[[#This Row],[k]]-Table7[[#This Row],[k_se]])-Table7[[#This Row],[n0]])/Table7[[#This Row],[n0]])/(Table7[[#This Row],[r]]-Table7[[#This Row],[r_se]]))-Table7[[#This Row],[t_mid]]</f>
        <v>0.31369331221798014</v>
      </c>
    </row>
    <row r="9" spans="1:22" x14ac:dyDescent="0.3">
      <c r="A9" s="17">
        <v>7</v>
      </c>
      <c r="B9" s="18" t="s">
        <v>37</v>
      </c>
      <c r="C9" s="19" t="s">
        <v>27</v>
      </c>
      <c r="D9" s="20" t="s">
        <v>40</v>
      </c>
      <c r="E9" s="20"/>
      <c r="F9" s="1">
        <v>1.5633772133630299</v>
      </c>
      <c r="G9" s="20">
        <v>2.4671041176821899E-2</v>
      </c>
      <c r="H9" s="21">
        <v>3.38175598023897E-68</v>
      </c>
      <c r="I9" s="1">
        <v>0.37685412267416302</v>
      </c>
      <c r="J9" s="20">
        <v>3.6195897230871299E-2</v>
      </c>
      <c r="K9" s="21">
        <v>2.3861767918924302E-16</v>
      </c>
      <c r="L9" s="1">
        <v>0.33133342617735501</v>
      </c>
      <c r="M9" s="20">
        <v>2.7779836558021999E-2</v>
      </c>
      <c r="N9" s="21">
        <v>3.5607757865644402E-19</v>
      </c>
      <c r="O9" s="20">
        <v>0.138695612769065</v>
      </c>
      <c r="P9" s="20">
        <v>77</v>
      </c>
      <c r="Q9" s="1">
        <v>3.4615413845807699</v>
      </c>
      <c r="R9" s="1">
        <v>2.0919929164916802</v>
      </c>
      <c r="S9" s="20">
        <v>48.005198570508</v>
      </c>
      <c r="T9" s="20">
        <v>49.601422189141601</v>
      </c>
      <c r="U9" s="22"/>
      <c r="V9" s="33">
        <f>(LN(((Table7[[#This Row],[k]]-Table7[[#This Row],[k_se]])-Table7[[#This Row],[n0]])/Table7[[#This Row],[n0]])/(Table7[[#This Row],[r]]-Table7[[#This Row],[r_se]]))-Table7[[#This Row],[t_mid]]</f>
        <v>0.24756459785828255</v>
      </c>
    </row>
    <row r="10" spans="1:22" x14ac:dyDescent="0.3">
      <c r="A10" s="9">
        <v>1</v>
      </c>
      <c r="B10" s="10" t="s">
        <v>26</v>
      </c>
      <c r="C10" s="11" t="s">
        <v>41</v>
      </c>
      <c r="D10" s="12" t="s">
        <v>42</v>
      </c>
      <c r="E10" s="12"/>
      <c r="F10" s="1">
        <v>1.35296259103973</v>
      </c>
      <c r="G10" s="12">
        <v>2.0918526353318201E-2</v>
      </c>
      <c r="H10" s="13">
        <v>7.2102993641339205E-69</v>
      </c>
      <c r="I10" s="1">
        <v>0.119410682757172</v>
      </c>
      <c r="J10" s="12">
        <v>1.9929268429568402E-2</v>
      </c>
      <c r="K10" s="13">
        <v>6.2523977098680404E-8</v>
      </c>
      <c r="L10" s="1">
        <v>0.322379793511477</v>
      </c>
      <c r="M10" s="12">
        <v>2.2761009350014599E-2</v>
      </c>
      <c r="N10" s="13">
        <v>3.83160895148893E-23</v>
      </c>
      <c r="O10" s="12">
        <v>0.102643183684567</v>
      </c>
      <c r="P10" s="12">
        <v>77</v>
      </c>
      <c r="Q10" s="1">
        <v>7.2432714360753296</v>
      </c>
      <c r="R10" s="1">
        <v>2.1500949951296202</v>
      </c>
      <c r="S10" s="12">
        <v>37.166581121119897</v>
      </c>
      <c r="T10" s="12">
        <v>36.323362797150899</v>
      </c>
      <c r="U10" s="14"/>
      <c r="V10" s="33">
        <f>(LN(((Table7[[#This Row],[k]]-Table7[[#This Row],[k_se]])-Table7[[#This Row],[n0]])/Table7[[#This Row],[n0]])/(Table7[[#This Row],[r]]-Table7[[#This Row],[r_se]]))-Table7[[#This Row],[t_mid]]</f>
        <v>0.49316258517349443</v>
      </c>
    </row>
    <row r="11" spans="1:22" x14ac:dyDescent="0.3">
      <c r="A11" s="15">
        <v>2</v>
      </c>
      <c r="B11" s="3" t="s">
        <v>29</v>
      </c>
      <c r="C11" s="4" t="s">
        <v>41</v>
      </c>
      <c r="D11" t="s">
        <v>43</v>
      </c>
      <c r="F11" s="1">
        <v>1.3982633493398</v>
      </c>
      <c r="G11">
        <v>2.09616936512266E-2</v>
      </c>
      <c r="H11" s="5">
        <v>6.9730230907730395E-70</v>
      </c>
      <c r="I11" s="1">
        <v>0.10614436604956599</v>
      </c>
      <c r="J11">
        <v>1.7434670864216399E-2</v>
      </c>
      <c r="K11" s="5">
        <v>4.1697026743897297E-8</v>
      </c>
      <c r="L11" s="1">
        <v>0.31501474953599901</v>
      </c>
      <c r="M11">
        <v>2.10090624817687E-2</v>
      </c>
      <c r="N11" s="5">
        <v>1.5086332109165999E-24</v>
      </c>
      <c r="O11">
        <v>9.7740228172570998E-2</v>
      </c>
      <c r="P11">
        <v>77</v>
      </c>
      <c r="Q11" s="1">
        <v>7.9337194996167204</v>
      </c>
      <c r="R11" s="1">
        <v>2.20036421018672</v>
      </c>
      <c r="S11">
        <v>37.496241501591903</v>
      </c>
      <c r="T11">
        <v>37.643183616025098</v>
      </c>
      <c r="U11" s="16"/>
      <c r="V11" s="33">
        <f>(LN(((Table7[[#This Row],[k]]-Table7[[#This Row],[k_se]])-Table7[[#This Row],[n0]])/Table7[[#This Row],[n0]])/(Table7[[#This Row],[r]]-Table7[[#This Row],[r_se]]))-Table7[[#This Row],[t_mid]]</f>
        <v>0.51129709072419605</v>
      </c>
    </row>
    <row r="12" spans="1:22" x14ac:dyDescent="0.3">
      <c r="A12" s="15">
        <v>3</v>
      </c>
      <c r="B12" s="3" t="s">
        <v>31</v>
      </c>
      <c r="C12" s="4" t="s">
        <v>41</v>
      </c>
      <c r="D12" t="s">
        <v>44</v>
      </c>
      <c r="F12" s="1">
        <v>1.4504140122093701</v>
      </c>
      <c r="G12">
        <v>3.45564758649929E-2</v>
      </c>
      <c r="H12" s="5">
        <v>8.1811063856531194E-55</v>
      </c>
      <c r="I12" s="1">
        <v>0.19688577530159601</v>
      </c>
      <c r="J12">
        <v>3.0998178764245501E-2</v>
      </c>
      <c r="K12" s="5">
        <v>1.3650339204934401E-8</v>
      </c>
      <c r="L12" s="1">
        <v>0.25100298081130501</v>
      </c>
      <c r="M12">
        <v>2.2674528875228701E-2</v>
      </c>
      <c r="N12" s="5">
        <v>1.3754039967224201E-17</v>
      </c>
      <c r="O12">
        <v>0.145318121017423</v>
      </c>
      <c r="P12">
        <v>77</v>
      </c>
      <c r="Q12" s="1">
        <v>7.3747877337582599</v>
      </c>
      <c r="R12" s="1">
        <v>2.7615097570535601</v>
      </c>
      <c r="S12">
        <v>39.230617538731302</v>
      </c>
      <c r="T12">
        <v>37.126743895189101</v>
      </c>
      <c r="U12" s="16"/>
      <c r="V12" s="33">
        <f>(LN(((Table7[[#This Row],[k]]-Table7[[#This Row],[k_se]])-Table7[[#This Row],[n0]])/Table7[[#This Row],[n0]])/(Table7[[#This Row],[r]]-Table7[[#This Row],[r_se]]))-Table7[[#This Row],[t_mid]]</f>
        <v>0.60993431163989165</v>
      </c>
    </row>
    <row r="13" spans="1:22" x14ac:dyDescent="0.3">
      <c r="A13" s="15">
        <v>4</v>
      </c>
      <c r="B13" s="3" t="s">
        <v>33</v>
      </c>
      <c r="C13" s="4" t="s">
        <v>41</v>
      </c>
      <c r="D13" t="s">
        <v>45</v>
      </c>
      <c r="F13" s="1">
        <v>1.2438919968692601</v>
      </c>
      <c r="G13">
        <v>4.3714509145130198E-2</v>
      </c>
      <c r="H13" s="5">
        <v>1.3101816085020201E-42</v>
      </c>
      <c r="I13" s="1">
        <v>0.12434199562540101</v>
      </c>
      <c r="J13">
        <v>3.9549537096282998E-2</v>
      </c>
      <c r="K13">
        <v>2.3678542535348298E-3</v>
      </c>
      <c r="L13" s="1">
        <v>0.29203505396181501</v>
      </c>
      <c r="M13">
        <v>4.3179147325278999E-2</v>
      </c>
      <c r="N13" s="5">
        <v>2.3246789142149499E-9</v>
      </c>
      <c r="O13">
        <v>0.200282631498827</v>
      </c>
      <c r="P13">
        <v>77</v>
      </c>
      <c r="Q13" s="1">
        <v>7.5252825668574497</v>
      </c>
      <c r="R13" s="1">
        <v>2.3735067799449099</v>
      </c>
      <c r="S13">
        <v>33.728384246519099</v>
      </c>
      <c r="T13">
        <v>28.669481719642</v>
      </c>
      <c r="U13" s="16"/>
      <c r="V13" s="33">
        <f>(LN(((Table7[[#This Row],[k]]-Table7[[#This Row],[k_se]])-Table7[[#This Row],[n0]])/Table7[[#This Row],[n0]])/(Table7[[#This Row],[r]]-Table7[[#This Row],[r_se]]))-Table7[[#This Row],[t_mid]]</f>
        <v>1.1456671058073207</v>
      </c>
    </row>
    <row r="14" spans="1:22" x14ac:dyDescent="0.3">
      <c r="A14" s="15">
        <v>5</v>
      </c>
      <c r="B14" s="3" t="s">
        <v>35</v>
      </c>
      <c r="C14" s="4" t="s">
        <v>41</v>
      </c>
      <c r="D14" t="s">
        <v>46</v>
      </c>
      <c r="F14" s="1">
        <v>1.6978083374008599</v>
      </c>
      <c r="G14">
        <v>4.5595800350605502E-2</v>
      </c>
      <c r="H14" s="5">
        <v>5.3790541467744605E-51</v>
      </c>
      <c r="I14" s="1">
        <v>0.17535814790964899</v>
      </c>
      <c r="J14">
        <v>2.2730678424688702E-2</v>
      </c>
      <c r="K14" s="5">
        <v>3.5987310063954802E-11</v>
      </c>
      <c r="L14" s="1">
        <v>0.196190945554367</v>
      </c>
      <c r="M14">
        <v>1.4265968531760201E-2</v>
      </c>
      <c r="N14" s="5">
        <v>1.9640796520898301E-22</v>
      </c>
      <c r="O14">
        <v>0.13358644555357699</v>
      </c>
      <c r="P14">
        <v>77</v>
      </c>
      <c r="Q14" s="1">
        <v>11.016032542290599</v>
      </c>
      <c r="R14" s="1">
        <v>3.53302329320731</v>
      </c>
      <c r="S14">
        <v>39.854691138559801</v>
      </c>
      <c r="T14">
        <v>43.013865886026501</v>
      </c>
      <c r="U14" s="16"/>
      <c r="V14" s="33">
        <f>(LN(((Table7[[#This Row],[k]]-Table7[[#This Row],[k_se]])-Table7[[#This Row],[n0]])/Table7[[#This Row],[n0]])/(Table7[[#This Row],[r]]-Table7[[#This Row],[r_se]]))-Table7[[#This Row],[t_mid]]</f>
        <v>0.69670358078762717</v>
      </c>
    </row>
    <row r="15" spans="1:22" x14ac:dyDescent="0.3">
      <c r="A15" s="15">
        <v>6</v>
      </c>
      <c r="B15" s="3" t="s">
        <v>94</v>
      </c>
      <c r="C15" s="4" t="s">
        <v>41</v>
      </c>
      <c r="D15" t="s">
        <v>47</v>
      </c>
      <c r="F15" s="1">
        <v>1.62656841271719</v>
      </c>
      <c r="G15">
        <v>4.2198528951506303E-2</v>
      </c>
      <c r="H15" s="5">
        <v>4.294981268155E-52</v>
      </c>
      <c r="I15" s="1">
        <v>0.13265144325890499</v>
      </c>
      <c r="J15">
        <v>1.55573360275293E-2</v>
      </c>
      <c r="K15" s="5">
        <v>9.8169464528519399E-13</v>
      </c>
      <c r="L15" s="1">
        <v>0.185189780557663</v>
      </c>
      <c r="M15">
        <v>1.12966258437257E-2</v>
      </c>
      <c r="N15" s="5">
        <v>7.9129242190906602E-27</v>
      </c>
      <c r="O15">
        <v>0.105949407837412</v>
      </c>
      <c r="P15">
        <v>77</v>
      </c>
      <c r="Q15" s="1">
        <v>13.075407401698</v>
      </c>
      <c r="R15" s="1">
        <v>3.7429018948705801</v>
      </c>
      <c r="S15">
        <v>35.064828961999403</v>
      </c>
      <c r="T15">
        <v>34.477546246983799</v>
      </c>
      <c r="U15" s="16"/>
      <c r="V15" s="33">
        <f>(LN(((Table7[[#This Row],[k]]-Table7[[#This Row],[k_se]])-Table7[[#This Row],[n0]])/Table7[[#This Row],[n0]])/(Table7[[#This Row],[r]]-Table7[[#This Row],[r_se]]))-Table7[[#This Row],[t_mid]]</f>
        <v>0.68464145297726198</v>
      </c>
    </row>
    <row r="16" spans="1:22" x14ac:dyDescent="0.3">
      <c r="A16" s="17">
        <v>7</v>
      </c>
      <c r="B16" s="18" t="s">
        <v>37</v>
      </c>
      <c r="C16" s="19" t="s">
        <v>41</v>
      </c>
      <c r="D16" s="20" t="s">
        <v>49</v>
      </c>
      <c r="E16" s="20"/>
      <c r="F16" s="1">
        <v>1.6334279915147401</v>
      </c>
      <c r="G16" s="20">
        <v>3.5134139772729799E-2</v>
      </c>
      <c r="H16" s="21">
        <v>4.1855416003931502E-58</v>
      </c>
      <c r="I16" s="1">
        <v>0.156397060754949</v>
      </c>
      <c r="J16" s="20">
        <v>1.49595435938204E-2</v>
      </c>
      <c r="K16" s="21">
        <v>1.97687545689365E-16</v>
      </c>
      <c r="L16" s="1">
        <v>0.18561178237527001</v>
      </c>
      <c r="M16" s="20">
        <v>9.8849914007628093E-3</v>
      </c>
      <c r="N16" s="21">
        <v>1.80574413210075E-30</v>
      </c>
      <c r="O16" s="20">
        <v>9.3032851738840697E-2</v>
      </c>
      <c r="P16" s="20">
        <v>77</v>
      </c>
      <c r="Q16" s="1">
        <v>12.0972449075238</v>
      </c>
      <c r="R16" s="1">
        <v>3.7343921365861301</v>
      </c>
      <c r="S16" s="20">
        <v>36.648799775449497</v>
      </c>
      <c r="T16" s="20">
        <v>35.497432801857002</v>
      </c>
      <c r="U16" s="22"/>
      <c r="V16" s="33">
        <f>(LN(((Table7[[#This Row],[k]]-Table7[[#This Row],[k_se]])-Table7[[#This Row],[n0]])/Table7[[#This Row],[n0]])/(Table7[[#This Row],[r]]-Table7[[#This Row],[r_se]]))-Table7[[#This Row],[t_mid]]</f>
        <v>0.54349527010770871</v>
      </c>
    </row>
    <row r="17" spans="1:22" x14ac:dyDescent="0.3">
      <c r="A17" s="9">
        <v>1</v>
      </c>
      <c r="B17" s="10" t="s">
        <v>26</v>
      </c>
      <c r="C17" s="11" t="s">
        <v>103</v>
      </c>
      <c r="D17" s="12" t="s">
        <v>50</v>
      </c>
      <c r="E17" s="12"/>
      <c r="F17" s="1">
        <v>0.41199323306901797</v>
      </c>
      <c r="G17" s="12">
        <v>1.02323681938511E-2</v>
      </c>
      <c r="H17" s="13">
        <v>1.7488175489829701E-53</v>
      </c>
      <c r="I17" s="1">
        <v>6.3180354556258506E-2</v>
      </c>
      <c r="J17" s="12">
        <v>3.6591077489200201E-2</v>
      </c>
      <c r="K17" s="12">
        <v>8.8238803622125703E-2</v>
      </c>
      <c r="L17" s="1">
        <v>2.5165230463581199</v>
      </c>
      <c r="M17" s="12">
        <v>0.77763586601889401</v>
      </c>
      <c r="N17" s="12">
        <v>1.7873172521475399E-3</v>
      </c>
      <c r="O17" s="12">
        <v>8.4166529256109596E-2</v>
      </c>
      <c r="P17" s="12">
        <v>77</v>
      </c>
      <c r="Q17" s="1">
        <v>0.67892968791441899</v>
      </c>
      <c r="R17" s="1">
        <v>0.27543843938288498</v>
      </c>
      <c r="S17" s="12">
        <v>14.1127948257701</v>
      </c>
      <c r="T17" s="12">
        <v>15.598206765954901</v>
      </c>
      <c r="U17" s="14"/>
      <c r="V17" s="33">
        <f>(LN(((Table7[[#This Row],[k]]-Table7[[#This Row],[k_se]])-Table7[[#This Row],[n0]])/Table7[[#This Row],[n0]])/(Table7[[#This Row],[r]]-Table7[[#This Row],[r_se]]))-Table7[[#This Row],[t_mid]]</f>
        <v>0.28649723582187292</v>
      </c>
    </row>
    <row r="18" spans="1:22" x14ac:dyDescent="0.3">
      <c r="A18" s="15">
        <v>2</v>
      </c>
      <c r="B18" s="3" t="s">
        <v>29</v>
      </c>
      <c r="C18" s="4" t="s">
        <v>103</v>
      </c>
      <c r="D18" t="s">
        <v>51</v>
      </c>
      <c r="F18" s="1">
        <v>0.37478351755723199</v>
      </c>
      <c r="G18">
        <v>7.3929219766859502E-3</v>
      </c>
      <c r="H18" s="5">
        <v>6.5699394311661793E-61</v>
      </c>
      <c r="I18" s="1">
        <v>3.8642922346405303E-2</v>
      </c>
      <c r="J18">
        <v>2.5644561445695699E-2</v>
      </c>
      <c r="K18">
        <v>0.13593678771090301</v>
      </c>
      <c r="L18" s="1">
        <v>2.7224767648470198</v>
      </c>
      <c r="M18">
        <v>0.775096625484337</v>
      </c>
      <c r="N18">
        <v>7.4638889527421399E-4</v>
      </c>
      <c r="O18">
        <v>6.0813463175069103E-2</v>
      </c>
      <c r="P18">
        <v>77</v>
      </c>
      <c r="Q18" s="1">
        <v>0.79455806636569604</v>
      </c>
      <c r="R18" s="1">
        <v>0.25460168825312102</v>
      </c>
      <c r="S18">
        <v>12.8046555209154</v>
      </c>
      <c r="T18">
        <v>13.9222572571536</v>
      </c>
      <c r="U18" s="16"/>
      <c r="V18" s="33">
        <f>(LN(((Table7[[#This Row],[k]]-Table7[[#This Row],[k_se]])-Table7[[#This Row],[n0]])/Table7[[#This Row],[n0]])/(Table7[[#This Row],[r]]-Table7[[#This Row],[r_se]]))-Table7[[#This Row],[t_mid]]</f>
        <v>0.30483019687567914</v>
      </c>
    </row>
    <row r="19" spans="1:22" x14ac:dyDescent="0.3">
      <c r="A19" s="15">
        <v>3</v>
      </c>
      <c r="B19" s="3" t="s">
        <v>31</v>
      </c>
      <c r="C19" s="4" t="s">
        <v>103</v>
      </c>
      <c r="D19" t="s">
        <v>52</v>
      </c>
      <c r="F19" s="1">
        <v>0.391955679499289</v>
      </c>
      <c r="G19">
        <v>1.0897879621701601E-2</v>
      </c>
      <c r="H19" s="5">
        <v>6.7407848710582902E-50</v>
      </c>
      <c r="I19" s="1">
        <v>9.9321737041342395E-2</v>
      </c>
      <c r="J19">
        <v>3.5081102288022699E-2</v>
      </c>
      <c r="K19">
        <v>5.9136874300523903E-3</v>
      </c>
      <c r="L19" s="1">
        <v>1.2750856972975799</v>
      </c>
      <c r="M19">
        <v>0.42157113503990601</v>
      </c>
      <c r="N19">
        <v>3.3821770463822098E-3</v>
      </c>
      <c r="O19">
        <v>8.7929456813325396E-2</v>
      </c>
      <c r="P19">
        <v>77</v>
      </c>
      <c r="Q19" s="1">
        <v>0.84743953857573795</v>
      </c>
      <c r="R19" s="1">
        <v>0.54360830964460205</v>
      </c>
      <c r="S19">
        <v>13.2964609799974</v>
      </c>
      <c r="T19">
        <v>13.239552983801699</v>
      </c>
      <c r="U19" s="16"/>
      <c r="V19" s="33">
        <f>(LN(((Table7[[#This Row],[k]]-Table7[[#This Row],[k_se]])-Table7[[#This Row],[n0]])/Table7[[#This Row],[n0]])/(Table7[[#This Row],[r]]-Table7[[#This Row],[r_se]]))-Table7[[#This Row],[t_mid]]</f>
        <v>0.37410521479184966</v>
      </c>
    </row>
    <row r="20" spans="1:22" x14ac:dyDescent="0.3">
      <c r="A20" s="15">
        <v>4</v>
      </c>
      <c r="B20" s="3" t="s">
        <v>33</v>
      </c>
      <c r="C20" s="4" t="s">
        <v>103</v>
      </c>
      <c r="D20" t="s">
        <v>53</v>
      </c>
      <c r="F20" s="1">
        <v>0.31214112826250801</v>
      </c>
      <c r="G20">
        <v>9.1534088456600594E-3</v>
      </c>
      <c r="H20" s="5">
        <v>3.2031004384911702E-48</v>
      </c>
      <c r="I20" s="1">
        <v>2.9926300810132901E-2</v>
      </c>
      <c r="J20">
        <v>2.18398521191271E-2</v>
      </c>
      <c r="K20">
        <v>0.174587325955294</v>
      </c>
      <c r="L20" s="1">
        <v>1.59174552411613</v>
      </c>
      <c r="M20">
        <v>0.55089120686765003</v>
      </c>
      <c r="N20">
        <v>5.0110461722256798E-3</v>
      </c>
      <c r="O20">
        <v>7.3816239151948002E-2</v>
      </c>
      <c r="P20">
        <v>77</v>
      </c>
      <c r="Q20" s="1">
        <v>1.40972965017704</v>
      </c>
      <c r="R20" s="1">
        <v>0.43546356503489198</v>
      </c>
      <c r="S20">
        <v>10.4651405977532</v>
      </c>
      <c r="T20">
        <v>10.760787862308099</v>
      </c>
      <c r="U20" s="16"/>
      <c r="V20" s="33">
        <f>(LN(((Table7[[#This Row],[k]]-Table7[[#This Row],[k_se]])-Table7[[#This Row],[n0]])/Table7[[#This Row],[n0]])/(Table7[[#This Row],[r]]-Table7[[#This Row],[r_se]]))-Table7[[#This Row],[t_mid]]</f>
        <v>0.71444756685947808</v>
      </c>
    </row>
    <row r="21" spans="1:22" x14ac:dyDescent="0.3">
      <c r="A21" s="15">
        <v>5</v>
      </c>
      <c r="B21" s="3" t="s">
        <v>35</v>
      </c>
      <c r="C21" s="4" t="s">
        <v>103</v>
      </c>
      <c r="D21" t="s">
        <v>54</v>
      </c>
      <c r="F21" s="1">
        <v>0.34686252178215798</v>
      </c>
      <c r="G21">
        <v>9.0950832122256593E-3</v>
      </c>
      <c r="H21" s="5">
        <v>9.3655890918115802E-52</v>
      </c>
      <c r="I21" s="1">
        <v>3.8735590249461403E-2</v>
      </c>
      <c r="J21">
        <v>2.3105823073159001E-2</v>
      </c>
      <c r="K21">
        <v>9.7707353441661093E-2</v>
      </c>
      <c r="L21" s="1">
        <v>1.43082985232455</v>
      </c>
      <c r="M21">
        <v>0.45367050283913801</v>
      </c>
      <c r="N21">
        <v>2.2976658707170002E-3</v>
      </c>
      <c r="O21">
        <v>7.3320398387030403E-2</v>
      </c>
      <c r="P21">
        <v>77</v>
      </c>
      <c r="Q21" s="1">
        <v>1.44933584378578</v>
      </c>
      <c r="R21" s="1">
        <v>0.48443718128598301</v>
      </c>
      <c r="S21">
        <v>11.608761339019701</v>
      </c>
      <c r="T21">
        <v>12.299800604144901</v>
      </c>
      <c r="U21" s="16"/>
      <c r="V21" s="33">
        <f>(LN(((Table7[[#This Row],[k]]-Table7[[#This Row],[k_se]])-Table7[[#This Row],[n0]])/Table7[[#This Row],[n0]])/(Table7[[#This Row],[r]]-Table7[[#This Row],[r_se]]))-Table7[[#This Row],[t_mid]]</f>
        <v>0.6422280989897251</v>
      </c>
    </row>
    <row r="22" spans="1:22" x14ac:dyDescent="0.3">
      <c r="A22" s="15">
        <v>6</v>
      </c>
      <c r="B22" s="3" t="s">
        <v>94</v>
      </c>
      <c r="C22" s="4" t="s">
        <v>103</v>
      </c>
      <c r="D22" t="s">
        <v>55</v>
      </c>
      <c r="F22" s="1">
        <v>0.40692829765584498</v>
      </c>
      <c r="G22">
        <v>2.4366461786542001E-2</v>
      </c>
      <c r="H22" s="5">
        <v>2.5847244500993001E-27</v>
      </c>
      <c r="I22" s="1">
        <v>0.10541629143139999</v>
      </c>
      <c r="J22">
        <v>1.49997248391533E-2</v>
      </c>
      <c r="K22" s="5">
        <v>7.3608852425632196E-10</v>
      </c>
      <c r="L22" s="1">
        <v>0.14508312055704101</v>
      </c>
      <c r="M22">
        <v>2.4785924321176399E-2</v>
      </c>
      <c r="N22" s="5">
        <v>1.11393681310077E-7</v>
      </c>
      <c r="O22">
        <v>6.31516434867576E-2</v>
      </c>
      <c r="P22">
        <v>77</v>
      </c>
      <c r="Q22" s="1">
        <v>7.2433832492451398</v>
      </c>
      <c r="R22" s="1">
        <v>4.7775866544546002</v>
      </c>
      <c r="S22">
        <v>10.5035611328114</v>
      </c>
      <c r="T22">
        <v>10.9384803495408</v>
      </c>
      <c r="U22" s="16"/>
      <c r="V22" s="33">
        <f>(LN(((Table7[[#This Row],[k]]-Table7[[#This Row],[k_se]])-Table7[[#This Row],[n0]])/Table7[[#This Row],[n0]])/(Table7[[#This Row],[r]]-Table7[[#This Row],[r_se]]))-Table7[[#This Row],[t_mid]]</f>
        <v>0.79192960760627251</v>
      </c>
    </row>
    <row r="23" spans="1:22" x14ac:dyDescent="0.3">
      <c r="A23" s="17">
        <v>7</v>
      </c>
      <c r="B23" s="18" t="s">
        <v>37</v>
      </c>
      <c r="C23" s="19" t="s">
        <v>103</v>
      </c>
      <c r="D23" s="20" t="s">
        <v>56</v>
      </c>
      <c r="E23" s="20"/>
      <c r="F23" s="1">
        <v>0.50344906104614995</v>
      </c>
      <c r="G23" s="20">
        <v>4.8698245824472401E-2</v>
      </c>
      <c r="H23" s="21">
        <v>3.2871030953747198E-16</v>
      </c>
      <c r="I23" s="1">
        <v>0.115933941711299</v>
      </c>
      <c r="J23" s="20">
        <v>1.49787082391048E-2</v>
      </c>
      <c r="K23" s="21">
        <v>3.2176948324543003E-11</v>
      </c>
      <c r="L23" s="1">
        <v>0.105556300546764</v>
      </c>
      <c r="M23" s="20">
        <v>1.9378429259427999E-2</v>
      </c>
      <c r="N23" s="21">
        <v>5.9154355361164195E-7</v>
      </c>
      <c r="O23" s="20">
        <v>6.8021940531458699E-2</v>
      </c>
      <c r="P23" s="20">
        <v>77</v>
      </c>
      <c r="Q23" s="1">
        <v>11.4321390436009</v>
      </c>
      <c r="R23" s="1">
        <v>6.5666111541382302</v>
      </c>
      <c r="S23" s="20">
        <v>10.997637219027499</v>
      </c>
      <c r="T23" s="20">
        <v>11.645724604658101</v>
      </c>
      <c r="U23" s="22"/>
      <c r="V23" s="33">
        <f>(LN(((Table7[[#This Row],[k]]-Table7[[#This Row],[k_se]])-Table7[[#This Row],[n0]])/Table7[[#This Row],[n0]])/(Table7[[#This Row],[r]]-Table7[[#This Row],[r_se]]))-Table7[[#This Row],[t_mid]]</f>
        <v>1.0123456991214468</v>
      </c>
    </row>
    <row r="24" spans="1:22" x14ac:dyDescent="0.3">
      <c r="A24" s="9">
        <v>1</v>
      </c>
      <c r="B24" s="10" t="s">
        <v>26</v>
      </c>
      <c r="C24" s="11" t="s">
        <v>26</v>
      </c>
      <c r="D24" s="12" t="s">
        <v>57</v>
      </c>
      <c r="E24" s="12"/>
      <c r="F24" s="1">
        <v>25017.0285260112</v>
      </c>
      <c r="G24" s="12">
        <v>2738961644.8137002</v>
      </c>
      <c r="H24" s="12">
        <v>0.99999273593323401</v>
      </c>
      <c r="I24" s="1">
        <v>0.11925541866417901</v>
      </c>
      <c r="J24" s="12">
        <v>2.03598754927833E-2</v>
      </c>
      <c r="K24" s="13">
        <v>1.09588451408832E-7</v>
      </c>
      <c r="L24" s="1">
        <v>3.1601405092434399E-2</v>
      </c>
      <c r="M24" s="12">
        <v>3.2449594862944901E-2</v>
      </c>
      <c r="N24" s="12">
        <v>0.33317492811107702</v>
      </c>
      <c r="O24" s="12">
        <v>9.3586582862084794E-2</v>
      </c>
      <c r="P24" s="12">
        <v>77</v>
      </c>
      <c r="Q24" s="1">
        <v>387.76107963902302</v>
      </c>
      <c r="R24" s="1">
        <v>21.934062062509</v>
      </c>
      <c r="S24" s="12">
        <v>7.6319473867786396</v>
      </c>
      <c r="T24" s="12">
        <v>10.540997221310199</v>
      </c>
      <c r="U24" s="14"/>
      <c r="V24" s="33" t="e">
        <f>(LN(((Table7[[#This Row],[k]]-Table7[[#This Row],[k_se]])-Table7[[#This Row],[n0]])/Table7[[#This Row],[n0]])/(Table7[[#This Row],[r]]-Table7[[#This Row],[r_se]]))-Table7[[#This Row],[t_mid]]</f>
        <v>#NUM!</v>
      </c>
    </row>
    <row r="25" spans="1:22" x14ac:dyDescent="0.3">
      <c r="A25" s="15">
        <v>2</v>
      </c>
      <c r="B25" s="3" t="s">
        <v>29</v>
      </c>
      <c r="C25" s="4" t="s">
        <v>26</v>
      </c>
      <c r="D25" t="s">
        <v>58</v>
      </c>
      <c r="F25" s="1">
        <v>0.56970990013866196</v>
      </c>
      <c r="G25">
        <v>9.6056553588819996E-2</v>
      </c>
      <c r="H25" s="5">
        <v>8.0622211967698194E-8</v>
      </c>
      <c r="I25" s="1">
        <v>0.101425913708622</v>
      </c>
      <c r="J25">
        <v>4.1555180943345899E-2</v>
      </c>
      <c r="K25">
        <v>1.69537647602905E-2</v>
      </c>
      <c r="L25" s="1">
        <v>0.13980070637091299</v>
      </c>
      <c r="M25">
        <v>5.3088498463963102E-2</v>
      </c>
      <c r="N25">
        <v>1.0214011893169899E-2</v>
      </c>
      <c r="O25">
        <v>0.20204074753169399</v>
      </c>
      <c r="P25">
        <v>77</v>
      </c>
      <c r="Q25" s="1">
        <v>10.9423360041707</v>
      </c>
      <c r="R25" s="1">
        <v>4.9581092868080399</v>
      </c>
      <c r="S25">
        <v>13.045646031750101</v>
      </c>
      <c r="T25">
        <v>13.7068232268266</v>
      </c>
      <c r="U25" s="16"/>
      <c r="V25" s="33">
        <f>(LN(((Table7[[#This Row],[k]]-Table7[[#This Row],[k_se]])-Table7[[#This Row],[n0]])/Table7[[#This Row],[n0]])/(Table7[[#This Row],[r]]-Table7[[#This Row],[r_se]]))-Table7[[#This Row],[t_mid]]</f>
        <v>4.051820639770586</v>
      </c>
    </row>
    <row r="26" spans="1:22" x14ac:dyDescent="0.3">
      <c r="A26" s="15">
        <v>3</v>
      </c>
      <c r="B26" s="3" t="s">
        <v>31</v>
      </c>
      <c r="C26" s="4" t="s">
        <v>26</v>
      </c>
      <c r="D26" t="s">
        <v>59</v>
      </c>
      <c r="F26" s="1">
        <v>247093.56473180701</v>
      </c>
      <c r="G26">
        <v>414370547129.06403</v>
      </c>
      <c r="H26">
        <v>0.99999952575516404</v>
      </c>
      <c r="I26" s="1">
        <v>0.13616165733902399</v>
      </c>
      <c r="J26">
        <v>1.46774828246871E-2</v>
      </c>
      <c r="K26" s="5">
        <v>3.5130005875377802E-14</v>
      </c>
      <c r="L26" s="1">
        <v>2.2807982956738099E-2</v>
      </c>
      <c r="M26">
        <v>3.29355979964377E-2</v>
      </c>
      <c r="N26">
        <v>0.490705074177687</v>
      </c>
      <c r="O26">
        <v>6.1454570466882998E-2</v>
      </c>
      <c r="P26">
        <v>77</v>
      </c>
      <c r="Q26" s="1">
        <v>631.85921644106099</v>
      </c>
      <c r="R26" s="1">
        <v>30.3905514957065</v>
      </c>
      <c r="S26">
        <v>7.2935286943078497</v>
      </c>
      <c r="T26">
        <v>7.0781427617589898</v>
      </c>
      <c r="U26" s="16"/>
      <c r="V26" s="33" t="e">
        <f>(LN(((Table7[[#This Row],[k]]-Table7[[#This Row],[k_se]])-Table7[[#This Row],[n0]])/Table7[[#This Row],[n0]])/(Table7[[#This Row],[r]]-Table7[[#This Row],[r_se]]))-Table7[[#This Row],[t_mid]]</f>
        <v>#NUM!</v>
      </c>
    </row>
    <row r="27" spans="1:22" x14ac:dyDescent="0.3">
      <c r="A27" s="15">
        <v>4</v>
      </c>
      <c r="B27" s="3" t="s">
        <v>33</v>
      </c>
      <c r="C27" s="4" t="s">
        <v>26</v>
      </c>
      <c r="D27" t="s">
        <v>60</v>
      </c>
      <c r="F27" s="1">
        <v>2333881.0254156701</v>
      </c>
      <c r="G27">
        <v>5077349233187.75</v>
      </c>
      <c r="H27">
        <v>0.99999963442900497</v>
      </c>
      <c r="I27" s="1">
        <v>9.6518932019343098E-2</v>
      </c>
      <c r="J27">
        <v>1.5435361378517899E-2</v>
      </c>
      <c r="K27" s="5">
        <v>2.07507206651905E-8</v>
      </c>
      <c r="L27" s="1">
        <v>5.1709470024015498E-2</v>
      </c>
      <c r="M27">
        <v>1.6446166929685001E-2</v>
      </c>
      <c r="N27">
        <v>2.3663533131912601E-3</v>
      </c>
      <c r="O27">
        <v>8.9841288790171503E-2</v>
      </c>
      <c r="P27">
        <v>77</v>
      </c>
      <c r="Q27" s="1">
        <v>328.78037949112502</v>
      </c>
      <c r="R27" s="1">
        <v>13.4046467743341</v>
      </c>
      <c r="S27">
        <v>9.5370437650354791</v>
      </c>
      <c r="T27">
        <v>10.3406982198057</v>
      </c>
      <c r="U27" s="16"/>
      <c r="V27" s="33" t="e">
        <f>(LN(((Table7[[#This Row],[k]]-Table7[[#This Row],[k_se]])-Table7[[#This Row],[n0]])/Table7[[#This Row],[n0]])/(Table7[[#This Row],[r]]-Table7[[#This Row],[r_se]]))-Table7[[#This Row],[t_mid]]</f>
        <v>#NUM!</v>
      </c>
    </row>
    <row r="28" spans="1:22" x14ac:dyDescent="0.3">
      <c r="A28" s="15">
        <v>5</v>
      </c>
      <c r="B28" s="3" t="s">
        <v>35</v>
      </c>
      <c r="C28" s="4" t="s">
        <v>26</v>
      </c>
      <c r="D28" t="s">
        <v>61</v>
      </c>
      <c r="F28" s="1">
        <v>0.90177519256663097</v>
      </c>
      <c r="G28">
        <v>0.164878775342677</v>
      </c>
      <c r="H28" s="5">
        <v>5.4054978047043596E-7</v>
      </c>
      <c r="I28" s="1">
        <v>8.3714960899289495E-2</v>
      </c>
      <c r="J28">
        <v>2.00218489716005E-2</v>
      </c>
      <c r="K28" s="5">
        <v>7.6031649417705001E-5</v>
      </c>
      <c r="L28" s="1">
        <v>0.108078599510281</v>
      </c>
      <c r="M28">
        <v>2.1833168491050301E-2</v>
      </c>
      <c r="N28" s="5">
        <v>4.26832769153348E-6</v>
      </c>
      <c r="O28">
        <v>0.12421921699395699</v>
      </c>
      <c r="P28">
        <v>77</v>
      </c>
      <c r="Q28" s="1">
        <v>21.091300879424001</v>
      </c>
      <c r="R28" s="1">
        <v>6.4133619763828698</v>
      </c>
      <c r="S28">
        <v>13.405216778506601</v>
      </c>
      <c r="T28">
        <v>16.281228633017601</v>
      </c>
      <c r="U28" s="16"/>
      <c r="V28" s="33">
        <f>(LN(((Table7[[#This Row],[k]]-Table7[[#This Row],[k_se]])-Table7[[#This Row],[n0]])/Table7[[#This Row],[n0]])/(Table7[[#This Row],[r]]-Table7[[#This Row],[r_se]]))-Table7[[#This Row],[t_mid]]</f>
        <v>2.7295235005480123</v>
      </c>
    </row>
    <row r="29" spans="1:22" x14ac:dyDescent="0.3">
      <c r="A29" s="15">
        <v>6</v>
      </c>
      <c r="B29" s="3" t="s">
        <v>94</v>
      </c>
      <c r="C29" s="4" t="s">
        <v>26</v>
      </c>
      <c r="D29" t="s">
        <v>62</v>
      </c>
      <c r="F29" s="1">
        <v>2.3430537089074499</v>
      </c>
      <c r="G29">
        <v>4.1085464779086198</v>
      </c>
      <c r="H29">
        <v>0.57014293543944705</v>
      </c>
      <c r="I29" s="1">
        <v>8.8899213837139404E-2</v>
      </c>
      <c r="J29">
        <v>2.1633233321394201E-2</v>
      </c>
      <c r="K29" s="5">
        <v>9.8205535926797893E-5</v>
      </c>
      <c r="L29" s="1">
        <v>6.6876905455504496E-2</v>
      </c>
      <c r="M29">
        <v>2.3342144256688901E-2</v>
      </c>
      <c r="N29">
        <v>5.3717331027804301E-3</v>
      </c>
      <c r="O29">
        <v>0.12715682650454599</v>
      </c>
      <c r="P29">
        <v>77</v>
      </c>
      <c r="Q29" s="1">
        <v>48.342950583591097</v>
      </c>
      <c r="R29" s="1">
        <v>10.3645223390475</v>
      </c>
      <c r="S29">
        <v>10.675096735753501</v>
      </c>
      <c r="T29">
        <v>14.375307985560999</v>
      </c>
      <c r="U29" s="16"/>
      <c r="V29" s="33" t="e">
        <f>(LN(((Table7[[#This Row],[k]]-Table7[[#This Row],[k_se]])-Table7[[#This Row],[n0]])/Table7[[#This Row],[n0]])/(Table7[[#This Row],[r]]-Table7[[#This Row],[r_se]]))-Table7[[#This Row],[t_mid]]</f>
        <v>#NUM!</v>
      </c>
    </row>
    <row r="30" spans="1:22" x14ac:dyDescent="0.3">
      <c r="A30" s="17">
        <v>7</v>
      </c>
      <c r="B30" s="18" t="s">
        <v>37</v>
      </c>
      <c r="C30" s="19" t="s">
        <v>26</v>
      </c>
      <c r="D30" s="20" t="s">
        <v>63</v>
      </c>
      <c r="E30" s="20"/>
      <c r="F30" s="1">
        <v>1.06656433608797</v>
      </c>
      <c r="G30" s="20">
        <v>3.5436519291585901E-2</v>
      </c>
      <c r="H30" s="21">
        <v>2.4723506626824099E-44</v>
      </c>
      <c r="I30" s="1">
        <v>0.13362671891911401</v>
      </c>
      <c r="J30" s="20">
        <v>1.8382582784639199E-2</v>
      </c>
      <c r="K30" s="21">
        <v>2.5604810835649802E-10</v>
      </c>
      <c r="L30" s="1">
        <v>0.18251459026896399</v>
      </c>
      <c r="M30" s="20">
        <v>1.6050165946972401E-2</v>
      </c>
      <c r="N30" s="21">
        <v>3.7694483321639101E-18</v>
      </c>
      <c r="O30" s="20">
        <v>9.9523056027061102E-2</v>
      </c>
      <c r="P30" s="20">
        <v>77</v>
      </c>
      <c r="Q30" s="1">
        <v>10.647302772368301</v>
      </c>
      <c r="R30" s="1">
        <v>3.7977631242438301</v>
      </c>
      <c r="S30" s="20">
        <v>25.259688432580599</v>
      </c>
      <c r="T30" s="20">
        <v>26.340041971087501</v>
      </c>
      <c r="U30" s="22"/>
      <c r="V30" s="33">
        <f>(LN(((Table7[[#This Row],[k]]-Table7[[#This Row],[k_se]])-Table7[[#This Row],[n0]])/Table7[[#This Row],[n0]])/(Table7[[#This Row],[r]]-Table7[[#This Row],[r_se]]))-Table7[[#This Row],[t_mid]]</f>
        <v>0.79396534461332102</v>
      </c>
    </row>
    <row r="31" spans="1:22" x14ac:dyDescent="0.3">
      <c r="A31" s="9">
        <v>1</v>
      </c>
      <c r="B31" s="10" t="s">
        <v>26</v>
      </c>
      <c r="C31" s="11" t="s">
        <v>64</v>
      </c>
      <c r="D31" s="12" t="s">
        <v>65</v>
      </c>
      <c r="E31" s="12"/>
      <c r="F31" s="1">
        <v>1.0732970765273999</v>
      </c>
      <c r="G31" s="12">
        <v>1.9113401816562601E-2</v>
      </c>
      <c r="H31" s="13">
        <v>3.0653780612773903E-64</v>
      </c>
      <c r="I31" s="1">
        <v>0.22501152710660799</v>
      </c>
      <c r="J31" s="12">
        <v>3.2047909961456802E-2</v>
      </c>
      <c r="K31" s="13">
        <v>7.5819758951146097E-10</v>
      </c>
      <c r="L31" s="1">
        <v>0.46436385054589402</v>
      </c>
      <c r="M31" s="12">
        <v>6.2024213912800802E-2</v>
      </c>
      <c r="N31" s="13">
        <v>9.8346728282681297E-11</v>
      </c>
      <c r="O31" s="12">
        <v>0.122705818495587</v>
      </c>
      <c r="P31" s="12">
        <v>77</v>
      </c>
      <c r="Q31" s="1">
        <v>2.85781435803101</v>
      </c>
      <c r="R31" s="1">
        <v>1.4926811803828</v>
      </c>
      <c r="S31" s="12">
        <v>33.954321023372302</v>
      </c>
      <c r="T31" s="12">
        <v>35.705928560042501</v>
      </c>
      <c r="U31" s="14"/>
      <c r="V31" s="33">
        <f>(LN(((Table7[[#This Row],[k]]-Table7[[#This Row],[k_se]])-Table7[[#This Row],[n0]])/Table7[[#This Row],[n0]])/(Table7[[#This Row],[r]]-Table7[[#This Row],[r_se]]))-Table7[[#This Row],[t_mid]]</f>
        <v>0.38391486595570479</v>
      </c>
    </row>
    <row r="32" spans="1:22" x14ac:dyDescent="0.3">
      <c r="A32" s="15">
        <v>2</v>
      </c>
      <c r="B32" s="3" t="s">
        <v>29</v>
      </c>
      <c r="C32" s="4" t="s">
        <v>64</v>
      </c>
      <c r="D32" t="s">
        <v>66</v>
      </c>
      <c r="F32" s="1">
        <v>1.0873246006639301</v>
      </c>
      <c r="G32">
        <v>1.32111947726895E-2</v>
      </c>
      <c r="H32" s="5">
        <v>8.1933002713952998E-77</v>
      </c>
      <c r="I32" s="1">
        <v>0.12693730272933801</v>
      </c>
      <c r="J32">
        <v>3.4481963136232703E-2</v>
      </c>
      <c r="K32" s="5">
        <v>4.2859444422082502E-4</v>
      </c>
      <c r="L32" s="1">
        <v>1.2403978969501299</v>
      </c>
      <c r="M32">
        <v>0.19895346122218599</v>
      </c>
      <c r="N32" s="5">
        <v>2.2444914213941999E-8</v>
      </c>
      <c r="O32">
        <v>0.106394454502253</v>
      </c>
      <c r="P32">
        <v>77</v>
      </c>
      <c r="Q32" s="1">
        <v>1.6314469398615301</v>
      </c>
      <c r="R32" s="1">
        <v>0.55881034808608299</v>
      </c>
      <c r="S32">
        <v>36.173629357245098</v>
      </c>
      <c r="T32">
        <v>36.813810637052697</v>
      </c>
      <c r="U32" s="16"/>
      <c r="V32" s="33">
        <f>(LN(((Table7[[#This Row],[k]]-Table7[[#This Row],[k_se]])-Table7[[#This Row],[n0]])/Table7[[#This Row],[n0]])/(Table7[[#This Row],[r]]-Table7[[#This Row],[r_se]]))-Table7[[#This Row],[t_mid]]</f>
        <v>0.29836484910735561</v>
      </c>
    </row>
    <row r="33" spans="1:22" x14ac:dyDescent="0.3">
      <c r="A33" s="15">
        <v>3</v>
      </c>
      <c r="B33" s="3" t="s">
        <v>31</v>
      </c>
      <c r="C33" s="4" t="s">
        <v>64</v>
      </c>
      <c r="D33" t="s">
        <v>67</v>
      </c>
      <c r="F33" s="1">
        <v>1.0929822379404699</v>
      </c>
      <c r="G33">
        <v>1.7071936132942001E-2</v>
      </c>
      <c r="H33" s="5">
        <v>1.5577200265885199E-68</v>
      </c>
      <c r="I33" s="1">
        <v>0.245886718096059</v>
      </c>
      <c r="J33">
        <v>2.5363723500436398E-2</v>
      </c>
      <c r="K33" s="5">
        <v>5.5482559982739099E-15</v>
      </c>
      <c r="L33" s="1">
        <v>0.35290382334026099</v>
      </c>
      <c r="M33">
        <v>2.9910971489213001E-2</v>
      </c>
      <c r="N33" s="5">
        <v>6.1311230735641899E-19</v>
      </c>
      <c r="O33">
        <v>9.8550494411104306E-2</v>
      </c>
      <c r="P33">
        <v>77</v>
      </c>
      <c r="Q33" s="1">
        <v>3.50504144889404</v>
      </c>
      <c r="R33" s="1">
        <v>1.9641248825225399</v>
      </c>
      <c r="S33">
        <v>33.634172222011003</v>
      </c>
      <c r="T33">
        <v>34.916002369832398</v>
      </c>
      <c r="U33" s="16"/>
      <c r="V33" s="33">
        <f>(LN(((Table7[[#This Row],[k]]-Table7[[#This Row],[k_se]])-Table7[[#This Row],[n0]])/Table7[[#This Row],[n0]])/(Table7[[#This Row],[r]]-Table7[[#This Row],[r_se]]))-Table7[[#This Row],[t_mid]]</f>
        <v>0.26155330141629607</v>
      </c>
    </row>
    <row r="34" spans="1:22" x14ac:dyDescent="0.3">
      <c r="A34" s="15">
        <v>4</v>
      </c>
      <c r="B34" s="3" t="s">
        <v>33</v>
      </c>
      <c r="C34" s="4" t="s">
        <v>64</v>
      </c>
      <c r="D34" t="s">
        <v>68</v>
      </c>
      <c r="F34" s="1">
        <v>1.1228031966412</v>
      </c>
      <c r="G34">
        <v>1.7369905593259301E-2</v>
      </c>
      <c r="H34" s="5">
        <v>7.5291791701261902E-69</v>
      </c>
      <c r="I34" s="1">
        <v>0.24374689858295601</v>
      </c>
      <c r="J34">
        <v>2.4835401361070202E-2</v>
      </c>
      <c r="K34" s="5">
        <v>3.2685837608684401E-15</v>
      </c>
      <c r="L34" s="1">
        <v>0.33590092738381999</v>
      </c>
      <c r="M34">
        <v>2.6498406923667301E-2</v>
      </c>
      <c r="N34" s="5">
        <v>1.5607325077957001E-20</v>
      </c>
      <c r="O34">
        <v>9.7610695094658098E-2</v>
      </c>
      <c r="P34">
        <v>77</v>
      </c>
      <c r="Q34" s="1">
        <v>3.8187407442955399</v>
      </c>
      <c r="R34" s="1">
        <v>2.0635464925880198</v>
      </c>
      <c r="S34">
        <v>34.192446561413398</v>
      </c>
      <c r="T34">
        <v>35.313140673411098</v>
      </c>
      <c r="U34" s="16"/>
      <c r="V34" s="33">
        <f>(LN(((Table7[[#This Row],[k]]-Table7[[#This Row],[k_se]])-Table7[[#This Row],[n0]])/Table7[[#This Row],[n0]])/(Table7[[#This Row],[r]]-Table7[[#This Row],[r_se]]))-Table7[[#This Row],[t_mid]]</f>
        <v>0.26254793657513176</v>
      </c>
    </row>
    <row r="35" spans="1:22" x14ac:dyDescent="0.3">
      <c r="A35" s="15">
        <v>5</v>
      </c>
      <c r="B35" s="3" t="s">
        <v>35</v>
      </c>
      <c r="C35" s="4" t="s">
        <v>64</v>
      </c>
      <c r="D35" t="s">
        <v>69</v>
      </c>
      <c r="F35" s="1">
        <v>1.1457269294008501</v>
      </c>
      <c r="G35">
        <v>1.8597939625990399E-2</v>
      </c>
      <c r="H35" s="5">
        <v>2.8518857748759499E-67</v>
      </c>
      <c r="I35" s="1">
        <v>0.28036234101577701</v>
      </c>
      <c r="J35">
        <v>2.59145024758137E-2</v>
      </c>
      <c r="K35" s="5">
        <v>4.0657843662131401E-17</v>
      </c>
      <c r="L35" s="1">
        <v>0.30231200926116403</v>
      </c>
      <c r="M35">
        <v>2.4341071596192001E-2</v>
      </c>
      <c r="N35" s="5">
        <v>4.5195401948705201E-20</v>
      </c>
      <c r="O35">
        <v>9.9501670792990604E-2</v>
      </c>
      <c r="P35">
        <v>77</v>
      </c>
      <c r="Q35" s="1">
        <v>3.7281617383147401</v>
      </c>
      <c r="R35" s="1">
        <v>2.2928205275535198</v>
      </c>
      <c r="S35">
        <v>34.765677782891402</v>
      </c>
      <c r="T35">
        <v>36.057647104483898</v>
      </c>
      <c r="U35" s="16"/>
      <c r="V35" s="33">
        <f>(LN(((Table7[[#This Row],[k]]-Table7[[#This Row],[k_se]])-Table7[[#This Row],[n0]])/Table7[[#This Row],[n0]])/(Table7[[#This Row],[r]]-Table7[[#This Row],[r_se]]))-Table7[[#This Row],[t_mid]]</f>
        <v>0.24830544602856763</v>
      </c>
    </row>
    <row r="36" spans="1:22" x14ac:dyDescent="0.3">
      <c r="A36" s="15">
        <v>6</v>
      </c>
      <c r="B36" s="3" t="s">
        <v>94</v>
      </c>
      <c r="C36" s="4" t="s">
        <v>64</v>
      </c>
      <c r="D36" t="s">
        <v>70</v>
      </c>
      <c r="F36" s="1">
        <v>1.52118266442131</v>
      </c>
      <c r="G36">
        <v>2.9960879215769499E-2</v>
      </c>
      <c r="H36" s="5">
        <v>5.8615888202322199E-61</v>
      </c>
      <c r="I36" s="1">
        <v>0.41507275902447199</v>
      </c>
      <c r="J36">
        <v>2.78624503237105E-2</v>
      </c>
      <c r="K36" s="5">
        <v>2.1913817032357399E-24</v>
      </c>
      <c r="L36" s="1">
        <v>0.18917299854772501</v>
      </c>
      <c r="M36">
        <v>1.3789489855057201E-2</v>
      </c>
      <c r="N36" s="5">
        <v>2.2479668909957101E-22</v>
      </c>
      <c r="O36">
        <v>0.11010245468272301</v>
      </c>
      <c r="P36">
        <v>77</v>
      </c>
      <c r="Q36" s="1">
        <v>5.1812400756135997</v>
      </c>
      <c r="R36" s="1">
        <v>3.66409152406113</v>
      </c>
      <c r="S36">
        <v>42.826027158929101</v>
      </c>
      <c r="T36">
        <v>44.460824380451001</v>
      </c>
      <c r="U36" s="16"/>
      <c r="V36" s="33">
        <f>(LN(((Table7[[#This Row],[k]]-Table7[[#This Row],[k_se]])-Table7[[#This Row],[n0]])/Table7[[#This Row],[n0]])/(Table7[[#This Row],[r]]-Table7[[#This Row],[r_se]]))-Table7[[#This Row],[t_mid]]</f>
        <v>0.25080088757197849</v>
      </c>
    </row>
    <row r="37" spans="1:22" x14ac:dyDescent="0.3">
      <c r="A37" s="17">
        <v>7</v>
      </c>
      <c r="B37" s="18" t="s">
        <v>37</v>
      </c>
      <c r="C37" s="19" t="s">
        <v>64</v>
      </c>
      <c r="D37" s="20" t="s">
        <v>71</v>
      </c>
      <c r="E37" s="20"/>
      <c r="F37" s="1">
        <v>1.5791852152872601</v>
      </c>
      <c r="G37" s="20">
        <v>4.7106430935770799E-2</v>
      </c>
      <c r="H37" s="21">
        <v>1.0989269421416099E-47</v>
      </c>
      <c r="I37" s="1">
        <v>0.24054332170572501</v>
      </c>
      <c r="J37" s="20">
        <v>3.0015053371785699E-2</v>
      </c>
      <c r="K37" s="21">
        <v>9.5553342801105798E-12</v>
      </c>
      <c r="L37" s="1">
        <v>0.18849736862744901</v>
      </c>
      <c r="M37" s="20">
        <v>1.64634481979774E-2</v>
      </c>
      <c r="N37" s="21">
        <v>2.7020184634530701E-18</v>
      </c>
      <c r="O37" s="20">
        <v>0.14665392142292799</v>
      </c>
      <c r="P37" s="20">
        <v>77</v>
      </c>
      <c r="Q37" s="1">
        <v>9.1062844753951495</v>
      </c>
      <c r="R37" s="1">
        <v>3.6772247040217301</v>
      </c>
      <c r="S37" s="20">
        <v>39.569868254206703</v>
      </c>
      <c r="T37" s="20">
        <v>37.278862562394202</v>
      </c>
      <c r="U37" s="22"/>
      <c r="V37" s="33">
        <f>(LN(((Table7[[#This Row],[k]]-Table7[[#This Row],[k_se]])-Table7[[#This Row],[n0]])/Table7[[#This Row],[n0]])/(Table7[[#This Row],[r]]-Table7[[#This Row],[r_se]]))-Table7[[#This Row],[t_mid]]</f>
        <v>0.66322412675273235</v>
      </c>
    </row>
    <row r="38" spans="1:22" x14ac:dyDescent="0.3">
      <c r="A38" s="9">
        <v>1</v>
      </c>
      <c r="B38" s="10" t="s">
        <v>26</v>
      </c>
      <c r="C38" s="11" t="s">
        <v>72</v>
      </c>
      <c r="D38" s="12" t="s">
        <v>73</v>
      </c>
      <c r="E38" s="12"/>
      <c r="F38" s="1">
        <v>0.32727543227380301</v>
      </c>
      <c r="G38" s="12">
        <v>0.16869046166660201</v>
      </c>
      <c r="H38" s="12">
        <v>5.6029753062184301E-2</v>
      </c>
      <c r="I38" s="1">
        <v>0.95706322537469501</v>
      </c>
      <c r="J38" s="12">
        <v>8.9086697672732307E-2</v>
      </c>
      <c r="K38" s="13">
        <v>5.6432394286732701E-17</v>
      </c>
      <c r="L38" s="1">
        <v>4.3908899388414697E-2</v>
      </c>
      <c r="M38" s="12">
        <v>5.06131947601118E-2</v>
      </c>
      <c r="N38" s="12">
        <v>0.38834262599213998</v>
      </c>
      <c r="O38" s="12">
        <v>0.25969926980302099</v>
      </c>
      <c r="P38" s="12">
        <v>77</v>
      </c>
      <c r="Q38" s="1">
        <v>-9.5307906831220404</v>
      </c>
      <c r="R38" s="1">
        <v>15.786029488656</v>
      </c>
      <c r="S38" s="12">
        <v>18.315393362068701</v>
      </c>
      <c r="T38" s="12">
        <v>11.067202434023899</v>
      </c>
      <c r="U38" s="14" t="s">
        <v>82</v>
      </c>
      <c r="V38" s="33" t="e">
        <f>(LN(((Table7[[#This Row],[k]]-Table7[[#This Row],[k_se]])-Table7[[#This Row],[n0]])/Table7[[#This Row],[n0]])/(Table7[[#This Row],[r]]-Table7[[#This Row],[r_se]]))-Table7[[#This Row],[t_mid]]</f>
        <v>#NUM!</v>
      </c>
    </row>
    <row r="39" spans="1:22" x14ac:dyDescent="0.3">
      <c r="A39" s="15">
        <v>2</v>
      </c>
      <c r="B39" s="3" t="s">
        <v>29</v>
      </c>
      <c r="C39" s="4" t="s">
        <v>72</v>
      </c>
      <c r="D39" t="s">
        <v>74</v>
      </c>
      <c r="F39" s="1">
        <v>0</v>
      </c>
      <c r="G39">
        <v>0</v>
      </c>
      <c r="H39">
        <v>0</v>
      </c>
      <c r="I39" s="1">
        <v>0</v>
      </c>
      <c r="J39">
        <v>0</v>
      </c>
      <c r="K39">
        <v>0</v>
      </c>
      <c r="L39" s="1">
        <v>0</v>
      </c>
      <c r="M39">
        <v>0</v>
      </c>
      <c r="N39">
        <v>0</v>
      </c>
      <c r="O39">
        <v>0</v>
      </c>
      <c r="P39">
        <v>0</v>
      </c>
      <c r="Q39" s="1">
        <v>0</v>
      </c>
      <c r="R39" s="1">
        <v>0</v>
      </c>
      <c r="S39">
        <v>0</v>
      </c>
      <c r="T39">
        <v>0</v>
      </c>
      <c r="U39" s="16" t="s">
        <v>48</v>
      </c>
      <c r="V39" s="33" t="e">
        <f>(LN(((Table7[[#This Row],[k]]-Table7[[#This Row],[k_se]])-Table7[[#This Row],[n0]])/Table7[[#This Row],[n0]])/(Table7[[#This Row],[r]]-Table7[[#This Row],[r_se]]))-Table7[[#This Row],[t_mid]]</f>
        <v>#DIV/0!</v>
      </c>
    </row>
    <row r="40" spans="1:22" x14ac:dyDescent="0.3">
      <c r="A40" s="15">
        <v>3</v>
      </c>
      <c r="B40" s="3" t="s">
        <v>31</v>
      </c>
      <c r="C40" s="4" t="s">
        <v>72</v>
      </c>
      <c r="D40" t="s">
        <v>75</v>
      </c>
      <c r="F40" s="1">
        <v>1.09777710402693</v>
      </c>
      <c r="G40">
        <v>6.0048497253502003E-2</v>
      </c>
      <c r="H40" s="5">
        <v>9.7576701017586907E-30</v>
      </c>
      <c r="I40" s="1">
        <v>0.99317958813817497</v>
      </c>
      <c r="J40">
        <v>0.20898733033495301</v>
      </c>
      <c r="K40" s="5">
        <v>9.1589759663498095E-6</v>
      </c>
      <c r="L40" s="1">
        <v>0.68369997805326899</v>
      </c>
      <c r="M40">
        <v>3.3061270975416099</v>
      </c>
      <c r="N40">
        <v>0.83671361425019597</v>
      </c>
      <c r="O40">
        <v>0.477126561399627</v>
      </c>
      <c r="P40">
        <v>77</v>
      </c>
      <c r="Q40" s="1">
        <v>-3.29207513731899</v>
      </c>
      <c r="R40" s="1">
        <v>1.0138177604357601</v>
      </c>
      <c r="S40">
        <v>38.261423988113698</v>
      </c>
      <c r="T40">
        <v>30.798028084722599</v>
      </c>
      <c r="U40" s="16" t="s">
        <v>81</v>
      </c>
      <c r="V40" s="33">
        <f>(LN(((Table7[[#This Row],[k]]-Table7[[#This Row],[k_se]])-Table7[[#This Row],[n0]])/Table7[[#This Row],[n0]])/(Table7[[#This Row],[r]]-Table7[[#This Row],[r_se]]))-Table7[[#This Row],[t_mid]]</f>
        <v>4.4758340122389946</v>
      </c>
    </row>
    <row r="41" spans="1:22" x14ac:dyDescent="0.3">
      <c r="A41" s="15">
        <v>4</v>
      </c>
      <c r="B41" s="3" t="s">
        <v>33</v>
      </c>
      <c r="C41" s="4" t="s">
        <v>72</v>
      </c>
      <c r="D41" t="s">
        <v>76</v>
      </c>
      <c r="F41" s="1">
        <v>0</v>
      </c>
      <c r="G41">
        <v>0</v>
      </c>
      <c r="H41">
        <v>0</v>
      </c>
      <c r="I41" s="1">
        <v>0</v>
      </c>
      <c r="J41">
        <v>0</v>
      </c>
      <c r="K41">
        <v>0</v>
      </c>
      <c r="L41" s="1">
        <v>0</v>
      </c>
      <c r="M41">
        <v>0</v>
      </c>
      <c r="N41">
        <v>0</v>
      </c>
      <c r="O41">
        <v>0</v>
      </c>
      <c r="P41">
        <v>0</v>
      </c>
      <c r="Q41" s="1">
        <v>0</v>
      </c>
      <c r="R41" s="1">
        <v>0</v>
      </c>
      <c r="S41">
        <v>0</v>
      </c>
      <c r="T41">
        <v>0</v>
      </c>
      <c r="U41" s="16" t="s">
        <v>48</v>
      </c>
      <c r="V41" s="33" t="e">
        <f>(LN(((Table7[[#This Row],[k]]-Table7[[#This Row],[k_se]])-Table7[[#This Row],[n0]])/Table7[[#This Row],[n0]])/(Table7[[#This Row],[r]]-Table7[[#This Row],[r_se]]))-Table7[[#This Row],[t_mid]]</f>
        <v>#DIV/0!</v>
      </c>
    </row>
    <row r="42" spans="1:22" x14ac:dyDescent="0.3">
      <c r="A42" s="15">
        <v>5</v>
      </c>
      <c r="B42" s="3" t="s">
        <v>35</v>
      </c>
      <c r="C42" s="4" t="s">
        <v>72</v>
      </c>
      <c r="D42" t="s">
        <v>77</v>
      </c>
      <c r="F42" s="1">
        <v>0.166849556208675</v>
      </c>
      <c r="G42">
        <v>5.0883531793414302E-2</v>
      </c>
      <c r="H42">
        <v>1.56513131653852E-3</v>
      </c>
      <c r="I42" s="1">
        <v>0.710113688270119</v>
      </c>
      <c r="J42">
        <v>4.7786768554491099E-2</v>
      </c>
      <c r="K42" s="5">
        <v>2.52904499473544E-24</v>
      </c>
      <c r="L42" s="1">
        <v>5.8888020457399402E-2</v>
      </c>
      <c r="M42">
        <v>3.5917392874608801E-2</v>
      </c>
      <c r="N42">
        <v>0.105180315216592</v>
      </c>
      <c r="O42">
        <v>0.123453233357761</v>
      </c>
      <c r="P42">
        <v>77</v>
      </c>
      <c r="Q42" s="1">
        <v>-4.5481143149922501</v>
      </c>
      <c r="R42" s="1">
        <v>11.770597401238501</v>
      </c>
      <c r="S42">
        <v>9.6529932328936692</v>
      </c>
      <c r="T42">
        <v>7.6120046752883503</v>
      </c>
      <c r="U42" s="16" t="s">
        <v>82</v>
      </c>
      <c r="V42" s="33" t="e">
        <f>(LN(((Table7[[#This Row],[k]]-Table7[[#This Row],[k_se]])-Table7[[#This Row],[n0]])/Table7[[#This Row],[n0]])/(Table7[[#This Row],[r]]-Table7[[#This Row],[r_se]]))-Table7[[#This Row],[t_mid]]</f>
        <v>#NUM!</v>
      </c>
    </row>
    <row r="43" spans="1:22" x14ac:dyDescent="0.3">
      <c r="A43" s="15">
        <v>6</v>
      </c>
      <c r="B43" s="3" t="s">
        <v>94</v>
      </c>
      <c r="C43" s="4" t="s">
        <v>72</v>
      </c>
      <c r="D43" t="s">
        <v>78</v>
      </c>
      <c r="F43" s="1">
        <v>0.17609125905568099</v>
      </c>
      <c r="G43">
        <v>6.6359656570457198E-2</v>
      </c>
      <c r="H43">
        <v>9.6702683371113797E-3</v>
      </c>
      <c r="I43" s="1">
        <v>0.53740730285451899</v>
      </c>
      <c r="J43">
        <v>5.3654810671825502E-2</v>
      </c>
      <c r="K43" s="5">
        <v>1.34746090231936E-15</v>
      </c>
      <c r="L43" s="1">
        <v>6.1404716024857899E-2</v>
      </c>
      <c r="M43">
        <v>5.6303164318242199E-2</v>
      </c>
      <c r="N43">
        <v>0.27884625600549401</v>
      </c>
      <c r="O43">
        <v>0.14717508953247199</v>
      </c>
      <c r="P43">
        <v>77</v>
      </c>
      <c r="Q43" s="1">
        <v>-6.4653542610830401</v>
      </c>
      <c r="R43" s="1">
        <v>11.2881750040069</v>
      </c>
      <c r="S43">
        <v>9.1287849592151602</v>
      </c>
      <c r="T43">
        <v>7.1036828227062401</v>
      </c>
      <c r="U43" s="16" t="s">
        <v>82</v>
      </c>
      <c r="V43" s="33" t="e">
        <f>(LN(((Table7[[#This Row],[k]]-Table7[[#This Row],[k_se]])-Table7[[#This Row],[n0]])/Table7[[#This Row],[n0]])/(Table7[[#This Row],[r]]-Table7[[#This Row],[r_se]]))-Table7[[#This Row],[t_mid]]</f>
        <v>#NUM!</v>
      </c>
    </row>
    <row r="44" spans="1:22" x14ac:dyDescent="0.3">
      <c r="A44" s="17">
        <v>7</v>
      </c>
      <c r="B44" s="18" t="s">
        <v>37</v>
      </c>
      <c r="C44" s="19" t="s">
        <v>72</v>
      </c>
      <c r="D44" s="20" t="s">
        <v>79</v>
      </c>
      <c r="E44" s="20"/>
      <c r="F44" s="1">
        <v>0.230365419265746</v>
      </c>
      <c r="G44" s="20">
        <v>4.2919608185616902E-2</v>
      </c>
      <c r="H44" s="21">
        <v>8.1651699748533195E-7</v>
      </c>
      <c r="I44" s="1">
        <v>0.77786395330568103</v>
      </c>
      <c r="J44" s="20">
        <v>5.7003894710007198E-2</v>
      </c>
      <c r="K44" s="21">
        <v>3.0100304801395202E-22</v>
      </c>
      <c r="L44" s="1">
        <v>9.1137833278495103E-2</v>
      </c>
      <c r="M44" s="20">
        <v>4.5440589990567701E-2</v>
      </c>
      <c r="N44" s="20">
        <v>4.8406944273077297E-2</v>
      </c>
      <c r="O44" s="20">
        <v>0.14328438865215801</v>
      </c>
      <c r="P44" s="20">
        <v>77</v>
      </c>
      <c r="Q44" s="1">
        <v>-3.85341460185247</v>
      </c>
      <c r="R44" s="1">
        <v>7.6054823296254597</v>
      </c>
      <c r="S44" s="20">
        <v>11.0643162462357</v>
      </c>
      <c r="T44" s="20">
        <v>9.2335163318018108</v>
      </c>
      <c r="U44" s="22" t="s">
        <v>82</v>
      </c>
      <c r="V44" s="33" t="e">
        <f>(LN(((Table7[[#This Row],[k]]-Table7[[#This Row],[k_se]])-Table7[[#This Row],[n0]])/Table7[[#This Row],[n0]])/(Table7[[#This Row],[r]]-Table7[[#This Row],[r_se]]))-Table7[[#This Row],[t_mid]]</f>
        <v>#NUM!</v>
      </c>
    </row>
    <row r="45" spans="1:22" x14ac:dyDescent="0.3">
      <c r="F45" s="8"/>
      <c r="I45" s="8"/>
      <c r="L45" s="8"/>
      <c r="Q45" s="8"/>
      <c r="R45" s="8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DBF-5FC1-4C2C-832F-8F318540E04E}">
  <dimension ref="A1:V45"/>
  <sheetViews>
    <sheetView topLeftCell="A11" workbookViewId="0">
      <selection activeCell="V3" sqref="V3:V44"/>
    </sheetView>
  </sheetViews>
  <sheetFormatPr defaultRowHeight="14.4" x14ac:dyDescent="0.3"/>
  <cols>
    <col min="2" max="2" width="10.33203125" customWidth="1"/>
    <col min="3" max="3" width="10.5546875" customWidth="1"/>
    <col min="4" max="5" width="10.109375" customWidth="1"/>
    <col min="6" max="6" width="8.88671875" style="1"/>
    <col min="9" max="9" width="8.88671875" style="1"/>
    <col min="12" max="12" width="8.88671875" style="1"/>
    <col min="17" max="17" width="15.5546875" style="1" customWidth="1"/>
    <col min="18" max="18" width="8.88671875" style="1"/>
    <col min="22" max="22" width="12.6640625" bestFit="1" customWidth="1"/>
  </cols>
  <sheetData>
    <row r="1" spans="1:22" x14ac:dyDescent="0.3">
      <c r="A1" t="s">
        <v>95</v>
      </c>
      <c r="F1" s="1" t="s">
        <v>0</v>
      </c>
      <c r="I1" s="1" t="s">
        <v>1</v>
      </c>
      <c r="L1" s="1" t="s">
        <v>2</v>
      </c>
      <c r="Q1" s="1" t="s">
        <v>3</v>
      </c>
      <c r="R1" s="1" t="s">
        <v>4</v>
      </c>
    </row>
    <row r="2" spans="1:22" x14ac:dyDescent="0.3">
      <c r="A2" t="s">
        <v>5</v>
      </c>
      <c r="B2" s="2" t="s">
        <v>6</v>
      </c>
      <c r="C2" s="2" t="s">
        <v>7</v>
      </c>
      <c r="D2" t="s">
        <v>8</v>
      </c>
      <c r="E2" t="s">
        <v>9</v>
      </c>
      <c r="F2" s="7" t="s">
        <v>10</v>
      </c>
      <c r="G2" t="s">
        <v>11</v>
      </c>
      <c r="H2" t="s">
        <v>12</v>
      </c>
      <c r="I2" s="7" t="s">
        <v>13</v>
      </c>
      <c r="J2" t="s">
        <v>14</v>
      </c>
      <c r="K2" t="s">
        <v>15</v>
      </c>
      <c r="L2" s="7" t="s">
        <v>16</v>
      </c>
      <c r="M2" t="s">
        <v>17</v>
      </c>
      <c r="N2" t="s">
        <v>18</v>
      </c>
      <c r="O2" t="s">
        <v>19</v>
      </c>
      <c r="P2" t="s">
        <v>20</v>
      </c>
      <c r="Q2" s="7" t="s">
        <v>21</v>
      </c>
      <c r="R2" s="7" t="s">
        <v>22</v>
      </c>
      <c r="S2" t="s">
        <v>23</v>
      </c>
      <c r="T2" t="s">
        <v>24</v>
      </c>
      <c r="U2" t="s">
        <v>25</v>
      </c>
      <c r="V2" t="s">
        <v>100</v>
      </c>
    </row>
    <row r="3" spans="1:22" x14ac:dyDescent="0.3">
      <c r="A3" s="9">
        <v>1</v>
      </c>
      <c r="B3" s="10" t="s">
        <v>26</v>
      </c>
      <c r="C3" s="11" t="s">
        <v>27</v>
      </c>
      <c r="D3" s="12" t="s">
        <v>28</v>
      </c>
      <c r="E3" s="12"/>
      <c r="F3" s="1">
        <v>1.53974551405558</v>
      </c>
      <c r="G3" s="12">
        <v>2.3891390807558002E-2</v>
      </c>
      <c r="H3" s="13">
        <v>9.4395924334952194E-69</v>
      </c>
      <c r="I3" s="1">
        <v>0.32808569657866699</v>
      </c>
      <c r="J3" s="12">
        <v>3.0676107564314301E-2</v>
      </c>
      <c r="K3" s="13">
        <v>6.9462374981831106E-17</v>
      </c>
      <c r="L3" s="1">
        <v>0.28791348499708802</v>
      </c>
      <c r="M3" s="12">
        <v>2.0267280897744901E-2</v>
      </c>
      <c r="N3" s="13">
        <v>3.2447828544507601E-23</v>
      </c>
      <c r="O3" s="12">
        <v>0.122166351537881</v>
      </c>
      <c r="P3" s="12">
        <v>77</v>
      </c>
      <c r="Q3" s="1">
        <v>4.5377228658791804</v>
      </c>
      <c r="R3" s="1">
        <v>2.4074842502321698</v>
      </c>
      <c r="S3" s="12">
        <v>45.623478145684999</v>
      </c>
      <c r="T3" s="12">
        <v>45.073546983203997</v>
      </c>
      <c r="U3" s="14"/>
      <c r="V3">
        <f>(LN(((Table9[[#This Row],[k]]-G3)-Table9[[#This Row],[n0]])/Table9[[#This Row],[n0]])/(Table9[[#This Row],[r]]-M3))-Table9[[#This Row],[t_mid]]</f>
        <v>0.26920766350853942</v>
      </c>
    </row>
    <row r="4" spans="1:22" x14ac:dyDescent="0.3">
      <c r="A4" s="15">
        <v>2</v>
      </c>
      <c r="B4" s="3" t="s">
        <v>29</v>
      </c>
      <c r="C4" s="4" t="s">
        <v>27</v>
      </c>
      <c r="D4" t="s">
        <v>30</v>
      </c>
      <c r="F4" s="1">
        <v>1.18239457497939</v>
      </c>
      <c r="G4">
        <v>1.6198673370279301E-2</v>
      </c>
      <c r="H4" s="5">
        <v>7.5424659442302797E-73</v>
      </c>
      <c r="I4" s="1">
        <v>0.182955294898004</v>
      </c>
      <c r="J4">
        <v>2.1028871207834601E-2</v>
      </c>
      <c r="K4" s="5">
        <v>4.5399454180518899E-13</v>
      </c>
      <c r="L4" s="1">
        <v>0.34323239503889202</v>
      </c>
      <c r="M4">
        <v>2.2135636873646301E-2</v>
      </c>
      <c r="N4" s="5">
        <v>2.1488414911668801E-25</v>
      </c>
      <c r="O4">
        <v>8.9676220486692507E-2</v>
      </c>
      <c r="P4">
        <v>77</v>
      </c>
      <c r="Q4" s="1">
        <v>4.9469472972854103</v>
      </c>
      <c r="R4" s="1">
        <v>2.0194689970374302</v>
      </c>
      <c r="S4">
        <v>34.955587365198198</v>
      </c>
      <c r="T4">
        <v>35.977336319149103</v>
      </c>
      <c r="U4" s="16"/>
      <c r="V4">
        <f>(LN(((Table9[[#This Row],[k]]-G4)-Table9[[#This Row],[n0]])/Table9[[#This Row],[n0]])/(Table9[[#This Row],[r]]-M4))-Table9[[#This Row],[t_mid]]</f>
        <v>0.29014084631778125</v>
      </c>
    </row>
    <row r="5" spans="1:22" x14ac:dyDescent="0.3">
      <c r="A5" s="15">
        <v>3</v>
      </c>
      <c r="B5" s="3" t="s">
        <v>31</v>
      </c>
      <c r="C5" s="4" t="s">
        <v>27</v>
      </c>
      <c r="D5" t="s">
        <v>32</v>
      </c>
      <c r="F5" s="1">
        <v>1.4735184185259</v>
      </c>
      <c r="G5">
        <v>2.0289248398101201E-2</v>
      </c>
      <c r="H5" s="5">
        <v>1.10666317872335E-72</v>
      </c>
      <c r="I5" s="1">
        <v>0.18491018918626001</v>
      </c>
      <c r="J5">
        <v>2.4809050241736699E-2</v>
      </c>
      <c r="K5" s="5">
        <v>1.13972861381312E-10</v>
      </c>
      <c r="L5" s="1">
        <v>0.35048202024345698</v>
      </c>
      <c r="M5">
        <v>2.2723517719961901E-2</v>
      </c>
      <c r="N5" s="5">
        <v>2.9313559837746599E-25</v>
      </c>
      <c r="O5">
        <v>0.11150702633369899</v>
      </c>
      <c r="P5">
        <v>77</v>
      </c>
      <c r="Q5" s="1">
        <v>5.5393648389007097</v>
      </c>
      <c r="R5" s="1">
        <v>1.97769683043501</v>
      </c>
      <c r="S5">
        <v>42.847175649710003</v>
      </c>
      <c r="T5">
        <v>44.8612552055097</v>
      </c>
      <c r="U5" s="16"/>
      <c r="V5">
        <f>(LN(((Table9[[#This Row],[k]]-G5)-Table9[[#This Row],[n0]])/Table9[[#This Row],[n0]])/(Table9[[#This Row],[r]]-M5))-Table9[[#This Row],[t_mid]]</f>
        <v>0.33562362805706858</v>
      </c>
    </row>
    <row r="6" spans="1:22" x14ac:dyDescent="0.3">
      <c r="A6" s="15">
        <v>4</v>
      </c>
      <c r="B6" s="3" t="s">
        <v>33</v>
      </c>
      <c r="C6" s="4" t="s">
        <v>27</v>
      </c>
      <c r="D6" t="s">
        <v>34</v>
      </c>
      <c r="F6" s="1">
        <v>1.45932933655686</v>
      </c>
      <c r="G6">
        <v>1.7723883244330899E-2</v>
      </c>
      <c r="H6" s="5">
        <v>7.9424985795827007E-77</v>
      </c>
      <c r="I6" s="1">
        <v>0.198726371871601</v>
      </c>
      <c r="J6">
        <v>2.1969248043842499E-2</v>
      </c>
      <c r="K6" s="5">
        <v>9.7925204598669795E-14</v>
      </c>
      <c r="L6" s="1">
        <v>0.34224022505254198</v>
      </c>
      <c r="M6">
        <v>1.93623211970257E-2</v>
      </c>
      <c r="N6" s="5">
        <v>7.9856155597933899E-29</v>
      </c>
      <c r="O6">
        <v>9.6769782614960206E-2</v>
      </c>
      <c r="P6">
        <v>77</v>
      </c>
      <c r="Q6" s="1">
        <v>5.3980111946081299</v>
      </c>
      <c r="R6" s="1">
        <v>2.0253235295574399</v>
      </c>
      <c r="S6">
        <v>42.575019814636498</v>
      </c>
      <c r="T6">
        <v>43.501065081058201</v>
      </c>
      <c r="U6" s="16"/>
      <c r="V6">
        <f>(LN(((Table9[[#This Row],[k]]-G6)-Table9[[#This Row],[n0]])/Table9[[#This Row],[n0]])/(Table9[[#This Row],[r]]-M6))-Table9[[#This Row],[t_mid]]</f>
        <v>0.27985316982262098</v>
      </c>
    </row>
    <row r="7" spans="1:22" x14ac:dyDescent="0.3">
      <c r="A7" s="15">
        <v>5</v>
      </c>
      <c r="B7" s="3" t="s">
        <v>35</v>
      </c>
      <c r="C7" s="4" t="s">
        <v>27</v>
      </c>
      <c r="D7" t="s">
        <v>36</v>
      </c>
      <c r="F7" s="1">
        <v>1.3950039398307801</v>
      </c>
      <c r="G7">
        <v>2.7474580234835701E-2</v>
      </c>
      <c r="H7" s="5">
        <v>5.84389431942901E-61</v>
      </c>
      <c r="I7" s="1">
        <v>0.25591131320065802</v>
      </c>
      <c r="J7">
        <v>2.5179417602440201E-2</v>
      </c>
      <c r="K7" s="5">
        <v>7.0561039201354801E-16</v>
      </c>
      <c r="L7" s="1">
        <v>0.22218767320017099</v>
      </c>
      <c r="M7">
        <v>1.58890241678959E-2</v>
      </c>
      <c r="N7" s="5">
        <v>7.8126318278514005E-23</v>
      </c>
      <c r="O7">
        <v>0.109043389376161</v>
      </c>
      <c r="P7">
        <v>77</v>
      </c>
      <c r="Q7" s="1">
        <v>6.7202482916918198</v>
      </c>
      <c r="R7" s="1">
        <v>3.1196473259588999</v>
      </c>
      <c r="S7">
        <v>38.189643753467202</v>
      </c>
      <c r="T7">
        <v>37.150137240981699</v>
      </c>
      <c r="U7" s="16"/>
      <c r="V7">
        <f>(LN(((Table9[[#This Row],[k]]-G7)-Table9[[#This Row],[n0]])/Table9[[#This Row],[n0]])/(Table9[[#This Row],[r]]-M7))-Table9[[#This Row],[t_mid]]</f>
        <v>0.3992407965347855</v>
      </c>
    </row>
    <row r="8" spans="1:22" x14ac:dyDescent="0.3">
      <c r="A8" s="15">
        <v>6</v>
      </c>
      <c r="B8" s="3" t="s">
        <v>94</v>
      </c>
      <c r="C8" s="4" t="s">
        <v>27</v>
      </c>
      <c r="D8" t="s">
        <v>38</v>
      </c>
      <c r="F8" s="1">
        <v>1.39117452636882</v>
      </c>
      <c r="G8">
        <v>2.0721044689872799E-2</v>
      </c>
      <c r="H8" s="5">
        <v>4.27426661614655E-70</v>
      </c>
      <c r="I8" s="1">
        <v>0.23659097655105299</v>
      </c>
      <c r="J8">
        <v>1.9224760456090902E-2</v>
      </c>
      <c r="K8" s="5">
        <v>7.2459041832226198E-20</v>
      </c>
      <c r="L8" s="1">
        <v>0.23208900945192901</v>
      </c>
      <c r="M8">
        <v>1.2781765520467701E-2</v>
      </c>
      <c r="N8" s="5">
        <v>1.4933388991681401E-29</v>
      </c>
      <c r="O8">
        <v>8.4580991167269706E-2</v>
      </c>
      <c r="P8">
        <v>77</v>
      </c>
      <c r="Q8" s="1">
        <v>6.82997521480047</v>
      </c>
      <c r="R8" s="1">
        <v>2.98655753754471</v>
      </c>
      <c r="S8">
        <v>38.080730825642597</v>
      </c>
      <c r="T8">
        <v>38.036999171376301</v>
      </c>
      <c r="U8" s="16"/>
      <c r="V8">
        <f>(LN(((Table9[[#This Row],[k]]-G8)-Table9[[#This Row],[n0]])/Table9[[#This Row],[n0]])/(Table9[[#This Row],[r]]-M8))-Table9[[#This Row],[t_mid]]</f>
        <v>0.3154906090227696</v>
      </c>
    </row>
    <row r="9" spans="1:22" x14ac:dyDescent="0.3">
      <c r="A9" s="17">
        <v>7</v>
      </c>
      <c r="B9" s="18" t="s">
        <v>37</v>
      </c>
      <c r="C9" s="19" t="s">
        <v>27</v>
      </c>
      <c r="D9" s="20" t="s">
        <v>40</v>
      </c>
      <c r="E9" s="20"/>
      <c r="F9" s="1">
        <v>1.27952011966409</v>
      </c>
      <c r="G9" s="20">
        <v>1.8067441262839198E-2</v>
      </c>
      <c r="H9" s="21">
        <v>7.4827472741438098E-72</v>
      </c>
      <c r="I9" s="1">
        <v>0.18245410878940499</v>
      </c>
      <c r="J9" s="20">
        <v>2.07575273395708E-2</v>
      </c>
      <c r="K9" s="21">
        <v>3.0494887278055899E-13</v>
      </c>
      <c r="L9" s="1">
        <v>0.30418154607652498</v>
      </c>
      <c r="M9" s="20">
        <v>1.8852670356494499E-2</v>
      </c>
      <c r="N9" s="21">
        <v>2.0504148405823801E-26</v>
      </c>
      <c r="O9" s="20">
        <v>9.1341467875840798E-2</v>
      </c>
      <c r="P9" s="20">
        <v>77</v>
      </c>
      <c r="Q9" s="1">
        <v>5.8974516136400004</v>
      </c>
      <c r="R9" s="1">
        <v>2.2787285734472702</v>
      </c>
      <c r="S9" s="20">
        <v>36.590755548313197</v>
      </c>
      <c r="T9" s="20">
        <v>37.620492510829699</v>
      </c>
      <c r="U9" s="22"/>
      <c r="V9">
        <f>(LN(((Table9[[#This Row],[k]]-G9)-Table9[[#This Row],[n0]])/Table9[[#This Row],[n0]])/(Table9[[#This Row],[r]]-M9))-Table9[[#This Row],[t_mid]]</f>
        <v>0.33146563982055</v>
      </c>
    </row>
    <row r="10" spans="1:22" x14ac:dyDescent="0.3">
      <c r="A10" s="9">
        <v>1</v>
      </c>
      <c r="B10" s="10" t="s">
        <v>26</v>
      </c>
      <c r="C10" s="11" t="s">
        <v>41</v>
      </c>
      <c r="D10" s="12" t="s">
        <v>42</v>
      </c>
      <c r="E10" s="12"/>
      <c r="F10" s="1">
        <v>1.3014665844197599</v>
      </c>
      <c r="G10" s="12">
        <v>5.3151595069592397E-2</v>
      </c>
      <c r="H10" s="13">
        <v>4.4247731762367798E-38</v>
      </c>
      <c r="I10" s="1">
        <v>0.16562852998084701</v>
      </c>
      <c r="J10" s="12">
        <v>4.1949316365460801E-2</v>
      </c>
      <c r="K10" s="12">
        <v>1.7281925197052599E-4</v>
      </c>
      <c r="L10" s="1">
        <v>0.23650728607600299</v>
      </c>
      <c r="M10" s="12">
        <v>3.4147178192893098E-2</v>
      </c>
      <c r="N10" s="13">
        <v>1.14683698775521E-9</v>
      </c>
      <c r="O10" s="12">
        <v>0.206584885115765</v>
      </c>
      <c r="P10" s="12">
        <v>77</v>
      </c>
      <c r="Q10" s="1">
        <v>8.1408845949150006</v>
      </c>
      <c r="R10" s="1">
        <v>2.9307645952911501</v>
      </c>
      <c r="S10" s="12">
        <v>34.216767168132797</v>
      </c>
      <c r="T10" s="12">
        <v>30.6973468003312</v>
      </c>
      <c r="U10" s="14"/>
      <c r="V10">
        <f>(LN(((Table9[[#This Row],[k]]-G10)-Table9[[#This Row],[n0]])/Table9[[#This Row],[n0]])/(Table9[[#This Row],[r]]-M10))-Table9[[#This Row],[t_mid]]</f>
        <v>1.1368984815930645</v>
      </c>
    </row>
    <row r="11" spans="1:22" x14ac:dyDescent="0.3">
      <c r="A11" s="15">
        <v>2</v>
      </c>
      <c r="B11" s="3" t="s">
        <v>29</v>
      </c>
      <c r="C11" s="4" t="s">
        <v>41</v>
      </c>
      <c r="D11" t="s">
        <v>43</v>
      </c>
      <c r="F11" s="1">
        <v>1.33728745774471</v>
      </c>
      <c r="G11">
        <v>3.62799816756934E-2</v>
      </c>
      <c r="H11" s="5">
        <v>1.12766832706295E-50</v>
      </c>
      <c r="I11" s="1">
        <v>0.185766882103719</v>
      </c>
      <c r="J11">
        <v>2.5091104502617201E-2</v>
      </c>
      <c r="K11" s="5">
        <v>1.41804214008934E-10</v>
      </c>
      <c r="L11" s="1">
        <v>0.20768572810408101</v>
      </c>
      <c r="M11">
        <v>1.77681971594916E-2</v>
      </c>
      <c r="N11" s="5">
        <v>9.76509559342237E-19</v>
      </c>
      <c r="O11">
        <v>0.12418610434208301</v>
      </c>
      <c r="P11">
        <v>77</v>
      </c>
      <c r="Q11" s="1">
        <v>8.7841665322158295</v>
      </c>
      <c r="R11" s="1">
        <v>3.33748104353409</v>
      </c>
      <c r="S11">
        <v>34.122841603307101</v>
      </c>
      <c r="T11">
        <v>33.817770547844198</v>
      </c>
      <c r="U11" s="16"/>
      <c r="V11">
        <f>(LN(((Table9[[#This Row],[k]]-G11)-Table9[[#This Row],[n0]])/Table9[[#This Row],[n0]])/(Table9[[#This Row],[r]]-M11))-Table9[[#This Row],[t_mid]]</f>
        <v>0.65326067852407022</v>
      </c>
    </row>
    <row r="12" spans="1:22" x14ac:dyDescent="0.3">
      <c r="A12" s="15">
        <v>3</v>
      </c>
      <c r="B12" s="3" t="s">
        <v>31</v>
      </c>
      <c r="C12" s="4" t="s">
        <v>41</v>
      </c>
      <c r="D12" t="s">
        <v>44</v>
      </c>
      <c r="F12" s="1">
        <v>1.2213490956767501</v>
      </c>
      <c r="G12">
        <v>1.93883175946322E-2</v>
      </c>
      <c r="H12" s="5">
        <v>5.2946120821257403E-68</v>
      </c>
      <c r="I12" s="1">
        <v>0.16503283202914501</v>
      </c>
      <c r="J12">
        <v>2.1506155835055499E-2</v>
      </c>
      <c r="K12" s="5">
        <v>4.3108245369123702E-11</v>
      </c>
      <c r="L12" s="1">
        <v>0.30073959303175002</v>
      </c>
      <c r="M12">
        <v>2.0769444187924899E-2</v>
      </c>
      <c r="N12" s="5">
        <v>1.10668520011456E-23</v>
      </c>
      <c r="O12">
        <v>9.6359618669623406E-2</v>
      </c>
      <c r="P12">
        <v>77</v>
      </c>
      <c r="Q12" s="1">
        <v>6.17277710827</v>
      </c>
      <c r="R12" s="1">
        <v>2.3048085340953599</v>
      </c>
      <c r="S12">
        <v>34.619249025663102</v>
      </c>
      <c r="T12">
        <v>36.881261623612097</v>
      </c>
      <c r="U12" s="16"/>
      <c r="V12">
        <f>(LN(((Table9[[#This Row],[k]]-G12)-Table9[[#This Row],[n0]])/Table9[[#This Row],[n0]])/(Table9[[#This Row],[r]]-M12))-Table9[[#This Row],[t_mid]]</f>
        <v>0.39175591152083555</v>
      </c>
    </row>
    <row r="13" spans="1:22" x14ac:dyDescent="0.3">
      <c r="A13" s="15">
        <v>4</v>
      </c>
      <c r="B13" s="3" t="s">
        <v>33</v>
      </c>
      <c r="C13" s="4" t="s">
        <v>41</v>
      </c>
      <c r="D13" t="s">
        <v>45</v>
      </c>
      <c r="F13" s="1">
        <v>2.9072378783680701</v>
      </c>
      <c r="G13">
        <v>5.14564932105902</v>
      </c>
      <c r="H13" s="5">
        <v>0.57372334378202905</v>
      </c>
      <c r="I13" s="1">
        <v>0.68335368815681197</v>
      </c>
      <c r="J13">
        <v>0.18048944685250001</v>
      </c>
      <c r="K13">
        <v>3.0135536417401999E-4</v>
      </c>
      <c r="L13" s="1">
        <v>4.5248196507324499E-2</v>
      </c>
      <c r="M13">
        <v>5.9202061651829903E-2</v>
      </c>
      <c r="N13" s="5">
        <v>0.44702376195925703</v>
      </c>
      <c r="O13">
        <v>0.77796484593214299</v>
      </c>
      <c r="P13">
        <v>77</v>
      </c>
      <c r="Q13" s="1">
        <v>26.078343487339598</v>
      </c>
      <c r="R13" s="1">
        <v>15.3187802843754</v>
      </c>
      <c r="S13">
        <v>41.5881515360661</v>
      </c>
      <c r="T13">
        <v>35.970148238143402</v>
      </c>
      <c r="U13" s="16"/>
      <c r="V13" t="e">
        <f>(LN(((Table9[[#This Row],[k]]-G13)-Table9[[#This Row],[n0]])/Table9[[#This Row],[n0]])/(Table9[[#This Row],[r]]-M13))-Table9[[#This Row],[t_mid]]</f>
        <v>#NUM!</v>
      </c>
    </row>
    <row r="14" spans="1:22" x14ac:dyDescent="0.3">
      <c r="A14" s="15">
        <v>5</v>
      </c>
      <c r="B14" s="3" t="s">
        <v>35</v>
      </c>
      <c r="C14" s="4" t="s">
        <v>41</v>
      </c>
      <c r="D14" t="s">
        <v>46</v>
      </c>
      <c r="F14" s="1">
        <v>1.41942373184666</v>
      </c>
      <c r="G14">
        <v>2.6708023204124898E-2</v>
      </c>
      <c r="H14" s="5">
        <v>1.91396790193046E-62</v>
      </c>
      <c r="I14" s="1">
        <v>5.4771498123954002E-2</v>
      </c>
      <c r="J14">
        <v>1.0851007881275399E-2</v>
      </c>
      <c r="K14" s="5">
        <v>2.9160765254345298E-6</v>
      </c>
      <c r="L14" s="1">
        <v>0.29852740369791803</v>
      </c>
      <c r="M14">
        <v>2.0036625875659901E-2</v>
      </c>
      <c r="N14" s="5">
        <v>2.1755943001388401E-24</v>
      </c>
      <c r="O14">
        <v>0.10344351263922601</v>
      </c>
      <c r="P14">
        <v>77</v>
      </c>
      <c r="Q14" s="1">
        <v>10.7711550433031</v>
      </c>
      <c r="R14" s="1">
        <v>2.3218879472162102</v>
      </c>
      <c r="S14">
        <v>34.207325095726297</v>
      </c>
      <c r="T14">
        <v>33.698133364308298</v>
      </c>
      <c r="U14" s="16"/>
      <c r="V14">
        <f>(LN(((Table9[[#This Row],[k]]-G14)-Table9[[#This Row],[n0]])/Table9[[#This Row],[n0]])/(Table9[[#This Row],[r]]-M14))-Table9[[#This Row],[t_mid]]</f>
        <v>0.70398110738067743</v>
      </c>
    </row>
    <row r="15" spans="1:22" x14ac:dyDescent="0.3">
      <c r="A15" s="15">
        <v>6</v>
      </c>
      <c r="B15" s="3" t="s">
        <v>94</v>
      </c>
      <c r="C15" s="4" t="s">
        <v>41</v>
      </c>
      <c r="D15" t="s">
        <v>47</v>
      </c>
      <c r="F15" s="1">
        <v>1.77493563086909</v>
      </c>
      <c r="G15">
        <v>6.11904552079151E-2</v>
      </c>
      <c r="H15" s="5">
        <v>3.3816448002937498E-43</v>
      </c>
      <c r="I15" s="1">
        <v>0.235558679807578</v>
      </c>
      <c r="J15">
        <v>3.07305844022411E-2</v>
      </c>
      <c r="K15" s="5">
        <v>4.4750680336331003E-11</v>
      </c>
      <c r="L15" s="1">
        <v>0.174108941370233</v>
      </c>
      <c r="M15">
        <v>1.53553789531665E-2</v>
      </c>
      <c r="N15" s="5">
        <v>4.3386487678616204E-18</v>
      </c>
      <c r="O15">
        <v>0.16359229107047901</v>
      </c>
      <c r="P15">
        <v>77</v>
      </c>
      <c r="Q15" s="1">
        <v>10.781600117502199</v>
      </c>
      <c r="R15" s="1">
        <v>3.9811119124893501</v>
      </c>
      <c r="S15">
        <v>41.683807657145501</v>
      </c>
      <c r="T15">
        <v>43.662905170799903</v>
      </c>
      <c r="U15" s="16"/>
      <c r="V15">
        <f>(LN(((Table9[[#This Row],[k]]-G15)-Table9[[#This Row],[n0]])/Table9[[#This Row],[n0]])/(Table9[[#This Row],[r]]-M15))-Table9[[#This Row],[t_mid]]</f>
        <v>0.78734481347244412</v>
      </c>
    </row>
    <row r="16" spans="1:22" x14ac:dyDescent="0.3">
      <c r="A16" s="17">
        <v>7</v>
      </c>
      <c r="B16" s="18" t="s">
        <v>37</v>
      </c>
      <c r="C16" s="19" t="s">
        <v>41</v>
      </c>
      <c r="D16" s="20" t="s">
        <v>49</v>
      </c>
      <c r="E16" s="20"/>
      <c r="F16" s="1">
        <v>1.6952160284790201</v>
      </c>
      <c r="G16" s="20">
        <v>5.2015193194232603E-2</v>
      </c>
      <c r="H16" s="21">
        <v>8.3844622865640699E-47</v>
      </c>
      <c r="I16" s="1">
        <v>0.120506602200201</v>
      </c>
      <c r="J16" s="20">
        <v>1.83514654799233E-2</v>
      </c>
      <c r="K16" s="21">
        <v>5.4338500647331201E-9</v>
      </c>
      <c r="L16" s="1">
        <v>0.19368865701184701</v>
      </c>
      <c r="M16" s="20">
        <v>1.4201375572269199E-2</v>
      </c>
      <c r="N16" s="21">
        <v>3.0967631755104498E-22</v>
      </c>
      <c r="O16" s="20">
        <v>0.13431326712701699</v>
      </c>
      <c r="P16" s="20">
        <v>77</v>
      </c>
      <c r="Q16" s="1">
        <v>13.269344427110299</v>
      </c>
      <c r="R16" s="1">
        <v>3.5786668731847699</v>
      </c>
      <c r="S16" s="20">
        <v>36.321882921134403</v>
      </c>
      <c r="T16" s="20">
        <v>36.1256863959889</v>
      </c>
      <c r="U16" s="22"/>
      <c r="V16">
        <f>(LN(((Table9[[#This Row],[k]]-G16)-Table9[[#This Row],[n0]])/Table9[[#This Row],[n0]])/(Table9[[#This Row],[r]]-M16))-Table9[[#This Row],[t_mid]]</f>
        <v>0.86275454239016902</v>
      </c>
    </row>
    <row r="17" spans="1:22" x14ac:dyDescent="0.3">
      <c r="A17" s="9">
        <v>1</v>
      </c>
      <c r="B17" s="10" t="s">
        <v>26</v>
      </c>
      <c r="C17" s="11" t="s">
        <v>103</v>
      </c>
      <c r="D17" s="12" t="s">
        <v>50</v>
      </c>
      <c r="E17" s="12"/>
      <c r="F17" s="1">
        <v>0.52021787882766002</v>
      </c>
      <c r="G17" s="12">
        <v>1.30681642374841E-2</v>
      </c>
      <c r="H17" s="13">
        <v>4.0378149073938302E-53</v>
      </c>
      <c r="I17" s="1">
        <v>0.16479818375314201</v>
      </c>
      <c r="J17" s="12">
        <v>2.0124316268130101E-2</v>
      </c>
      <c r="K17" s="13">
        <v>4.3975467349741298E-12</v>
      </c>
      <c r="L17" s="1">
        <v>0.30910516410434202</v>
      </c>
      <c r="M17" s="12">
        <v>4.6587049014966901E-2</v>
      </c>
      <c r="N17" s="13">
        <v>4.0473968073681499E-9</v>
      </c>
      <c r="O17" s="12">
        <v>7.2289706659635397E-2</v>
      </c>
      <c r="P17" s="12">
        <v>77</v>
      </c>
      <c r="Q17" s="1">
        <v>2.4864603493595498</v>
      </c>
      <c r="R17" s="1">
        <v>2.2424315768660699</v>
      </c>
      <c r="S17" s="12">
        <v>16.273068693336999</v>
      </c>
      <c r="T17" s="12">
        <v>17.220588520607802</v>
      </c>
      <c r="U17" s="14"/>
      <c r="V17">
        <f>(LN(((Table9[[#This Row],[k]]-G17)-Table9[[#This Row],[n0]])/Table9[[#This Row],[n0]])/(Table9[[#This Row],[r]]-M17))-Table9[[#This Row],[t_mid]]</f>
        <v>0.29855309767227967</v>
      </c>
    </row>
    <row r="18" spans="1:22" x14ac:dyDescent="0.3">
      <c r="A18" s="15">
        <v>2</v>
      </c>
      <c r="B18" s="3" t="s">
        <v>29</v>
      </c>
      <c r="C18" s="4" t="s">
        <v>103</v>
      </c>
      <c r="D18" t="s">
        <v>51</v>
      </c>
      <c r="F18" s="1">
        <v>0.47666827524933097</v>
      </c>
      <c r="G18">
        <v>1.02244529950843E-2</v>
      </c>
      <c r="H18" s="5">
        <v>3.4046512814656699E-58</v>
      </c>
      <c r="I18" s="1">
        <v>0.11946023758414</v>
      </c>
      <c r="J18">
        <v>3.14173631529336E-2</v>
      </c>
      <c r="K18" s="5">
        <v>2.8519908093902602E-4</v>
      </c>
      <c r="L18" s="1">
        <v>0.85867101640669197</v>
      </c>
      <c r="M18">
        <v>0.26122256832146201</v>
      </c>
      <c r="N18" s="5">
        <v>1.5263429995833E-3</v>
      </c>
      <c r="O18">
        <v>8.1572090546245798E-2</v>
      </c>
      <c r="P18">
        <v>77</v>
      </c>
      <c r="Q18" s="1">
        <v>1.27561633450189</v>
      </c>
      <c r="R18" s="1">
        <v>0.80723253413231599</v>
      </c>
      <c r="S18">
        <v>15.915189363332599</v>
      </c>
      <c r="T18">
        <v>15.813226866328099</v>
      </c>
      <c r="U18" s="16"/>
      <c r="V18">
        <f>(LN(((Table9[[#This Row],[k]]-G18)-Table9[[#This Row],[n0]])/Table9[[#This Row],[n0]])/(Table9[[#This Row],[r]]-M18))-Table9[[#This Row],[t_mid]]</f>
        <v>0.50912994728920657</v>
      </c>
    </row>
    <row r="19" spans="1:22" x14ac:dyDescent="0.3">
      <c r="A19" s="15">
        <v>3</v>
      </c>
      <c r="B19" s="3" t="s">
        <v>31</v>
      </c>
      <c r="C19" s="4" t="s">
        <v>103</v>
      </c>
      <c r="D19" t="s">
        <v>52</v>
      </c>
      <c r="F19" s="1">
        <v>0.56934382907728698</v>
      </c>
      <c r="G19">
        <v>1.5004953411022599E-2</v>
      </c>
      <c r="H19" s="5">
        <v>1.3591582656599801E-51</v>
      </c>
      <c r="I19" s="1">
        <v>0.163994846656699</v>
      </c>
      <c r="J19">
        <v>2.2439080667155002E-2</v>
      </c>
      <c r="K19" s="5">
        <v>2.1552933139668399E-10</v>
      </c>
      <c r="L19" s="1">
        <v>0.31043314851517001</v>
      </c>
      <c r="M19">
        <v>4.58012697397907E-2</v>
      </c>
      <c r="N19" s="5">
        <v>2.1832498693226101E-9</v>
      </c>
      <c r="O19">
        <v>8.2591069736215605E-2</v>
      </c>
      <c r="P19">
        <v>77</v>
      </c>
      <c r="Q19" s="1">
        <v>2.9150024115693398</v>
      </c>
      <c r="R19" s="1">
        <v>2.2328388056344299</v>
      </c>
      <c r="S19">
        <v>17.644395617139502</v>
      </c>
      <c r="T19">
        <v>16.982424995143599</v>
      </c>
      <c r="U19" s="16"/>
      <c r="V19">
        <f>(LN(((Table9[[#This Row],[k]]-G19)-Table9[[#This Row],[n0]])/Table9[[#This Row],[n0]])/(Table9[[#This Row],[r]]-M19))-Table9[[#This Row],[t_mid]]</f>
        <v>0.36197795622545703</v>
      </c>
    </row>
    <row r="20" spans="1:22" x14ac:dyDescent="0.3">
      <c r="A20" s="15">
        <v>4</v>
      </c>
      <c r="B20" s="3" t="s">
        <v>33</v>
      </c>
      <c r="C20" s="4" t="s">
        <v>103</v>
      </c>
      <c r="D20" t="s">
        <v>53</v>
      </c>
      <c r="F20" s="1">
        <v>0.49438924574660098</v>
      </c>
      <c r="G20">
        <v>1.0413889799352699E-2</v>
      </c>
      <c r="H20" s="5">
        <v>8.8199238110962006E-59</v>
      </c>
      <c r="I20" s="1">
        <v>0.16749490585923901</v>
      </c>
      <c r="J20">
        <v>3.3618793813736898E-2</v>
      </c>
      <c r="K20" s="5">
        <v>3.76780502644355E-6</v>
      </c>
      <c r="L20" s="1">
        <v>0.84061479231699199</v>
      </c>
      <c r="M20">
        <v>0.25525809364344498</v>
      </c>
      <c r="N20" s="5">
        <v>1.49777914397764E-3</v>
      </c>
      <c r="O20">
        <v>8.3200687392983905E-2</v>
      </c>
      <c r="P20">
        <v>77</v>
      </c>
      <c r="Q20" s="1">
        <v>0.79547025244139402</v>
      </c>
      <c r="R20" s="1">
        <v>0.82457171452981304</v>
      </c>
      <c r="S20">
        <v>16.667051178819701</v>
      </c>
      <c r="T20">
        <v>15.1206129617425</v>
      </c>
      <c r="U20" s="16"/>
      <c r="V20">
        <f>(LN(((Table9[[#This Row],[k]]-G20)-Table9[[#This Row],[n0]])/Table9[[#This Row],[n0]])/(Table9[[#This Row],[r]]-M20))-Table9[[#This Row],[t_mid]]</f>
        <v>0.29157382516488461</v>
      </c>
    </row>
    <row r="21" spans="1:22" x14ac:dyDescent="0.3">
      <c r="A21" s="15">
        <v>5</v>
      </c>
      <c r="B21" s="3" t="s">
        <v>35</v>
      </c>
      <c r="C21" s="4" t="s">
        <v>103</v>
      </c>
      <c r="D21" t="s">
        <v>54</v>
      </c>
      <c r="F21" s="1">
        <v>0.303274478718144</v>
      </c>
      <c r="G21">
        <v>1.09229524464325E-2</v>
      </c>
      <c r="H21" s="5">
        <v>7.3495270094953704E-42</v>
      </c>
      <c r="I21" s="1">
        <v>4.9955455027469398E-2</v>
      </c>
      <c r="J21">
        <v>1.4517044007556599E-2</v>
      </c>
      <c r="K21" s="5">
        <v>9.3889099119414603E-4</v>
      </c>
      <c r="L21" s="1">
        <v>0.344907471706216</v>
      </c>
      <c r="M21">
        <v>5.9198497520521101E-2</v>
      </c>
      <c r="N21" s="5">
        <v>1.2470924529695299E-7</v>
      </c>
      <c r="O21">
        <v>6.0961029736416997E-2</v>
      </c>
      <c r="P21">
        <v>77</v>
      </c>
      <c r="Q21" s="1">
        <v>4.7071115643371</v>
      </c>
      <c r="R21" s="1">
        <v>2.0096612495259398</v>
      </c>
      <c r="S21">
        <v>9.0288228531606904</v>
      </c>
      <c r="T21">
        <v>8.5125123270340293</v>
      </c>
      <c r="U21" s="16"/>
      <c r="V21">
        <f>(LN(((Table9[[#This Row],[k]]-G21)-Table9[[#This Row],[n0]])/Table9[[#This Row],[n0]])/(Table9[[#This Row],[r]]-M21))-Table9[[#This Row],[t_mid]]</f>
        <v>0.8210358868809724</v>
      </c>
    </row>
    <row r="22" spans="1:22" x14ac:dyDescent="0.3">
      <c r="A22" s="15">
        <v>6</v>
      </c>
      <c r="B22" s="3" t="s">
        <v>94</v>
      </c>
      <c r="C22" s="4" t="s">
        <v>103</v>
      </c>
      <c r="D22" t="s">
        <v>55</v>
      </c>
      <c r="F22" s="1">
        <v>0.99483136285268503</v>
      </c>
      <c r="G22">
        <v>3.0253095079359402E-2</v>
      </c>
      <c r="H22" s="5">
        <v>4.4069911265637499E-47</v>
      </c>
      <c r="I22" s="1">
        <v>0.59083335383124802</v>
      </c>
      <c r="J22">
        <v>4.86583138612608E-2</v>
      </c>
      <c r="K22" s="5">
        <v>1.4395246452091299E-19</v>
      </c>
      <c r="L22" s="1">
        <v>0.24075083179710699</v>
      </c>
      <c r="M22">
        <v>7.5896456633524803E-2</v>
      </c>
      <c r="N22" s="5">
        <v>2.1741765519117202E-3</v>
      </c>
      <c r="O22">
        <v>0.15340554437530701</v>
      </c>
      <c r="P22">
        <v>77</v>
      </c>
      <c r="Q22" s="1">
        <v>-1.5789106596628499</v>
      </c>
      <c r="R22" s="1">
        <v>2.8791060674053801</v>
      </c>
      <c r="S22">
        <v>32.666676536997599</v>
      </c>
      <c r="T22">
        <v>30.090310874653198</v>
      </c>
      <c r="U22" s="16" t="s">
        <v>81</v>
      </c>
      <c r="V22">
        <f>(LN(((Table9[[#This Row],[k]]-G22)-Table9[[#This Row],[n0]])/Table9[[#This Row],[n0]])/(Table9[[#This Row],[r]]-M22))-Table9[[#This Row],[t_mid]]</f>
        <v>-1.1990592155461057</v>
      </c>
    </row>
    <row r="23" spans="1:22" x14ac:dyDescent="0.3">
      <c r="A23" s="17">
        <v>7</v>
      </c>
      <c r="B23" s="18" t="s">
        <v>37</v>
      </c>
      <c r="C23" s="19" t="s">
        <v>103</v>
      </c>
      <c r="D23" s="20" t="s">
        <v>56</v>
      </c>
      <c r="E23" s="20"/>
      <c r="F23" s="1">
        <v>0.76866140054108001</v>
      </c>
      <c r="G23" s="20">
        <v>2.2963454075948901E-2</v>
      </c>
      <c r="H23" s="21">
        <v>1.2251996867234101E-47</v>
      </c>
      <c r="I23" s="1">
        <v>0.286336950602739</v>
      </c>
      <c r="J23" s="20">
        <v>2.08303032716863E-2</v>
      </c>
      <c r="K23" s="21">
        <v>2.01340940866127E-22</v>
      </c>
      <c r="L23" s="1">
        <v>0.16321229066794199</v>
      </c>
      <c r="M23" s="20">
        <v>1.9777530015073999E-2</v>
      </c>
      <c r="N23" s="21">
        <v>3.3186650101432501E-12</v>
      </c>
      <c r="O23" s="20">
        <v>7.7560407012536803E-2</v>
      </c>
      <c r="P23" s="20">
        <v>77</v>
      </c>
      <c r="Q23" s="1">
        <v>3.1949049413433599</v>
      </c>
      <c r="R23" s="1">
        <v>4.2469055346460696</v>
      </c>
      <c r="S23" s="20">
        <v>22.278669844877001</v>
      </c>
      <c r="T23" s="20">
        <v>22.4008906720955</v>
      </c>
      <c r="U23" s="22"/>
      <c r="V23">
        <f>(LN(((Table9[[#This Row],[k]]-G23)-Table9[[#This Row],[n0]])/Table9[[#This Row],[n0]])/(Table9[[#This Row],[r]]-M23))-Table9[[#This Row],[t_mid]]</f>
        <v>0.10044073250769259</v>
      </c>
    </row>
    <row r="24" spans="1:22" x14ac:dyDescent="0.3">
      <c r="A24" s="9">
        <v>1</v>
      </c>
      <c r="B24" s="10" t="s">
        <v>26</v>
      </c>
      <c r="C24" s="11" t="s">
        <v>26</v>
      </c>
      <c r="D24" s="12" t="s">
        <v>57</v>
      </c>
      <c r="E24" s="12"/>
      <c r="F24" s="1">
        <v>2.80584367351728</v>
      </c>
      <c r="G24" s="12">
        <v>32.950178049402297</v>
      </c>
      <c r="H24" s="13">
        <v>0.93235988194130603</v>
      </c>
      <c r="I24" s="1">
        <v>0.97877720705194604</v>
      </c>
      <c r="J24" s="12">
        <v>7.7930530785132596E-2</v>
      </c>
      <c r="K24" s="13">
        <v>2.5291630254288301E-20</v>
      </c>
      <c r="L24" s="1">
        <v>1.1215531471217901E-2</v>
      </c>
      <c r="M24" s="12">
        <v>8.5439430775303998E-2</v>
      </c>
      <c r="N24" s="12">
        <v>0.89590504911633595</v>
      </c>
      <c r="O24" s="12">
        <v>0.30328917823134999</v>
      </c>
      <c r="P24" s="12">
        <v>77</v>
      </c>
      <c r="Q24" s="1">
        <v>55.651655274432898</v>
      </c>
      <c r="R24" s="1">
        <v>61.802437302124503</v>
      </c>
      <c r="S24" s="12">
        <v>38.786085952515798</v>
      </c>
      <c r="T24" s="12">
        <v>45.147502138059203</v>
      </c>
      <c r="U24" s="14"/>
      <c r="V24" t="e">
        <f>(LN(((Table9[[#This Row],[k]]-G24)-Table9[[#This Row],[n0]])/Table9[[#This Row],[n0]])/(Table9[[#This Row],[r]]-M24))-Table9[[#This Row],[t_mid]]</f>
        <v>#NUM!</v>
      </c>
    </row>
    <row r="25" spans="1:22" x14ac:dyDescent="0.3">
      <c r="A25" s="15">
        <v>2</v>
      </c>
      <c r="B25" s="3" t="s">
        <v>29</v>
      </c>
      <c r="C25" s="4" t="s">
        <v>26</v>
      </c>
      <c r="D25" t="s">
        <v>58</v>
      </c>
      <c r="F25" s="1">
        <v>0.76211983298079899</v>
      </c>
      <c r="G25">
        <v>0.41904320548631002</v>
      </c>
      <c r="H25">
        <v>7.2843279081472007E-2</v>
      </c>
      <c r="I25" s="1">
        <v>0.195907878878192</v>
      </c>
      <c r="J25">
        <v>3.10353934571738E-2</v>
      </c>
      <c r="K25" s="5">
        <v>1.6126583208562999E-8</v>
      </c>
      <c r="L25" s="1">
        <v>5.6755447836401698E-2</v>
      </c>
      <c r="M25">
        <v>3.19146336770555E-2</v>
      </c>
      <c r="N25">
        <v>7.9293537753380203E-2</v>
      </c>
      <c r="O25">
        <v>0.13463193801489401</v>
      </c>
      <c r="P25">
        <v>77</v>
      </c>
      <c r="Q25" s="1">
        <v>18.699948335475401</v>
      </c>
      <c r="R25" s="1">
        <v>12.212874833759599</v>
      </c>
      <c r="S25">
        <v>12.917058784579201</v>
      </c>
      <c r="T25">
        <v>7.9393230564141897</v>
      </c>
      <c r="U25" s="16"/>
      <c r="V25">
        <f>(LN(((Table9[[#This Row],[k]]-G25)-Table9[[#This Row],[n0]])/Table9[[#This Row],[n0]])/(Table9[[#This Row],[r]]-M25))-Table9[[#This Row],[t_mid]]</f>
        <v>-30.215861744179918</v>
      </c>
    </row>
    <row r="26" spans="1:22" x14ac:dyDescent="0.3">
      <c r="A26" s="15">
        <v>3</v>
      </c>
      <c r="B26" s="3" t="s">
        <v>31</v>
      </c>
      <c r="C26" s="4" t="s">
        <v>26</v>
      </c>
      <c r="D26" t="s">
        <v>59</v>
      </c>
      <c r="F26" s="1">
        <v>45079.816273385499</v>
      </c>
      <c r="G26">
        <v>23736362412.758301</v>
      </c>
      <c r="H26">
        <v>0.99999848957895798</v>
      </c>
      <c r="I26" s="1">
        <v>0.13161166555057099</v>
      </c>
      <c r="J26">
        <v>2.3705329861253201E-2</v>
      </c>
      <c r="K26" s="5">
        <v>3.8605518618080099E-7</v>
      </c>
      <c r="L26" s="1">
        <v>2.1943357298102401E-2</v>
      </c>
      <c r="M26">
        <v>5.2262838962287603E-2</v>
      </c>
      <c r="N26">
        <v>0.67575303878114701</v>
      </c>
      <c r="O26">
        <v>0.102329731940205</v>
      </c>
      <c r="P26">
        <v>77</v>
      </c>
      <c r="Q26" s="1">
        <v>580.77195845359302</v>
      </c>
      <c r="R26" s="1">
        <v>31.588018694836901</v>
      </c>
      <c r="S26">
        <v>6.9303681754500204</v>
      </c>
      <c r="T26">
        <v>8.70163865978102</v>
      </c>
      <c r="U26" s="16"/>
      <c r="V26" t="e">
        <f>(LN(((Table9[[#This Row],[k]]-G26)-Table9[[#This Row],[n0]])/Table9[[#This Row],[n0]])/(Table9[[#This Row],[r]]-M26))-Table9[[#This Row],[t_mid]]</f>
        <v>#NUM!</v>
      </c>
    </row>
    <row r="27" spans="1:22" x14ac:dyDescent="0.3">
      <c r="A27" s="15">
        <v>4</v>
      </c>
      <c r="B27" s="3" t="s">
        <v>33</v>
      </c>
      <c r="C27" s="4" t="s">
        <v>26</v>
      </c>
      <c r="D27" t="s">
        <v>60</v>
      </c>
      <c r="F27" s="1">
        <v>0.50727084227626296</v>
      </c>
      <c r="G27">
        <v>5.77529705406526E-2</v>
      </c>
      <c r="H27" s="5">
        <v>3.13632567717823E-13</v>
      </c>
      <c r="I27" s="1">
        <v>6.8477977292003694E-2</v>
      </c>
      <c r="J27">
        <v>2.4715520196839699E-2</v>
      </c>
      <c r="K27" s="5">
        <v>7.0095595966907396E-3</v>
      </c>
      <c r="L27" s="1">
        <v>0.15765950972870099</v>
      </c>
      <c r="M27">
        <v>4.1193995748373201E-2</v>
      </c>
      <c r="N27">
        <v>2.6205327028362501E-4</v>
      </c>
      <c r="O27">
        <v>0.13311533188263899</v>
      </c>
      <c r="P27">
        <v>77</v>
      </c>
      <c r="Q27" s="1">
        <v>11.7818156163544</v>
      </c>
      <c r="R27" s="1">
        <v>4.3964818979375604</v>
      </c>
      <c r="S27">
        <v>11.3930140207924</v>
      </c>
      <c r="T27">
        <v>10.6347680909776</v>
      </c>
      <c r="U27" s="16"/>
      <c r="V27">
        <f>(LN(((Table9[[#This Row],[k]]-G27)-Table9[[#This Row],[n0]])/Table9[[#This Row],[n0]])/(Table9[[#This Row],[r]]-M27))-Table9[[#This Row],[t_mid]]</f>
        <v>2.9555244478580871</v>
      </c>
    </row>
    <row r="28" spans="1:22" x14ac:dyDescent="0.3">
      <c r="A28" s="15">
        <v>5</v>
      </c>
      <c r="B28" s="3" t="s">
        <v>35</v>
      </c>
      <c r="C28" s="4" t="s">
        <v>26</v>
      </c>
      <c r="D28" t="s">
        <v>61</v>
      </c>
      <c r="F28" s="1">
        <v>19132.268028192801</v>
      </c>
      <c r="G28">
        <v>11316982403.032101</v>
      </c>
      <c r="H28">
        <v>0.99999865548432498</v>
      </c>
      <c r="I28" s="1">
        <v>0.105356850777804</v>
      </c>
      <c r="J28">
        <v>1.1017275221464199E-2</v>
      </c>
      <c r="K28" s="5">
        <v>9.9154121529321703E-15</v>
      </c>
      <c r="L28" s="1">
        <v>1.2958494986240399E-2</v>
      </c>
      <c r="M28">
        <v>5.3806495774212697E-2</v>
      </c>
      <c r="N28">
        <v>0.81032300058731799</v>
      </c>
      <c r="O28">
        <v>4.4539410220973401E-2</v>
      </c>
      <c r="P28">
        <v>77</v>
      </c>
      <c r="Q28" s="1">
        <v>934.48569701242695</v>
      </c>
      <c r="R28" s="1">
        <v>53.489790388154297</v>
      </c>
      <c r="S28">
        <v>4.6658705768289703</v>
      </c>
      <c r="T28">
        <v>5.1459145435960902</v>
      </c>
      <c r="U28" s="16"/>
      <c r="V28" t="e">
        <f>(LN(((Table9[[#This Row],[k]]-G28)-Table9[[#This Row],[n0]])/Table9[[#This Row],[n0]])/(Table9[[#This Row],[r]]-M28))-Table9[[#This Row],[t_mid]]</f>
        <v>#NUM!</v>
      </c>
    </row>
    <row r="29" spans="1:22" x14ac:dyDescent="0.3">
      <c r="A29" s="15">
        <v>6</v>
      </c>
      <c r="B29" s="3" t="s">
        <v>94</v>
      </c>
      <c r="C29" s="4" t="s">
        <v>26</v>
      </c>
      <c r="D29" t="s">
        <v>62</v>
      </c>
      <c r="F29" s="1">
        <v>103509.23126255001</v>
      </c>
      <c r="G29">
        <v>43537093049.079803</v>
      </c>
      <c r="H29">
        <v>0.99999810918208198</v>
      </c>
      <c r="I29" s="1">
        <v>8.4427474886134002E-2</v>
      </c>
      <c r="J29">
        <v>1.37248986388091E-2</v>
      </c>
      <c r="K29" s="5">
        <v>3.1924559691412102E-8</v>
      </c>
      <c r="L29" s="1">
        <v>3.5539043830237899E-2</v>
      </c>
      <c r="M29">
        <v>2.6761483910560099E-2</v>
      </c>
      <c r="N29">
        <v>0.188103837903077</v>
      </c>
      <c r="O29">
        <v>6.4401101428229204E-2</v>
      </c>
      <c r="P29">
        <v>77</v>
      </c>
      <c r="Q29" s="1">
        <v>394.47537554740597</v>
      </c>
      <c r="R29" s="1">
        <v>19.503821877452701</v>
      </c>
      <c r="S29">
        <v>5.8654159418036196</v>
      </c>
      <c r="T29">
        <v>4.5557088112194002</v>
      </c>
      <c r="U29" s="16"/>
      <c r="V29" t="e">
        <f>(LN(((Table9[[#This Row],[k]]-G29)-Table9[[#This Row],[n0]])/Table9[[#This Row],[n0]])/(Table9[[#This Row],[r]]-M29))-Table9[[#This Row],[t_mid]]</f>
        <v>#NUM!</v>
      </c>
    </row>
    <row r="30" spans="1:22" x14ac:dyDescent="0.3">
      <c r="A30" s="17">
        <v>7</v>
      </c>
      <c r="B30" s="18" t="s">
        <v>37</v>
      </c>
      <c r="C30" s="19" t="s">
        <v>26</v>
      </c>
      <c r="D30" s="20" t="s">
        <v>63</v>
      </c>
      <c r="E30" s="20"/>
      <c r="F30" s="1">
        <v>0.74680228057073905</v>
      </c>
      <c r="G30" s="20">
        <v>8.7570949082511604E-2</v>
      </c>
      <c r="H30" s="21">
        <v>9.758174648555191E-13</v>
      </c>
      <c r="I30" s="1">
        <v>0.109993722616214</v>
      </c>
      <c r="J30" s="20">
        <v>3.00162461027908E-2</v>
      </c>
      <c r="K30" s="20">
        <v>4.5322338166015302E-4</v>
      </c>
      <c r="L30" s="1">
        <v>0.13502707122702901</v>
      </c>
      <c r="M30" s="20">
        <v>3.1262523893757298E-2</v>
      </c>
      <c r="N30" s="21">
        <v>4.6190873856918497E-5</v>
      </c>
      <c r="O30" s="20">
        <v>0.158423347266964</v>
      </c>
      <c r="P30" s="20">
        <v>77</v>
      </c>
      <c r="Q30" s="1">
        <v>13.0051386025219</v>
      </c>
      <c r="R30" s="1">
        <v>5.1333941724508998</v>
      </c>
      <c r="S30" s="20">
        <v>15.8213230019241</v>
      </c>
      <c r="T30" s="20">
        <v>16.835113406116498</v>
      </c>
      <c r="U30" s="22"/>
      <c r="V30">
        <f>(LN(((Table9[[#This Row],[k]]-G30)-Table9[[#This Row],[n0]])/Table9[[#This Row],[n0]])/(Table9[[#This Row],[r]]-M30))-Table9[[#This Row],[t_mid]]</f>
        <v>2.4925231250355768</v>
      </c>
    </row>
    <row r="31" spans="1:22" x14ac:dyDescent="0.3">
      <c r="A31" s="9">
        <v>1</v>
      </c>
      <c r="B31" s="10" t="s">
        <v>26</v>
      </c>
      <c r="C31" s="11" t="s">
        <v>64</v>
      </c>
      <c r="D31" s="12" t="s">
        <v>65</v>
      </c>
      <c r="E31" s="12"/>
      <c r="F31" s="1">
        <v>1.0307761938929201</v>
      </c>
      <c r="G31" s="12">
        <v>1.8155946336938199E-2</v>
      </c>
      <c r="H31" s="13">
        <v>1.3434848904299999E-64</v>
      </c>
      <c r="I31" s="1">
        <v>0.247953261291671</v>
      </c>
      <c r="J31" s="12">
        <v>2.4904451052722501E-2</v>
      </c>
      <c r="K31" s="13">
        <v>1.75250849545448E-15</v>
      </c>
      <c r="L31" s="1">
        <v>0.29782356536924798</v>
      </c>
      <c r="M31" s="12">
        <v>2.5518313126984798E-2</v>
      </c>
      <c r="N31" s="13">
        <v>1.05244930114518E-18</v>
      </c>
      <c r="O31" s="12">
        <v>9.6110790862548603E-2</v>
      </c>
      <c r="P31" s="12">
        <v>77</v>
      </c>
      <c r="Q31" s="1">
        <v>3.8602259811256001</v>
      </c>
      <c r="R31" s="1">
        <v>2.3273752018265101</v>
      </c>
      <c r="S31" s="12">
        <v>31.146122557761</v>
      </c>
      <c r="T31" s="12">
        <v>32.0856456900298</v>
      </c>
      <c r="U31" s="14"/>
      <c r="V31">
        <f>(LN(((Table9[[#This Row],[k]]-G31)-Table9[[#This Row],[n0]])/Table9[[#This Row],[n0]])/(Table9[[#This Row],[r]]-M31))-Table9[[#This Row],[t_mid]]</f>
        <v>0.27557438201201023</v>
      </c>
    </row>
    <row r="32" spans="1:22" x14ac:dyDescent="0.3">
      <c r="A32" s="15">
        <v>2</v>
      </c>
      <c r="B32" s="3" t="s">
        <v>29</v>
      </c>
      <c r="C32" s="4" t="s">
        <v>64</v>
      </c>
      <c r="D32" t="s">
        <v>66</v>
      </c>
      <c r="F32" s="1">
        <v>0.88371768170788501</v>
      </c>
      <c r="G32">
        <v>1.3351078973307701E-2</v>
      </c>
      <c r="H32" s="5">
        <v>1.2536411519314199E-69</v>
      </c>
      <c r="I32" s="1">
        <v>0.12931463667136101</v>
      </c>
      <c r="J32">
        <v>1.7991577324104301E-2</v>
      </c>
      <c r="K32" s="5">
        <v>3.6631785988920998E-10</v>
      </c>
      <c r="L32" s="1">
        <v>0.38027766050684803</v>
      </c>
      <c r="M32">
        <v>2.8462874118317601E-2</v>
      </c>
      <c r="N32" s="5">
        <v>9.5061295670885193E-22</v>
      </c>
      <c r="O32">
        <v>7.7710016258654396E-2</v>
      </c>
      <c r="P32">
        <v>77</v>
      </c>
      <c r="Q32" s="1">
        <v>4.6378698308055997</v>
      </c>
      <c r="R32" s="1">
        <v>1.82273967825534</v>
      </c>
      <c r="S32">
        <v>26.463911487130702</v>
      </c>
      <c r="T32">
        <v>26.594358774850601</v>
      </c>
      <c r="U32" s="16"/>
      <c r="V32">
        <f>(LN(((Table9[[#This Row],[k]]-G32)-Table9[[#This Row],[n0]])/Table9[[#This Row],[n0]])/(Table9[[#This Row],[r]]-M32))-Table9[[#This Row],[t_mid]]</f>
        <v>0.32446359387128698</v>
      </c>
    </row>
    <row r="33" spans="1:22" x14ac:dyDescent="0.3">
      <c r="A33" s="15">
        <v>3</v>
      </c>
      <c r="B33" s="3" t="s">
        <v>31</v>
      </c>
      <c r="C33" s="4" t="s">
        <v>64</v>
      </c>
      <c r="D33" t="s">
        <v>67</v>
      </c>
      <c r="F33" s="1">
        <v>1.0295793109778499</v>
      </c>
      <c r="G33">
        <v>1.5746140725450199E-2</v>
      </c>
      <c r="H33" s="5">
        <v>3.1630053813699302E-69</v>
      </c>
      <c r="I33" s="1">
        <v>0.25657201524325401</v>
      </c>
      <c r="J33">
        <v>2.16729478306125E-2</v>
      </c>
      <c r="K33" s="5">
        <v>5.1796352610947303E-19</v>
      </c>
      <c r="L33" s="1">
        <v>0.29421064427885402</v>
      </c>
      <c r="M33">
        <v>2.2056438162442901E-2</v>
      </c>
      <c r="N33" s="5">
        <v>1.03703817392771E-21</v>
      </c>
      <c r="O33">
        <v>8.3004963353541003E-2</v>
      </c>
      <c r="P33">
        <v>77</v>
      </c>
      <c r="Q33" s="1">
        <v>3.7486036681877302</v>
      </c>
      <c r="R33" s="1">
        <v>2.3559554830483198</v>
      </c>
      <c r="S33">
        <v>31.173140725042899</v>
      </c>
      <c r="T33">
        <v>31.357577394687599</v>
      </c>
      <c r="U33" s="16"/>
      <c r="V33">
        <f>(LN(((Table9[[#This Row],[k]]-G33)-Table9[[#This Row],[n0]])/Table9[[#This Row],[n0]])/(Table9[[#This Row],[r]]-M33))-Table9[[#This Row],[t_mid]]</f>
        <v>0.22818144126315509</v>
      </c>
    </row>
    <row r="34" spans="1:22" x14ac:dyDescent="0.3">
      <c r="A34" s="15">
        <v>4</v>
      </c>
      <c r="B34" s="3" t="s">
        <v>33</v>
      </c>
      <c r="C34" s="4" t="s">
        <v>64</v>
      </c>
      <c r="D34" t="s">
        <v>68</v>
      </c>
      <c r="F34" s="1">
        <v>0.94476508358528</v>
      </c>
      <c r="G34">
        <v>1.76223084823738E-2</v>
      </c>
      <c r="H34" s="5">
        <v>9.9456422956378394E-63</v>
      </c>
      <c r="I34" s="1">
        <v>0.176822130706975</v>
      </c>
      <c r="J34">
        <v>2.23455393465831E-2</v>
      </c>
      <c r="K34" s="5">
        <v>1.4950873225699501E-11</v>
      </c>
      <c r="L34" s="1">
        <v>0.30109403327645701</v>
      </c>
      <c r="M34">
        <v>2.53246603279235E-2</v>
      </c>
      <c r="N34" s="5">
        <v>4.17570143758979E-19</v>
      </c>
      <c r="O34">
        <v>9.1553859078649893E-2</v>
      </c>
      <c r="P34">
        <v>77</v>
      </c>
      <c r="Q34" s="1">
        <v>4.8774501382497704</v>
      </c>
      <c r="R34" s="1">
        <v>2.3020953720577899</v>
      </c>
      <c r="S34">
        <v>27.8088822147012</v>
      </c>
      <c r="T34">
        <v>27.7630407042641</v>
      </c>
      <c r="U34" s="16"/>
      <c r="V34">
        <f>(LN(((Table9[[#This Row],[k]]-G34)-Table9[[#This Row],[n0]])/Table9[[#This Row],[n0]])/(Table9[[#This Row],[r]]-M34))-Table9[[#This Row],[t_mid]]</f>
        <v>0.36372769641225489</v>
      </c>
    </row>
    <row r="35" spans="1:22" x14ac:dyDescent="0.3">
      <c r="A35" s="15">
        <v>5</v>
      </c>
      <c r="B35" s="3" t="s">
        <v>35</v>
      </c>
      <c r="C35" s="4" t="s">
        <v>64</v>
      </c>
      <c r="D35" t="s">
        <v>69</v>
      </c>
      <c r="F35" s="1">
        <v>0.973213363438583</v>
      </c>
      <c r="G35">
        <v>1.10598031154901E-2</v>
      </c>
      <c r="H35" s="5">
        <v>5.0159279137223097E-79</v>
      </c>
      <c r="I35" s="1">
        <v>0.16495717990485001</v>
      </c>
      <c r="J35">
        <v>1.52245898236838E-2</v>
      </c>
      <c r="K35" s="5">
        <v>3.7909233546993498E-17</v>
      </c>
      <c r="L35" s="1">
        <v>0.36187239549949601</v>
      </c>
      <c r="M35">
        <v>2.0337436715619401E-2</v>
      </c>
      <c r="N35" s="5">
        <v>5.2876949364485101E-29</v>
      </c>
      <c r="O35">
        <v>6.3445337022308798E-2</v>
      </c>
      <c r="P35">
        <v>77</v>
      </c>
      <c r="Q35" s="1">
        <v>4.3915843329566604</v>
      </c>
      <c r="R35" s="1">
        <v>1.9154464092326999</v>
      </c>
      <c r="S35">
        <v>29.289077122098501</v>
      </c>
      <c r="T35">
        <v>30.358245284283999</v>
      </c>
      <c r="U35" s="16"/>
      <c r="V35">
        <f>(LN(((Table9[[#This Row],[k]]-G35)-Table9[[#This Row],[n0]])/Table9[[#This Row],[n0]])/(Table9[[#This Row],[r]]-M35))-Table9[[#This Row],[t_mid]]</f>
        <v>0.22116491261735938</v>
      </c>
    </row>
    <row r="36" spans="1:22" x14ac:dyDescent="0.3">
      <c r="A36" s="15">
        <v>6</v>
      </c>
      <c r="B36" s="3" t="s">
        <v>94</v>
      </c>
      <c r="C36" s="4" t="s">
        <v>64</v>
      </c>
      <c r="D36" t="s">
        <v>70</v>
      </c>
      <c r="F36" s="1">
        <v>1.33390430250321</v>
      </c>
      <c r="G36">
        <v>3.3280450380359997E-2</v>
      </c>
      <c r="H36" s="5">
        <v>2.4447520594964401E-53</v>
      </c>
      <c r="I36" s="1">
        <v>0.26928584029332697</v>
      </c>
      <c r="J36">
        <v>3.9042483104385198E-2</v>
      </c>
      <c r="K36" s="5">
        <v>1.3002313465325699E-9</v>
      </c>
      <c r="L36" s="1">
        <v>0.26530775992711098</v>
      </c>
      <c r="M36">
        <v>2.8074528373419502E-2</v>
      </c>
      <c r="N36" s="5">
        <v>1.63205407434272E-14</v>
      </c>
      <c r="O36">
        <v>0.15890933456075701</v>
      </c>
      <c r="P36">
        <v>77</v>
      </c>
      <c r="Q36" s="1">
        <v>5.1811463943919502</v>
      </c>
      <c r="R36" s="1">
        <v>2.6126155554227899</v>
      </c>
      <c r="S36">
        <v>38.643611279628203</v>
      </c>
      <c r="T36">
        <v>39.039868950196698</v>
      </c>
      <c r="U36" s="16"/>
      <c r="V36">
        <f>(LN(((Table9[[#This Row],[k]]-G36)-Table9[[#This Row],[n0]])/Table9[[#This Row],[n0]])/(Table9[[#This Row],[r]]-M36))-Table9[[#This Row],[t_mid]]</f>
        <v>0.47926994465805528</v>
      </c>
    </row>
    <row r="37" spans="1:22" x14ac:dyDescent="0.3">
      <c r="A37" s="17">
        <v>7</v>
      </c>
      <c r="B37" s="18" t="s">
        <v>37</v>
      </c>
      <c r="C37" s="19" t="s">
        <v>64</v>
      </c>
      <c r="D37" s="20" t="s">
        <v>71</v>
      </c>
      <c r="E37" s="20"/>
      <c r="F37" s="1">
        <v>2.1461616900598601</v>
      </c>
      <c r="G37" s="20">
        <v>0.129775667133188</v>
      </c>
      <c r="H37" s="21">
        <v>4.6729614216038602E-27</v>
      </c>
      <c r="I37" s="1">
        <v>0.40742442454987599</v>
      </c>
      <c r="J37" s="20">
        <v>4.7115839520736398E-2</v>
      </c>
      <c r="K37" s="21">
        <v>5.7428118682723401E-13</v>
      </c>
      <c r="L37" s="1">
        <v>0.124211460163968</v>
      </c>
      <c r="M37" s="20">
        <v>1.52640472512674E-2</v>
      </c>
      <c r="N37" s="21">
        <v>5.5266237539585296E-12</v>
      </c>
      <c r="O37" s="20">
        <v>0.22635175504635899</v>
      </c>
      <c r="P37" s="20">
        <v>77</v>
      </c>
      <c r="Q37" s="1">
        <v>11.682166549752299</v>
      </c>
      <c r="R37" s="1">
        <v>5.5803802615711904</v>
      </c>
      <c r="S37" s="20">
        <v>47.335158352269197</v>
      </c>
      <c r="T37" s="20">
        <v>51.041095078036697</v>
      </c>
      <c r="U37" s="22"/>
      <c r="V37">
        <f>(LN(((Table9[[#This Row],[k]]-G37)-Table9[[#This Row],[n0]])/Table9[[#This Row],[n0]])/(Table9[[#This Row],[r]]-M37))-Table9[[#This Row],[t_mid]]</f>
        <v>0.92473056666319131</v>
      </c>
    </row>
    <row r="38" spans="1:22" x14ac:dyDescent="0.3">
      <c r="A38" s="9">
        <v>1</v>
      </c>
      <c r="B38" s="10" t="s">
        <v>26</v>
      </c>
      <c r="C38" s="11" t="s">
        <v>72</v>
      </c>
      <c r="D38" s="12" t="s">
        <v>73</v>
      </c>
      <c r="E38" s="12"/>
      <c r="F38" s="1">
        <v>0.39230741252880102</v>
      </c>
      <c r="G38" s="12">
        <v>0.46681097031864999</v>
      </c>
      <c r="H38" s="12">
        <v>0.40328683433189799</v>
      </c>
      <c r="I38" s="1">
        <v>1.01064313452502</v>
      </c>
      <c r="J38" s="12">
        <v>0.15597422189426399</v>
      </c>
      <c r="K38" s="13">
        <v>7.8961623910092007E-9</v>
      </c>
      <c r="L38" s="1">
        <v>3.30247653789719E-2</v>
      </c>
      <c r="M38" s="12">
        <v>8.8891063737960796E-2</v>
      </c>
      <c r="N38" s="12">
        <v>0.71127097713319298</v>
      </c>
      <c r="O38" s="12">
        <v>0.482462079782217</v>
      </c>
      <c r="P38" s="12">
        <v>77</v>
      </c>
      <c r="Q38" s="1">
        <v>-14.877036035567899</v>
      </c>
      <c r="R38" s="1">
        <v>20.988708704083599</v>
      </c>
      <c r="S38" s="12">
        <v>22.4307127763078</v>
      </c>
      <c r="T38" s="12">
        <v>30.797293889491201</v>
      </c>
      <c r="U38" s="14" t="s">
        <v>82</v>
      </c>
      <c r="V38" t="e">
        <f>(LN(((Table9[[#This Row],[k]]-G38)-Table9[[#This Row],[n0]])/Table9[[#This Row],[n0]])/(Table9[[#This Row],[r]]-M38))-Table9[[#This Row],[t_mid]]</f>
        <v>#NUM!</v>
      </c>
    </row>
    <row r="39" spans="1:22" x14ac:dyDescent="0.3">
      <c r="A39" s="15">
        <v>2</v>
      </c>
      <c r="B39" s="3" t="s">
        <v>29</v>
      </c>
      <c r="C39" s="4" t="s">
        <v>72</v>
      </c>
      <c r="D39" t="s">
        <v>74</v>
      </c>
      <c r="F39" s="1">
        <v>0.22639637736707699</v>
      </c>
      <c r="G39">
        <v>6.6585520065217702E-2</v>
      </c>
      <c r="H39" s="5">
        <v>1.07021767078313E-3</v>
      </c>
      <c r="I39" s="1">
        <v>1.1237690963296501</v>
      </c>
      <c r="J39">
        <v>7.5873414876695994E-2</v>
      </c>
      <c r="K39" s="5">
        <v>3.05523947186835E-24</v>
      </c>
      <c r="L39" s="1">
        <v>6.4866476500489503E-2</v>
      </c>
      <c r="M39">
        <v>3.6682013602282598E-2</v>
      </c>
      <c r="N39">
        <v>8.0963909311667498E-2</v>
      </c>
      <c r="O39">
        <v>0.187676023998812</v>
      </c>
      <c r="P39">
        <v>77</v>
      </c>
      <c r="Q39" s="1">
        <v>-3.4682365712130299</v>
      </c>
      <c r="R39" s="1">
        <v>10.6857535348743</v>
      </c>
      <c r="S39">
        <v>13.2152965614795</v>
      </c>
      <c r="T39">
        <v>9.9052997137117398</v>
      </c>
      <c r="U39" s="16" t="s">
        <v>82</v>
      </c>
      <c r="V39" t="e">
        <f>(LN(((Table9[[#This Row],[k]]-G39)-Table9[[#This Row],[n0]])/Table9[[#This Row],[n0]])/(Table9[[#This Row],[r]]-M39))-Table9[[#This Row],[t_mid]]</f>
        <v>#NUM!</v>
      </c>
    </row>
    <row r="40" spans="1:22" x14ac:dyDescent="0.3">
      <c r="A40" s="15">
        <v>3</v>
      </c>
      <c r="B40" s="3" t="s">
        <v>31</v>
      </c>
      <c r="C40" s="4" t="s">
        <v>72</v>
      </c>
      <c r="D40" t="s">
        <v>75</v>
      </c>
      <c r="F40" s="1">
        <v>0</v>
      </c>
      <c r="G40">
        <v>0</v>
      </c>
      <c r="H40">
        <v>0</v>
      </c>
      <c r="I40" s="1">
        <v>0</v>
      </c>
      <c r="J40">
        <v>0</v>
      </c>
      <c r="K40">
        <v>0</v>
      </c>
      <c r="L40" s="1">
        <v>0</v>
      </c>
      <c r="M40">
        <v>0</v>
      </c>
      <c r="N40">
        <v>0</v>
      </c>
      <c r="O40">
        <v>0</v>
      </c>
      <c r="P40">
        <v>0</v>
      </c>
      <c r="Q40" s="1">
        <v>0</v>
      </c>
      <c r="R40" s="1">
        <v>0</v>
      </c>
      <c r="S40">
        <v>0</v>
      </c>
      <c r="T40">
        <v>0</v>
      </c>
      <c r="U40" s="16" t="s">
        <v>48</v>
      </c>
      <c r="V40" t="e">
        <f>(LN(((Table9[[#This Row],[k]]-G40)-Table9[[#This Row],[n0]])/Table9[[#This Row],[n0]])/(Table9[[#This Row],[r]]-M40))-Table9[[#This Row],[t_mid]]</f>
        <v>#DIV/0!</v>
      </c>
    </row>
    <row r="41" spans="1:22" x14ac:dyDescent="0.3">
      <c r="A41" s="15">
        <v>4</v>
      </c>
      <c r="B41" s="3" t="s">
        <v>33</v>
      </c>
      <c r="C41" s="4" t="s">
        <v>72</v>
      </c>
      <c r="D41" t="s">
        <v>76</v>
      </c>
      <c r="F41" s="1">
        <v>0.28630673884327501</v>
      </c>
      <c r="G41">
        <v>0.17724361725270399</v>
      </c>
      <c r="H41">
        <v>0.11032991241444901</v>
      </c>
      <c r="I41" s="1">
        <v>0.86437544324387505</v>
      </c>
      <c r="J41">
        <v>7.8621648429191296E-2</v>
      </c>
      <c r="K41" s="5">
        <v>1.9058819269754001E-17</v>
      </c>
      <c r="L41" s="1">
        <v>3.7414543998522502E-2</v>
      </c>
      <c r="M41">
        <v>4.8571850318986899E-2</v>
      </c>
      <c r="N41">
        <v>0.44348322334027301</v>
      </c>
      <c r="O41">
        <v>0.233105113432681</v>
      </c>
      <c r="P41">
        <v>77</v>
      </c>
      <c r="Q41" s="1">
        <v>-10.7528903164654</v>
      </c>
      <c r="R41" s="1">
        <v>18.526142683639801</v>
      </c>
      <c r="S41">
        <v>16.9524684380522</v>
      </c>
      <c r="T41">
        <v>10.065583482062101</v>
      </c>
      <c r="U41" s="16" t="s">
        <v>82</v>
      </c>
      <c r="V41" t="e">
        <f>(LN(((Table9[[#This Row],[k]]-G41)-Table9[[#This Row],[n0]])/Table9[[#This Row],[n0]])/(Table9[[#This Row],[r]]-M41))-Table9[[#This Row],[t_mid]]</f>
        <v>#NUM!</v>
      </c>
    </row>
    <row r="42" spans="1:22" x14ac:dyDescent="0.3">
      <c r="A42" s="15">
        <v>5</v>
      </c>
      <c r="B42" s="3" t="s">
        <v>35</v>
      </c>
      <c r="C42" s="4" t="s">
        <v>72</v>
      </c>
      <c r="D42" t="s">
        <v>77</v>
      </c>
      <c r="F42" s="1">
        <v>0</v>
      </c>
      <c r="G42">
        <v>0</v>
      </c>
      <c r="H42">
        <v>0</v>
      </c>
      <c r="I42" s="1">
        <v>0</v>
      </c>
      <c r="J42">
        <v>0</v>
      </c>
      <c r="K42">
        <v>0</v>
      </c>
      <c r="L42" s="1">
        <v>0</v>
      </c>
      <c r="M42">
        <v>0</v>
      </c>
      <c r="N42">
        <v>0</v>
      </c>
      <c r="O42">
        <v>0</v>
      </c>
      <c r="P42">
        <v>0</v>
      </c>
      <c r="Q42" s="1">
        <v>0</v>
      </c>
      <c r="R42" s="1">
        <v>0</v>
      </c>
      <c r="S42">
        <v>0</v>
      </c>
      <c r="T42">
        <v>0</v>
      </c>
      <c r="U42" s="16" t="s">
        <v>48</v>
      </c>
      <c r="V42" t="e">
        <f>(LN(((Table9[[#This Row],[k]]-G42)-Table9[[#This Row],[n0]])/Table9[[#This Row],[n0]])/(Table9[[#This Row],[r]]-M42))-Table9[[#This Row],[t_mid]]</f>
        <v>#DIV/0!</v>
      </c>
    </row>
    <row r="43" spans="1:22" x14ac:dyDescent="0.3">
      <c r="A43" s="15">
        <v>6</v>
      </c>
      <c r="B43" s="3" t="s">
        <v>94</v>
      </c>
      <c r="C43" s="4" t="s">
        <v>72</v>
      </c>
      <c r="D43" t="s">
        <v>78</v>
      </c>
      <c r="F43" s="1">
        <v>0</v>
      </c>
      <c r="G43">
        <v>0</v>
      </c>
      <c r="H43">
        <v>0</v>
      </c>
      <c r="I43" s="1">
        <v>0</v>
      </c>
      <c r="J43">
        <v>0</v>
      </c>
      <c r="K43">
        <v>0</v>
      </c>
      <c r="L43" s="1">
        <v>0</v>
      </c>
      <c r="M43">
        <v>0</v>
      </c>
      <c r="N43">
        <v>0</v>
      </c>
      <c r="O43">
        <v>0</v>
      </c>
      <c r="P43">
        <v>0</v>
      </c>
      <c r="Q43" s="1">
        <v>0</v>
      </c>
      <c r="R43" s="1">
        <v>0</v>
      </c>
      <c r="S43">
        <v>0</v>
      </c>
      <c r="T43">
        <v>0</v>
      </c>
      <c r="U43" s="16" t="s">
        <v>48</v>
      </c>
      <c r="V43" t="e">
        <f>(LN(((Table9[[#This Row],[k]]-G43)-Table9[[#This Row],[n0]])/Table9[[#This Row],[n0]])/(Table9[[#This Row],[r]]-M43))-Table9[[#This Row],[t_mid]]</f>
        <v>#DIV/0!</v>
      </c>
    </row>
    <row r="44" spans="1:22" x14ac:dyDescent="0.3">
      <c r="A44" s="17">
        <v>7</v>
      </c>
      <c r="B44" s="18" t="s">
        <v>37</v>
      </c>
      <c r="C44" s="19" t="s">
        <v>72</v>
      </c>
      <c r="D44" s="20" t="s">
        <v>79</v>
      </c>
      <c r="E44" s="20"/>
      <c r="F44" s="1">
        <v>0.169142399100353</v>
      </c>
      <c r="G44" s="20">
        <v>0.59775437959118305</v>
      </c>
      <c r="H44" s="20">
        <v>0.77796448270444696</v>
      </c>
      <c r="I44" s="1">
        <v>0.42159788948749499</v>
      </c>
      <c r="J44" s="20">
        <v>6.4897439380358996E-2</v>
      </c>
      <c r="K44" s="21">
        <v>7.3467305988905602E-9</v>
      </c>
      <c r="L44" s="1">
        <v>1.55240623789599E-2</v>
      </c>
      <c r="M44" s="20">
        <v>0.110182152739668</v>
      </c>
      <c r="N44" s="20">
        <v>0.88832121033515998</v>
      </c>
      <c r="O44" s="20">
        <v>0.21753970739431999</v>
      </c>
      <c r="P44" s="20">
        <v>77</v>
      </c>
      <c r="Q44" s="1">
        <v>-33.0336880420979</v>
      </c>
      <c r="R44" s="1">
        <v>44.649857984298102</v>
      </c>
      <c r="S44" s="20">
        <v>11.2143664204697</v>
      </c>
      <c r="T44" s="20">
        <v>7.5994494006108102</v>
      </c>
      <c r="U44" s="22" t="s">
        <v>82</v>
      </c>
      <c r="V44" t="e">
        <f>(LN(((Table9[[#This Row],[k]]-G44)-Table9[[#This Row],[n0]])/Table9[[#This Row],[n0]])/(Table9[[#This Row],[r]]-M44))-Table9[[#This Row],[t_mid]]</f>
        <v>#NUM!</v>
      </c>
    </row>
    <row r="45" spans="1:22" x14ac:dyDescent="0.3">
      <c r="F45" s="8"/>
      <c r="I45" s="8"/>
      <c r="L45" s="8"/>
      <c r="Q45" s="8"/>
      <c r="R45" s="8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C986-C547-4F76-B235-66E7632175C8}">
  <dimension ref="A1:I85"/>
  <sheetViews>
    <sheetView workbookViewId="0">
      <selection activeCell="H6" sqref="H6"/>
    </sheetView>
  </sheetViews>
  <sheetFormatPr defaultRowHeight="14.4" x14ac:dyDescent="0.3"/>
  <sheetData>
    <row r="1" spans="1:9" x14ac:dyDescent="0.3">
      <c r="A1" t="s">
        <v>6</v>
      </c>
      <c r="B1" t="s">
        <v>7</v>
      </c>
      <c r="C1" t="s">
        <v>10</v>
      </c>
      <c r="D1" t="s">
        <v>13</v>
      </c>
      <c r="E1" t="s">
        <v>16</v>
      </c>
      <c r="F1" t="s">
        <v>21</v>
      </c>
      <c r="G1" t="s">
        <v>22</v>
      </c>
      <c r="H1" t="s">
        <v>83</v>
      </c>
      <c r="I1" t="s">
        <v>96</v>
      </c>
    </row>
    <row r="2" spans="1:9" x14ac:dyDescent="0.3">
      <c r="A2" t="s">
        <v>26</v>
      </c>
      <c r="B2" t="s">
        <v>27</v>
      </c>
      <c r="C2">
        <v>1.58474643235303</v>
      </c>
      <c r="D2">
        <v>0.32561360722257399</v>
      </c>
      <c r="E2">
        <v>0.36726869983314497</v>
      </c>
      <c r="F2">
        <v>3.6825003195630002</v>
      </c>
      <c r="G2">
        <v>1.8873026230518699</v>
      </c>
      <c r="H2" t="s">
        <v>85</v>
      </c>
      <c r="I2" t="s">
        <v>97</v>
      </c>
    </row>
    <row r="3" spans="1:9" x14ac:dyDescent="0.3">
      <c r="A3" t="s">
        <v>29</v>
      </c>
      <c r="B3" t="s">
        <v>27</v>
      </c>
      <c r="C3">
        <v>1.55141934635985</v>
      </c>
      <c r="D3">
        <v>0.31403172338427898</v>
      </c>
      <c r="E3">
        <v>0.35439240176733999</v>
      </c>
      <c r="F3">
        <v>3.8693371050646901</v>
      </c>
      <c r="G3">
        <v>1.95587483564334</v>
      </c>
      <c r="H3" t="s">
        <v>85</v>
      </c>
      <c r="I3" t="s">
        <v>97</v>
      </c>
    </row>
    <row r="4" spans="1:9" x14ac:dyDescent="0.3">
      <c r="A4" t="s">
        <v>31</v>
      </c>
      <c r="B4" t="s">
        <v>27</v>
      </c>
      <c r="C4">
        <v>1.6181869986914199</v>
      </c>
      <c r="D4">
        <v>0.31900369561931802</v>
      </c>
      <c r="E4">
        <v>0.33683181035994902</v>
      </c>
      <c r="F4">
        <v>4.1691086966918496</v>
      </c>
      <c r="G4">
        <v>2.05784358614831</v>
      </c>
      <c r="H4" t="s">
        <v>85</v>
      </c>
      <c r="I4" t="s">
        <v>97</v>
      </c>
    </row>
    <row r="5" spans="1:9" x14ac:dyDescent="0.3">
      <c r="A5" t="s">
        <v>33</v>
      </c>
      <c r="B5" t="s">
        <v>27</v>
      </c>
      <c r="C5">
        <v>1.3712135127798599</v>
      </c>
      <c r="D5">
        <v>0.19868361826040601</v>
      </c>
      <c r="E5">
        <v>0.35980552949865002</v>
      </c>
      <c r="F5">
        <v>4.9337910323100997</v>
      </c>
      <c r="G5">
        <v>1.9264494948862301</v>
      </c>
      <c r="H5" t="s">
        <v>85</v>
      </c>
      <c r="I5" t="s">
        <v>97</v>
      </c>
    </row>
    <row r="6" spans="1:9" x14ac:dyDescent="0.3">
      <c r="A6" t="s">
        <v>35</v>
      </c>
      <c r="B6" t="s">
        <v>27</v>
      </c>
      <c r="C6">
        <v>1.72456872161395</v>
      </c>
      <c r="D6">
        <v>0.28322244444647698</v>
      </c>
      <c r="E6">
        <v>0.371181618378294</v>
      </c>
      <c r="F6">
        <v>4.3835690623630699</v>
      </c>
      <c r="G6">
        <v>1.86740707578228</v>
      </c>
      <c r="H6" t="s">
        <v>85</v>
      </c>
      <c r="I6" t="s">
        <v>97</v>
      </c>
    </row>
    <row r="7" spans="1:9" x14ac:dyDescent="0.3">
      <c r="A7" t="s">
        <v>94</v>
      </c>
      <c r="B7" t="s">
        <v>27</v>
      </c>
      <c r="C7">
        <v>1.8091347312027699</v>
      </c>
      <c r="D7">
        <v>0.35301005259769602</v>
      </c>
      <c r="E7">
        <v>0.34299553164848301</v>
      </c>
      <c r="F7">
        <v>4.1313579656517199</v>
      </c>
      <c r="G7">
        <v>2.0208635874309699</v>
      </c>
      <c r="H7" t="s">
        <v>85</v>
      </c>
      <c r="I7" t="s">
        <v>97</v>
      </c>
    </row>
    <row r="8" spans="1:9" x14ac:dyDescent="0.3">
      <c r="A8" t="s">
        <v>37</v>
      </c>
      <c r="B8" t="s">
        <v>27</v>
      </c>
      <c r="C8">
        <v>1.5633772133630299</v>
      </c>
      <c r="D8">
        <v>0.37685412267416302</v>
      </c>
      <c r="E8">
        <v>0.33133342617735501</v>
      </c>
      <c r="F8">
        <v>3.4615413845807699</v>
      </c>
      <c r="G8">
        <v>2.0919929164916802</v>
      </c>
      <c r="H8" t="s">
        <v>85</v>
      </c>
      <c r="I8" t="s">
        <v>97</v>
      </c>
    </row>
    <row r="9" spans="1:9" x14ac:dyDescent="0.3">
      <c r="A9" t="s">
        <v>26</v>
      </c>
      <c r="B9" t="s">
        <v>41</v>
      </c>
      <c r="C9">
        <v>1.35296259103973</v>
      </c>
      <c r="D9">
        <v>0.119410682757172</v>
      </c>
      <c r="E9">
        <v>0.322379793511477</v>
      </c>
      <c r="F9">
        <v>7.2432714360753296</v>
      </c>
      <c r="G9">
        <v>2.1500949951296202</v>
      </c>
      <c r="H9" t="s">
        <v>85</v>
      </c>
      <c r="I9" t="s">
        <v>97</v>
      </c>
    </row>
    <row r="10" spans="1:9" x14ac:dyDescent="0.3">
      <c r="A10" t="s">
        <v>29</v>
      </c>
      <c r="B10" t="s">
        <v>41</v>
      </c>
      <c r="C10">
        <v>1.3982633493398</v>
      </c>
      <c r="D10">
        <v>0.10614436604956599</v>
      </c>
      <c r="E10">
        <v>0.31501474953599901</v>
      </c>
      <c r="F10">
        <v>7.9337194996167204</v>
      </c>
      <c r="G10">
        <v>2.20036421018672</v>
      </c>
      <c r="H10" t="s">
        <v>85</v>
      </c>
      <c r="I10" t="s">
        <v>97</v>
      </c>
    </row>
    <row r="11" spans="1:9" x14ac:dyDescent="0.3">
      <c r="A11" t="s">
        <v>31</v>
      </c>
      <c r="B11" t="s">
        <v>41</v>
      </c>
      <c r="C11">
        <v>1.4504140122093701</v>
      </c>
      <c r="D11">
        <v>0.19688577530159601</v>
      </c>
      <c r="E11">
        <v>0.25100298081130501</v>
      </c>
      <c r="F11">
        <v>7.3747877337582599</v>
      </c>
      <c r="G11">
        <v>2.7615097570535601</v>
      </c>
      <c r="H11" t="s">
        <v>85</v>
      </c>
      <c r="I11" t="s">
        <v>97</v>
      </c>
    </row>
    <row r="12" spans="1:9" x14ac:dyDescent="0.3">
      <c r="A12" t="s">
        <v>33</v>
      </c>
      <c r="B12" t="s">
        <v>41</v>
      </c>
      <c r="C12">
        <v>1.2438919968692601</v>
      </c>
      <c r="D12">
        <v>0.12434199562540101</v>
      </c>
      <c r="E12">
        <v>0.29203505396181501</v>
      </c>
      <c r="F12">
        <v>7.5252825668574497</v>
      </c>
      <c r="G12">
        <v>2.3735067799449099</v>
      </c>
      <c r="H12" t="s">
        <v>85</v>
      </c>
      <c r="I12" t="s">
        <v>97</v>
      </c>
    </row>
    <row r="13" spans="1:9" x14ac:dyDescent="0.3">
      <c r="A13" t="s">
        <v>35</v>
      </c>
      <c r="B13" t="s">
        <v>41</v>
      </c>
      <c r="C13">
        <v>1.6978083374008599</v>
      </c>
      <c r="D13">
        <v>0.17535814790964899</v>
      </c>
      <c r="E13">
        <v>0.196190945554367</v>
      </c>
      <c r="F13">
        <v>11.016032542290599</v>
      </c>
      <c r="G13">
        <v>3.53302329320731</v>
      </c>
      <c r="H13" t="s">
        <v>85</v>
      </c>
      <c r="I13" t="s">
        <v>97</v>
      </c>
    </row>
    <row r="14" spans="1:9" x14ac:dyDescent="0.3">
      <c r="A14" t="s">
        <v>94</v>
      </c>
      <c r="B14" t="s">
        <v>41</v>
      </c>
      <c r="C14">
        <v>1.62656841271719</v>
      </c>
      <c r="D14">
        <v>0.13265144325890499</v>
      </c>
      <c r="E14">
        <v>0.185189780557663</v>
      </c>
      <c r="F14">
        <v>13.075407401698</v>
      </c>
      <c r="G14">
        <v>3.7429018948705801</v>
      </c>
      <c r="H14" t="s">
        <v>85</v>
      </c>
      <c r="I14" t="s">
        <v>97</v>
      </c>
    </row>
    <row r="15" spans="1:9" x14ac:dyDescent="0.3">
      <c r="A15" t="s">
        <v>37</v>
      </c>
      <c r="B15" t="s">
        <v>41</v>
      </c>
      <c r="C15">
        <v>1.6334279915147401</v>
      </c>
      <c r="D15">
        <v>0.156397060754949</v>
      </c>
      <c r="E15">
        <v>0.18561178237527001</v>
      </c>
      <c r="F15">
        <v>12.0972449075238</v>
      </c>
      <c r="G15">
        <v>3.7343921365861301</v>
      </c>
      <c r="H15" t="s">
        <v>85</v>
      </c>
      <c r="I15" t="s">
        <v>97</v>
      </c>
    </row>
    <row r="16" spans="1:9" x14ac:dyDescent="0.3">
      <c r="A16" t="s">
        <v>26</v>
      </c>
      <c r="B16" t="s">
        <v>103</v>
      </c>
      <c r="C16">
        <v>0.41199323306901797</v>
      </c>
      <c r="D16">
        <v>6.3180354556258506E-2</v>
      </c>
      <c r="E16">
        <v>2.5165230463581199</v>
      </c>
      <c r="F16">
        <v>0.67892968791441899</v>
      </c>
      <c r="G16">
        <v>0.27543843938288498</v>
      </c>
      <c r="H16" t="s">
        <v>85</v>
      </c>
      <c r="I16" t="s">
        <v>97</v>
      </c>
    </row>
    <row r="17" spans="1:9" x14ac:dyDescent="0.3">
      <c r="A17" t="s">
        <v>29</v>
      </c>
      <c r="B17" t="s">
        <v>103</v>
      </c>
      <c r="C17">
        <v>0.37478351755723199</v>
      </c>
      <c r="D17">
        <v>3.8642922346405303E-2</v>
      </c>
      <c r="E17">
        <v>2.7224767648470198</v>
      </c>
      <c r="F17">
        <v>0.79455806636569604</v>
      </c>
      <c r="G17">
        <v>0.25460168825312102</v>
      </c>
      <c r="H17" t="s">
        <v>85</v>
      </c>
      <c r="I17" t="s">
        <v>97</v>
      </c>
    </row>
    <row r="18" spans="1:9" x14ac:dyDescent="0.3">
      <c r="A18" t="s">
        <v>31</v>
      </c>
      <c r="B18" t="s">
        <v>103</v>
      </c>
      <c r="C18">
        <v>0.391955679499289</v>
      </c>
      <c r="D18">
        <v>9.9321737041342395E-2</v>
      </c>
      <c r="E18">
        <v>1.2750856972975799</v>
      </c>
      <c r="F18">
        <v>0.84743953857573795</v>
      </c>
      <c r="G18">
        <v>0.54360830964460205</v>
      </c>
      <c r="H18" t="s">
        <v>85</v>
      </c>
      <c r="I18" t="s">
        <v>97</v>
      </c>
    </row>
    <row r="19" spans="1:9" x14ac:dyDescent="0.3">
      <c r="A19" t="s">
        <v>33</v>
      </c>
      <c r="B19" t="s">
        <v>103</v>
      </c>
      <c r="C19">
        <v>0.31214112826250801</v>
      </c>
      <c r="D19">
        <v>2.9926300810132901E-2</v>
      </c>
      <c r="E19">
        <v>1.59174552411613</v>
      </c>
      <c r="F19">
        <v>1.40972965017704</v>
      </c>
      <c r="G19">
        <v>0.43546356503489198</v>
      </c>
      <c r="H19" t="s">
        <v>85</v>
      </c>
      <c r="I19" t="s">
        <v>97</v>
      </c>
    </row>
    <row r="20" spans="1:9" x14ac:dyDescent="0.3">
      <c r="A20" t="s">
        <v>35</v>
      </c>
      <c r="B20" t="s">
        <v>103</v>
      </c>
      <c r="C20">
        <v>0.34686252178215798</v>
      </c>
      <c r="D20">
        <v>3.8735590249461403E-2</v>
      </c>
      <c r="E20">
        <v>1.43082985232455</v>
      </c>
      <c r="F20">
        <v>1.44933584378578</v>
      </c>
      <c r="G20">
        <v>0.48443718128598301</v>
      </c>
      <c r="H20" t="s">
        <v>85</v>
      </c>
      <c r="I20" t="s">
        <v>97</v>
      </c>
    </row>
    <row r="21" spans="1:9" x14ac:dyDescent="0.3">
      <c r="A21" t="s">
        <v>94</v>
      </c>
      <c r="B21" t="s">
        <v>103</v>
      </c>
      <c r="C21">
        <v>0.40692829765584498</v>
      </c>
      <c r="D21">
        <v>0.10541629143139999</v>
      </c>
      <c r="E21">
        <v>0.14508312055704101</v>
      </c>
      <c r="F21">
        <v>7.2433832492451398</v>
      </c>
      <c r="G21">
        <v>4.7775866544546002</v>
      </c>
      <c r="H21" t="s">
        <v>85</v>
      </c>
      <c r="I21" t="s">
        <v>97</v>
      </c>
    </row>
    <row r="22" spans="1:9" x14ac:dyDescent="0.3">
      <c r="A22" t="s">
        <v>37</v>
      </c>
      <c r="B22" t="s">
        <v>103</v>
      </c>
      <c r="C22">
        <v>0.50344906104614995</v>
      </c>
      <c r="D22">
        <v>0.115933941711299</v>
      </c>
      <c r="E22">
        <v>0.105556300546764</v>
      </c>
      <c r="F22">
        <v>11.4321390436009</v>
      </c>
      <c r="G22">
        <v>6.5666111541382302</v>
      </c>
      <c r="H22" t="s">
        <v>85</v>
      </c>
      <c r="I22" t="s">
        <v>97</v>
      </c>
    </row>
    <row r="23" spans="1:9" x14ac:dyDescent="0.3">
      <c r="A23" t="s">
        <v>26</v>
      </c>
      <c r="B23" t="s">
        <v>26</v>
      </c>
      <c r="C23">
        <v>25017.0285260112</v>
      </c>
      <c r="D23">
        <v>0.11925541866417901</v>
      </c>
      <c r="E23">
        <v>3.1601405092434399E-2</v>
      </c>
      <c r="F23">
        <v>387.76107963902302</v>
      </c>
      <c r="G23">
        <v>21.934062062509</v>
      </c>
      <c r="H23" t="s">
        <v>85</v>
      </c>
      <c r="I23" t="s">
        <v>97</v>
      </c>
    </row>
    <row r="24" spans="1:9" x14ac:dyDescent="0.3">
      <c r="A24" t="s">
        <v>29</v>
      </c>
      <c r="B24" t="s">
        <v>26</v>
      </c>
      <c r="C24">
        <v>0.56970990013866196</v>
      </c>
      <c r="D24">
        <v>0.101425913708622</v>
      </c>
      <c r="E24">
        <v>0.13980070637091299</v>
      </c>
      <c r="F24">
        <v>10.9423360041707</v>
      </c>
      <c r="G24">
        <v>4.9581092868080399</v>
      </c>
      <c r="H24" t="s">
        <v>85</v>
      </c>
      <c r="I24" t="s">
        <v>97</v>
      </c>
    </row>
    <row r="25" spans="1:9" x14ac:dyDescent="0.3">
      <c r="A25" t="s">
        <v>31</v>
      </c>
      <c r="B25" t="s">
        <v>26</v>
      </c>
      <c r="C25">
        <v>247093.56473180701</v>
      </c>
      <c r="D25">
        <v>0.13616165733902399</v>
      </c>
      <c r="E25">
        <v>2.2807982956738099E-2</v>
      </c>
      <c r="F25">
        <v>631.85921644106099</v>
      </c>
      <c r="G25">
        <v>30.3905514957065</v>
      </c>
      <c r="H25" t="s">
        <v>85</v>
      </c>
      <c r="I25" t="s">
        <v>97</v>
      </c>
    </row>
    <row r="26" spans="1:9" x14ac:dyDescent="0.3">
      <c r="A26" t="s">
        <v>33</v>
      </c>
      <c r="B26" t="s">
        <v>26</v>
      </c>
      <c r="C26">
        <v>2333881.0254156701</v>
      </c>
      <c r="D26">
        <v>9.6518932019343098E-2</v>
      </c>
      <c r="E26">
        <v>5.1709470024015498E-2</v>
      </c>
      <c r="F26">
        <v>328.78037949112502</v>
      </c>
      <c r="G26">
        <v>13.4046467743341</v>
      </c>
      <c r="H26" t="s">
        <v>85</v>
      </c>
      <c r="I26" t="s">
        <v>97</v>
      </c>
    </row>
    <row r="27" spans="1:9" x14ac:dyDescent="0.3">
      <c r="A27" t="s">
        <v>35</v>
      </c>
      <c r="B27" t="s">
        <v>26</v>
      </c>
      <c r="C27">
        <v>0.90177519256663097</v>
      </c>
      <c r="D27">
        <v>8.3714960899289495E-2</v>
      </c>
      <c r="E27">
        <v>0.108078599510281</v>
      </c>
      <c r="F27">
        <v>21.091300879424001</v>
      </c>
      <c r="G27">
        <v>6.4133619763828698</v>
      </c>
      <c r="H27" t="s">
        <v>85</v>
      </c>
      <c r="I27" t="s">
        <v>97</v>
      </c>
    </row>
    <row r="28" spans="1:9" x14ac:dyDescent="0.3">
      <c r="A28" t="s">
        <v>94</v>
      </c>
      <c r="B28" t="s">
        <v>26</v>
      </c>
      <c r="C28">
        <v>2.3430537089074499</v>
      </c>
      <c r="D28">
        <v>8.8899213837139404E-2</v>
      </c>
      <c r="E28">
        <v>6.6876905455504496E-2</v>
      </c>
      <c r="F28">
        <v>48.342950583591097</v>
      </c>
      <c r="G28">
        <v>10.3645223390475</v>
      </c>
      <c r="H28" t="s">
        <v>85</v>
      </c>
      <c r="I28" t="s">
        <v>97</v>
      </c>
    </row>
    <row r="29" spans="1:9" x14ac:dyDescent="0.3">
      <c r="A29" t="s">
        <v>37</v>
      </c>
      <c r="B29" t="s">
        <v>26</v>
      </c>
      <c r="C29">
        <v>1.06656433608797</v>
      </c>
      <c r="D29">
        <v>0.13362671891911401</v>
      </c>
      <c r="E29">
        <v>0.18251459026896399</v>
      </c>
      <c r="F29">
        <v>10.647302772368301</v>
      </c>
      <c r="G29">
        <v>3.7977631242438301</v>
      </c>
      <c r="H29" t="s">
        <v>85</v>
      </c>
      <c r="I29" t="s">
        <v>97</v>
      </c>
    </row>
    <row r="30" spans="1:9" x14ac:dyDescent="0.3">
      <c r="A30" t="s">
        <v>26</v>
      </c>
      <c r="B30" t="s">
        <v>64</v>
      </c>
      <c r="C30">
        <v>1.0732970765273999</v>
      </c>
      <c r="D30">
        <v>0.22501152710660799</v>
      </c>
      <c r="E30">
        <v>0.46436385054589402</v>
      </c>
      <c r="F30">
        <v>2.85781435803101</v>
      </c>
      <c r="G30">
        <v>1.4926811803828</v>
      </c>
      <c r="H30" t="s">
        <v>85</v>
      </c>
      <c r="I30" t="s">
        <v>97</v>
      </c>
    </row>
    <row r="31" spans="1:9" x14ac:dyDescent="0.3">
      <c r="A31" t="s">
        <v>29</v>
      </c>
      <c r="B31" t="s">
        <v>64</v>
      </c>
      <c r="C31">
        <v>1.0873246006639301</v>
      </c>
      <c r="D31">
        <v>0.12693730272933801</v>
      </c>
      <c r="E31">
        <v>1.2403978969501299</v>
      </c>
      <c r="F31">
        <v>1.6314469398615301</v>
      </c>
      <c r="G31">
        <v>0.55881034808608299</v>
      </c>
      <c r="H31" t="s">
        <v>85</v>
      </c>
      <c r="I31" t="s">
        <v>97</v>
      </c>
    </row>
    <row r="32" spans="1:9" x14ac:dyDescent="0.3">
      <c r="A32" t="s">
        <v>31</v>
      </c>
      <c r="B32" t="s">
        <v>64</v>
      </c>
      <c r="C32">
        <v>1.0929822379404699</v>
      </c>
      <c r="D32">
        <v>0.245886718096059</v>
      </c>
      <c r="E32">
        <v>0.35290382334026099</v>
      </c>
      <c r="F32">
        <v>3.50504144889404</v>
      </c>
      <c r="G32">
        <v>1.9641248825225399</v>
      </c>
      <c r="H32" t="s">
        <v>85</v>
      </c>
      <c r="I32" t="s">
        <v>97</v>
      </c>
    </row>
    <row r="33" spans="1:9" x14ac:dyDescent="0.3">
      <c r="A33" t="s">
        <v>33</v>
      </c>
      <c r="B33" t="s">
        <v>64</v>
      </c>
      <c r="C33">
        <v>1.1228031966412</v>
      </c>
      <c r="D33">
        <v>0.24374689858295601</v>
      </c>
      <c r="E33">
        <v>0.33590092738381999</v>
      </c>
      <c r="F33">
        <v>3.8187407442955399</v>
      </c>
      <c r="G33">
        <v>2.0635464925880198</v>
      </c>
      <c r="H33" t="s">
        <v>85</v>
      </c>
      <c r="I33" t="s">
        <v>97</v>
      </c>
    </row>
    <row r="34" spans="1:9" x14ac:dyDescent="0.3">
      <c r="A34" t="s">
        <v>35</v>
      </c>
      <c r="B34" t="s">
        <v>64</v>
      </c>
      <c r="C34">
        <v>1.1457269294008501</v>
      </c>
      <c r="D34">
        <v>0.28036234101577701</v>
      </c>
      <c r="E34">
        <v>0.30231200926116403</v>
      </c>
      <c r="F34">
        <v>3.7281617383147401</v>
      </c>
      <c r="G34">
        <v>2.2928205275535198</v>
      </c>
      <c r="H34" t="s">
        <v>85</v>
      </c>
      <c r="I34" t="s">
        <v>97</v>
      </c>
    </row>
    <row r="35" spans="1:9" x14ac:dyDescent="0.3">
      <c r="A35" t="s">
        <v>94</v>
      </c>
      <c r="B35" t="s">
        <v>64</v>
      </c>
      <c r="C35">
        <v>1.52118266442131</v>
      </c>
      <c r="D35">
        <v>0.41507275902447199</v>
      </c>
      <c r="E35">
        <v>0.18917299854772501</v>
      </c>
      <c r="F35">
        <v>5.1812400756135997</v>
      </c>
      <c r="G35">
        <v>3.66409152406113</v>
      </c>
      <c r="H35" t="s">
        <v>85</v>
      </c>
      <c r="I35" t="s">
        <v>97</v>
      </c>
    </row>
    <row r="36" spans="1:9" x14ac:dyDescent="0.3">
      <c r="A36" t="s">
        <v>37</v>
      </c>
      <c r="B36" t="s">
        <v>64</v>
      </c>
      <c r="C36">
        <v>1.5791852152872601</v>
      </c>
      <c r="D36">
        <v>0.24054332170572501</v>
      </c>
      <c r="E36">
        <v>0.18849736862744901</v>
      </c>
      <c r="F36">
        <v>9.1062844753951495</v>
      </c>
      <c r="G36">
        <v>3.6772247040217301</v>
      </c>
      <c r="H36" t="s">
        <v>85</v>
      </c>
      <c r="I36" t="s">
        <v>97</v>
      </c>
    </row>
    <row r="37" spans="1:9" x14ac:dyDescent="0.3">
      <c r="A37" t="s">
        <v>26</v>
      </c>
      <c r="B37" t="s">
        <v>27</v>
      </c>
      <c r="C37">
        <v>1.53974551405558</v>
      </c>
      <c r="D37">
        <v>0.32808569657866699</v>
      </c>
      <c r="E37">
        <v>0.28791348499708802</v>
      </c>
      <c r="F37">
        <v>4.5377228658791804</v>
      </c>
      <c r="G37">
        <v>2.4074842502321698</v>
      </c>
      <c r="H37" t="s">
        <v>84</v>
      </c>
      <c r="I37" t="s">
        <v>97</v>
      </c>
    </row>
    <row r="38" spans="1:9" x14ac:dyDescent="0.3">
      <c r="A38" t="s">
        <v>29</v>
      </c>
      <c r="B38" t="s">
        <v>27</v>
      </c>
      <c r="C38">
        <v>1.18239457497939</v>
      </c>
      <c r="D38">
        <v>0.182955294898004</v>
      </c>
      <c r="E38">
        <v>0.34323239503889202</v>
      </c>
      <c r="F38">
        <v>4.9469472972854103</v>
      </c>
      <c r="G38">
        <v>2.0194689970374302</v>
      </c>
      <c r="H38" t="s">
        <v>84</v>
      </c>
      <c r="I38" t="s">
        <v>97</v>
      </c>
    </row>
    <row r="39" spans="1:9" x14ac:dyDescent="0.3">
      <c r="A39" t="s">
        <v>31</v>
      </c>
      <c r="B39" t="s">
        <v>27</v>
      </c>
      <c r="C39">
        <v>1.4735184185259</v>
      </c>
      <c r="D39">
        <v>0.18491018918626001</v>
      </c>
      <c r="E39">
        <v>0.35048202024345698</v>
      </c>
      <c r="F39">
        <v>5.5393648389007097</v>
      </c>
      <c r="G39">
        <v>1.97769683043501</v>
      </c>
      <c r="H39" t="s">
        <v>84</v>
      </c>
      <c r="I39" t="s">
        <v>97</v>
      </c>
    </row>
    <row r="40" spans="1:9" x14ac:dyDescent="0.3">
      <c r="A40" t="s">
        <v>33</v>
      </c>
      <c r="B40" t="s">
        <v>27</v>
      </c>
      <c r="C40">
        <v>1.45932933655686</v>
      </c>
      <c r="D40">
        <v>0.198726371871601</v>
      </c>
      <c r="E40">
        <v>0.34224022505254198</v>
      </c>
      <c r="F40">
        <v>5.3980111946081299</v>
      </c>
      <c r="G40">
        <v>2.0253235295574399</v>
      </c>
      <c r="H40" t="s">
        <v>84</v>
      </c>
      <c r="I40" t="s">
        <v>97</v>
      </c>
    </row>
    <row r="41" spans="1:9" x14ac:dyDescent="0.3">
      <c r="A41" t="s">
        <v>35</v>
      </c>
      <c r="B41" t="s">
        <v>27</v>
      </c>
      <c r="C41">
        <v>1.3950039398307801</v>
      </c>
      <c r="D41">
        <v>0.25591131320065802</v>
      </c>
      <c r="E41">
        <v>0.22218767320017099</v>
      </c>
      <c r="F41">
        <v>6.7202482916918198</v>
      </c>
      <c r="G41">
        <v>3.1196473259588999</v>
      </c>
      <c r="H41" t="s">
        <v>84</v>
      </c>
      <c r="I41" t="s">
        <v>97</v>
      </c>
    </row>
    <row r="42" spans="1:9" x14ac:dyDescent="0.3">
      <c r="A42" t="s">
        <v>94</v>
      </c>
      <c r="B42" t="s">
        <v>27</v>
      </c>
      <c r="C42">
        <v>1.39117452636882</v>
      </c>
      <c r="D42">
        <v>0.23659097655105299</v>
      </c>
      <c r="E42">
        <v>0.23208900945192901</v>
      </c>
      <c r="F42">
        <v>6.82997521480047</v>
      </c>
      <c r="G42">
        <v>2.98655753754471</v>
      </c>
      <c r="H42" t="s">
        <v>84</v>
      </c>
      <c r="I42" t="s">
        <v>97</v>
      </c>
    </row>
    <row r="43" spans="1:9" x14ac:dyDescent="0.3">
      <c r="A43" t="s">
        <v>37</v>
      </c>
      <c r="B43" t="s">
        <v>27</v>
      </c>
      <c r="C43">
        <v>1.27952011966409</v>
      </c>
      <c r="D43">
        <v>0.18245410878940499</v>
      </c>
      <c r="E43">
        <v>0.30418154607652498</v>
      </c>
      <c r="F43">
        <v>5.8974516136400004</v>
      </c>
      <c r="G43">
        <v>2.2787285734472702</v>
      </c>
      <c r="H43" t="s">
        <v>84</v>
      </c>
      <c r="I43" t="s">
        <v>97</v>
      </c>
    </row>
    <row r="44" spans="1:9" x14ac:dyDescent="0.3">
      <c r="A44" t="s">
        <v>26</v>
      </c>
      <c r="B44" t="s">
        <v>41</v>
      </c>
      <c r="C44">
        <v>1.3014665844197599</v>
      </c>
      <c r="D44">
        <v>0.16562852998084701</v>
      </c>
      <c r="E44">
        <v>0.23650728607600299</v>
      </c>
      <c r="F44">
        <v>8.1408845949150006</v>
      </c>
      <c r="G44">
        <v>2.9307645952911501</v>
      </c>
      <c r="H44" t="s">
        <v>84</v>
      </c>
      <c r="I44" t="s">
        <v>97</v>
      </c>
    </row>
    <row r="45" spans="1:9" x14ac:dyDescent="0.3">
      <c r="A45" t="s">
        <v>29</v>
      </c>
      <c r="B45" t="s">
        <v>41</v>
      </c>
      <c r="C45">
        <v>1.33728745774471</v>
      </c>
      <c r="D45">
        <v>0.185766882103719</v>
      </c>
      <c r="E45">
        <v>0.20768572810408101</v>
      </c>
      <c r="F45">
        <v>8.7841665322158295</v>
      </c>
      <c r="G45">
        <v>3.33748104353409</v>
      </c>
      <c r="H45" t="s">
        <v>84</v>
      </c>
      <c r="I45" t="s">
        <v>97</v>
      </c>
    </row>
    <row r="46" spans="1:9" x14ac:dyDescent="0.3">
      <c r="A46" t="s">
        <v>31</v>
      </c>
      <c r="B46" t="s">
        <v>41</v>
      </c>
      <c r="C46">
        <v>1.2213490956767501</v>
      </c>
      <c r="D46">
        <v>0.16503283202914501</v>
      </c>
      <c r="E46">
        <v>0.30073959303175002</v>
      </c>
      <c r="F46">
        <v>6.17277710827</v>
      </c>
      <c r="G46">
        <v>2.3048085340953599</v>
      </c>
      <c r="H46" t="s">
        <v>84</v>
      </c>
      <c r="I46" t="s">
        <v>97</v>
      </c>
    </row>
    <row r="47" spans="1:9" x14ac:dyDescent="0.3">
      <c r="A47" t="s">
        <v>33</v>
      </c>
      <c r="B47" t="s">
        <v>41</v>
      </c>
      <c r="C47">
        <v>2.9072378783680701</v>
      </c>
      <c r="D47">
        <v>0.68335368815681197</v>
      </c>
      <c r="E47">
        <v>4.5248196507324499E-2</v>
      </c>
      <c r="F47">
        <v>26.078343487339598</v>
      </c>
      <c r="G47">
        <v>15.3187802843754</v>
      </c>
      <c r="H47" t="s">
        <v>84</v>
      </c>
      <c r="I47" t="s">
        <v>97</v>
      </c>
    </row>
    <row r="48" spans="1:9" x14ac:dyDescent="0.3">
      <c r="A48" t="s">
        <v>35</v>
      </c>
      <c r="B48" t="s">
        <v>41</v>
      </c>
      <c r="C48">
        <v>1.41942373184666</v>
      </c>
      <c r="D48">
        <v>5.4771498123954002E-2</v>
      </c>
      <c r="E48">
        <v>0.29852740369791803</v>
      </c>
      <c r="F48">
        <v>10.7711550433031</v>
      </c>
      <c r="G48">
        <v>2.3218879472162102</v>
      </c>
      <c r="H48" t="s">
        <v>84</v>
      </c>
      <c r="I48" t="s">
        <v>97</v>
      </c>
    </row>
    <row r="49" spans="1:9" x14ac:dyDescent="0.3">
      <c r="A49" t="s">
        <v>94</v>
      </c>
      <c r="B49" t="s">
        <v>41</v>
      </c>
      <c r="C49">
        <v>1.77493563086909</v>
      </c>
      <c r="D49">
        <v>0.235558679807578</v>
      </c>
      <c r="E49">
        <v>0.174108941370233</v>
      </c>
      <c r="F49">
        <v>10.781600117502199</v>
      </c>
      <c r="G49">
        <v>3.9811119124893501</v>
      </c>
      <c r="H49" t="s">
        <v>84</v>
      </c>
      <c r="I49" t="s">
        <v>97</v>
      </c>
    </row>
    <row r="50" spans="1:9" x14ac:dyDescent="0.3">
      <c r="A50" t="s">
        <v>37</v>
      </c>
      <c r="B50" t="s">
        <v>41</v>
      </c>
      <c r="C50">
        <v>1.6952160284790201</v>
      </c>
      <c r="D50">
        <v>0.120506602200201</v>
      </c>
      <c r="E50">
        <v>0.19368865701184701</v>
      </c>
      <c r="F50">
        <v>13.269344427110299</v>
      </c>
      <c r="G50">
        <v>3.5786668731847699</v>
      </c>
      <c r="H50" t="s">
        <v>84</v>
      </c>
      <c r="I50" t="s">
        <v>97</v>
      </c>
    </row>
    <row r="51" spans="1:9" x14ac:dyDescent="0.3">
      <c r="A51" t="s">
        <v>26</v>
      </c>
      <c r="B51" t="s">
        <v>103</v>
      </c>
      <c r="C51">
        <v>0.52021787882766002</v>
      </c>
      <c r="D51">
        <v>0.16479818375314201</v>
      </c>
      <c r="E51">
        <v>0.30910516410434202</v>
      </c>
      <c r="F51">
        <v>2.4864603493595498</v>
      </c>
      <c r="G51">
        <v>2.2424315768660699</v>
      </c>
      <c r="H51" t="s">
        <v>84</v>
      </c>
      <c r="I51" t="s">
        <v>97</v>
      </c>
    </row>
    <row r="52" spans="1:9" x14ac:dyDescent="0.3">
      <c r="A52" t="s">
        <v>29</v>
      </c>
      <c r="B52" t="s">
        <v>103</v>
      </c>
      <c r="C52">
        <v>0.47666827524933097</v>
      </c>
      <c r="D52">
        <v>0.11946023758414</v>
      </c>
      <c r="E52">
        <v>0.85867101640669197</v>
      </c>
      <c r="F52">
        <v>1.27561633450189</v>
      </c>
      <c r="G52">
        <v>0.80723253413231599</v>
      </c>
      <c r="H52" t="s">
        <v>84</v>
      </c>
      <c r="I52" t="s">
        <v>97</v>
      </c>
    </row>
    <row r="53" spans="1:9" x14ac:dyDescent="0.3">
      <c r="A53" t="s">
        <v>31</v>
      </c>
      <c r="B53" t="s">
        <v>103</v>
      </c>
      <c r="C53">
        <v>0.56934382907728698</v>
      </c>
      <c r="D53">
        <v>0.163994846656699</v>
      </c>
      <c r="E53">
        <v>0.31043314851517001</v>
      </c>
      <c r="F53">
        <v>2.9150024115693398</v>
      </c>
      <c r="G53">
        <v>2.2328388056344299</v>
      </c>
      <c r="H53" t="s">
        <v>84</v>
      </c>
      <c r="I53" t="s">
        <v>97</v>
      </c>
    </row>
    <row r="54" spans="1:9" x14ac:dyDescent="0.3">
      <c r="A54" t="s">
        <v>33</v>
      </c>
      <c r="B54" t="s">
        <v>103</v>
      </c>
      <c r="C54">
        <v>0.49438924574660098</v>
      </c>
      <c r="D54">
        <v>0.16749490585923901</v>
      </c>
      <c r="E54">
        <v>0.84061479231699199</v>
      </c>
      <c r="F54">
        <v>0.79547025244139402</v>
      </c>
      <c r="G54">
        <v>0.82457171452981304</v>
      </c>
      <c r="H54" t="s">
        <v>84</v>
      </c>
      <c r="I54" t="s">
        <v>97</v>
      </c>
    </row>
    <row r="55" spans="1:9" x14ac:dyDescent="0.3">
      <c r="A55" t="s">
        <v>35</v>
      </c>
      <c r="B55" t="s">
        <v>103</v>
      </c>
      <c r="C55">
        <v>0.303274478718144</v>
      </c>
      <c r="D55">
        <v>4.9955455027469398E-2</v>
      </c>
      <c r="E55">
        <v>0.344907471706216</v>
      </c>
      <c r="F55">
        <v>4.7071115643371</v>
      </c>
      <c r="G55">
        <v>2.0096612495259398</v>
      </c>
      <c r="H55" t="s">
        <v>84</v>
      </c>
      <c r="I55" t="s">
        <v>97</v>
      </c>
    </row>
    <row r="56" spans="1:9" x14ac:dyDescent="0.3">
      <c r="A56" t="s">
        <v>94</v>
      </c>
      <c r="B56" t="s">
        <v>103</v>
      </c>
      <c r="C56">
        <v>0.99483136285268503</v>
      </c>
      <c r="D56">
        <v>0.59083335383124802</v>
      </c>
      <c r="E56">
        <v>0.24075083179710699</v>
      </c>
      <c r="F56">
        <v>-1.5789106596628499</v>
      </c>
      <c r="G56">
        <v>2.8791060674053801</v>
      </c>
      <c r="H56" t="s">
        <v>84</v>
      </c>
      <c r="I56" t="s">
        <v>97</v>
      </c>
    </row>
    <row r="57" spans="1:9" x14ac:dyDescent="0.3">
      <c r="A57" t="s">
        <v>37</v>
      </c>
      <c r="B57" t="s">
        <v>103</v>
      </c>
      <c r="C57">
        <v>0.76866140054108001</v>
      </c>
      <c r="D57">
        <v>0.286336950602739</v>
      </c>
      <c r="E57">
        <v>0.16321229066794199</v>
      </c>
      <c r="F57">
        <v>3.1949049413433599</v>
      </c>
      <c r="G57">
        <v>4.2469055346460696</v>
      </c>
      <c r="H57" t="s">
        <v>84</v>
      </c>
      <c r="I57" t="s">
        <v>97</v>
      </c>
    </row>
    <row r="58" spans="1:9" x14ac:dyDescent="0.3">
      <c r="A58" t="s">
        <v>26</v>
      </c>
      <c r="B58" t="s">
        <v>26</v>
      </c>
      <c r="C58">
        <v>2.80584367351728</v>
      </c>
      <c r="D58">
        <v>0.97877720705194604</v>
      </c>
      <c r="E58">
        <v>1.1215531471217901E-2</v>
      </c>
      <c r="F58">
        <v>55.651655274432898</v>
      </c>
      <c r="G58">
        <v>61.802437302124503</v>
      </c>
      <c r="H58" t="s">
        <v>84</v>
      </c>
      <c r="I58" t="s">
        <v>97</v>
      </c>
    </row>
    <row r="59" spans="1:9" x14ac:dyDescent="0.3">
      <c r="A59" t="s">
        <v>29</v>
      </c>
      <c r="B59" t="s">
        <v>26</v>
      </c>
      <c r="C59">
        <v>0.76211983298079899</v>
      </c>
      <c r="D59">
        <v>0.195907878878192</v>
      </c>
      <c r="E59">
        <v>5.6755447836401698E-2</v>
      </c>
      <c r="F59">
        <v>18.699948335475401</v>
      </c>
      <c r="G59">
        <v>12.212874833759599</v>
      </c>
      <c r="H59" t="s">
        <v>84</v>
      </c>
      <c r="I59" t="s">
        <v>97</v>
      </c>
    </row>
    <row r="60" spans="1:9" x14ac:dyDescent="0.3">
      <c r="A60" t="s">
        <v>31</v>
      </c>
      <c r="B60" t="s">
        <v>26</v>
      </c>
      <c r="C60">
        <v>45079.816273385499</v>
      </c>
      <c r="D60">
        <v>0.13161166555057099</v>
      </c>
      <c r="E60">
        <v>2.1943357298102401E-2</v>
      </c>
      <c r="F60">
        <v>580.77195845359302</v>
      </c>
      <c r="G60">
        <v>31.588018694836901</v>
      </c>
      <c r="H60" t="s">
        <v>84</v>
      </c>
      <c r="I60" t="s">
        <v>97</v>
      </c>
    </row>
    <row r="61" spans="1:9" x14ac:dyDescent="0.3">
      <c r="A61" t="s">
        <v>33</v>
      </c>
      <c r="B61" t="s">
        <v>26</v>
      </c>
      <c r="C61">
        <v>0.50727084227626296</v>
      </c>
      <c r="D61">
        <v>6.8477977292003694E-2</v>
      </c>
      <c r="E61">
        <v>0.15765950972870099</v>
      </c>
      <c r="F61">
        <v>11.7818156163544</v>
      </c>
      <c r="G61">
        <v>4.3964818979375604</v>
      </c>
      <c r="H61" t="s">
        <v>84</v>
      </c>
      <c r="I61" t="s">
        <v>97</v>
      </c>
    </row>
    <row r="62" spans="1:9" x14ac:dyDescent="0.3">
      <c r="A62" t="s">
        <v>35</v>
      </c>
      <c r="B62" t="s">
        <v>26</v>
      </c>
      <c r="C62">
        <v>19132.268028192801</v>
      </c>
      <c r="D62">
        <v>0.105356850777804</v>
      </c>
      <c r="E62">
        <v>1.2958494986240399E-2</v>
      </c>
      <c r="F62">
        <v>934.48569701242695</v>
      </c>
      <c r="G62">
        <v>53.489790388154297</v>
      </c>
      <c r="H62" t="s">
        <v>84</v>
      </c>
      <c r="I62" t="s">
        <v>97</v>
      </c>
    </row>
    <row r="63" spans="1:9" x14ac:dyDescent="0.3">
      <c r="A63" t="s">
        <v>94</v>
      </c>
      <c r="B63" t="s">
        <v>26</v>
      </c>
      <c r="C63">
        <v>103509.23126255001</v>
      </c>
      <c r="D63">
        <v>8.4427474886134002E-2</v>
      </c>
      <c r="E63">
        <v>3.5539043830237899E-2</v>
      </c>
      <c r="F63">
        <v>394.47537554740597</v>
      </c>
      <c r="G63">
        <v>19.503821877452701</v>
      </c>
      <c r="H63" t="s">
        <v>84</v>
      </c>
      <c r="I63" t="s">
        <v>97</v>
      </c>
    </row>
    <row r="64" spans="1:9" x14ac:dyDescent="0.3">
      <c r="A64" t="s">
        <v>37</v>
      </c>
      <c r="B64" t="s">
        <v>26</v>
      </c>
      <c r="C64">
        <v>0.74680228057073905</v>
      </c>
      <c r="D64">
        <v>0.109993722616214</v>
      </c>
      <c r="E64">
        <v>0.13502707122702901</v>
      </c>
      <c r="F64">
        <v>13.0051386025219</v>
      </c>
      <c r="G64">
        <v>5.1333941724508998</v>
      </c>
      <c r="H64" t="s">
        <v>84</v>
      </c>
      <c r="I64" t="s">
        <v>97</v>
      </c>
    </row>
    <row r="65" spans="1:9" x14ac:dyDescent="0.3">
      <c r="A65" t="s">
        <v>26</v>
      </c>
      <c r="B65" t="s">
        <v>64</v>
      </c>
      <c r="C65">
        <v>1.0307761938929201</v>
      </c>
      <c r="D65">
        <v>0.247953261291671</v>
      </c>
      <c r="E65">
        <v>0.29782356536924798</v>
      </c>
      <c r="F65">
        <v>3.8602259811256001</v>
      </c>
      <c r="G65">
        <v>2.3273752018265101</v>
      </c>
      <c r="H65" t="s">
        <v>84</v>
      </c>
      <c r="I65" t="s">
        <v>97</v>
      </c>
    </row>
    <row r="66" spans="1:9" x14ac:dyDescent="0.3">
      <c r="A66" t="s">
        <v>29</v>
      </c>
      <c r="B66" t="s">
        <v>64</v>
      </c>
      <c r="C66">
        <v>0.88371768170788501</v>
      </c>
      <c r="D66">
        <v>0.12931463667136101</v>
      </c>
      <c r="E66">
        <v>0.38027766050684803</v>
      </c>
      <c r="F66">
        <v>4.6378698308055997</v>
      </c>
      <c r="G66">
        <v>1.82273967825534</v>
      </c>
      <c r="H66" t="s">
        <v>84</v>
      </c>
      <c r="I66" t="s">
        <v>97</v>
      </c>
    </row>
    <row r="67" spans="1:9" x14ac:dyDescent="0.3">
      <c r="A67" t="s">
        <v>31</v>
      </c>
      <c r="B67" t="s">
        <v>64</v>
      </c>
      <c r="C67">
        <v>1.0295793109778499</v>
      </c>
      <c r="D67">
        <v>0.25657201524325401</v>
      </c>
      <c r="E67">
        <v>0.29421064427885402</v>
      </c>
      <c r="F67">
        <v>3.7486036681877302</v>
      </c>
      <c r="G67">
        <v>2.3559554830483198</v>
      </c>
      <c r="H67" t="s">
        <v>84</v>
      </c>
      <c r="I67" t="s">
        <v>97</v>
      </c>
    </row>
    <row r="68" spans="1:9" x14ac:dyDescent="0.3">
      <c r="A68" t="s">
        <v>33</v>
      </c>
      <c r="B68" t="s">
        <v>64</v>
      </c>
      <c r="C68">
        <v>0.94476508358528</v>
      </c>
      <c r="D68">
        <v>0.176822130706975</v>
      </c>
      <c r="E68">
        <v>0.30109403327645701</v>
      </c>
      <c r="F68">
        <v>4.8774501382497704</v>
      </c>
      <c r="G68">
        <v>2.3020953720577899</v>
      </c>
      <c r="H68" t="s">
        <v>84</v>
      </c>
      <c r="I68" t="s">
        <v>97</v>
      </c>
    </row>
    <row r="69" spans="1:9" x14ac:dyDescent="0.3">
      <c r="A69" t="s">
        <v>35</v>
      </c>
      <c r="B69" t="s">
        <v>64</v>
      </c>
      <c r="C69">
        <v>0.973213363438583</v>
      </c>
      <c r="D69">
        <v>0.16495717990485001</v>
      </c>
      <c r="E69">
        <v>0.36187239549949601</v>
      </c>
      <c r="F69">
        <v>4.3915843329566604</v>
      </c>
      <c r="G69">
        <v>1.9154464092326999</v>
      </c>
      <c r="H69" t="s">
        <v>84</v>
      </c>
      <c r="I69" t="s">
        <v>97</v>
      </c>
    </row>
    <row r="70" spans="1:9" x14ac:dyDescent="0.3">
      <c r="A70" t="s">
        <v>94</v>
      </c>
      <c r="B70" t="s">
        <v>64</v>
      </c>
      <c r="C70">
        <v>1.33390430250321</v>
      </c>
      <c r="D70">
        <v>0.26928584029332697</v>
      </c>
      <c r="E70">
        <v>0.26530775992711098</v>
      </c>
      <c r="F70">
        <v>5.1811463943919502</v>
      </c>
      <c r="G70">
        <v>2.6126155554227899</v>
      </c>
      <c r="H70" t="s">
        <v>84</v>
      </c>
      <c r="I70" t="s">
        <v>97</v>
      </c>
    </row>
    <row r="71" spans="1:9" x14ac:dyDescent="0.3">
      <c r="A71" t="s">
        <v>37</v>
      </c>
      <c r="B71" t="s">
        <v>64</v>
      </c>
      <c r="C71">
        <v>2.1461616900598601</v>
      </c>
      <c r="D71">
        <v>0.40742442454987599</v>
      </c>
      <c r="E71">
        <v>0.124211460163968</v>
      </c>
      <c r="F71">
        <v>11.682166549752299</v>
      </c>
      <c r="G71">
        <v>5.5803802615711904</v>
      </c>
      <c r="H71" t="s">
        <v>84</v>
      </c>
      <c r="I71" t="s">
        <v>97</v>
      </c>
    </row>
    <row r="72" spans="1:9" x14ac:dyDescent="0.3">
      <c r="A72" t="s">
        <v>26</v>
      </c>
      <c r="B72" t="s">
        <v>72</v>
      </c>
      <c r="C72">
        <v>0.39230741252880102</v>
      </c>
      <c r="D72">
        <v>1.01064313452502</v>
      </c>
      <c r="E72">
        <v>3.30247653789719E-2</v>
      </c>
      <c r="F72">
        <v>0</v>
      </c>
      <c r="G72">
        <v>0</v>
      </c>
      <c r="H72" t="s">
        <v>84</v>
      </c>
      <c r="I72" t="s">
        <v>97</v>
      </c>
    </row>
    <row r="73" spans="1:9" x14ac:dyDescent="0.3">
      <c r="A73" t="s">
        <v>29</v>
      </c>
      <c r="B73" t="s">
        <v>72</v>
      </c>
      <c r="C73">
        <v>0.22639637736707699</v>
      </c>
      <c r="D73">
        <v>1.1237690963296501</v>
      </c>
      <c r="E73">
        <v>6.4866476500489503E-2</v>
      </c>
      <c r="F73">
        <v>0</v>
      </c>
      <c r="G73">
        <v>0</v>
      </c>
      <c r="H73" t="s">
        <v>84</v>
      </c>
      <c r="I73" t="s">
        <v>97</v>
      </c>
    </row>
    <row r="74" spans="1:9" x14ac:dyDescent="0.3">
      <c r="A74" t="s">
        <v>31</v>
      </c>
      <c r="B74" t="s">
        <v>72</v>
      </c>
      <c r="C74">
        <v>0</v>
      </c>
      <c r="D74">
        <v>0</v>
      </c>
      <c r="E74">
        <v>0</v>
      </c>
      <c r="F74">
        <v>0</v>
      </c>
      <c r="G74">
        <v>0</v>
      </c>
      <c r="H74" t="s">
        <v>84</v>
      </c>
      <c r="I74" t="s">
        <v>97</v>
      </c>
    </row>
    <row r="75" spans="1:9" x14ac:dyDescent="0.3">
      <c r="A75" t="s">
        <v>33</v>
      </c>
      <c r="B75" t="s">
        <v>72</v>
      </c>
      <c r="C75">
        <v>0.28630673884327501</v>
      </c>
      <c r="D75">
        <v>0.86437544324387505</v>
      </c>
      <c r="E75">
        <v>3.7414543998522502E-2</v>
      </c>
      <c r="F75">
        <v>0</v>
      </c>
      <c r="G75">
        <v>0</v>
      </c>
      <c r="H75" t="s">
        <v>84</v>
      </c>
      <c r="I75" t="s">
        <v>97</v>
      </c>
    </row>
    <row r="76" spans="1:9" x14ac:dyDescent="0.3">
      <c r="A76" t="s">
        <v>35</v>
      </c>
      <c r="B76" t="s">
        <v>72</v>
      </c>
      <c r="C76">
        <v>0</v>
      </c>
      <c r="D76">
        <v>0</v>
      </c>
      <c r="E76">
        <v>0</v>
      </c>
      <c r="F76">
        <v>0</v>
      </c>
      <c r="G76">
        <v>0</v>
      </c>
      <c r="H76" t="s">
        <v>84</v>
      </c>
      <c r="I76" t="s">
        <v>97</v>
      </c>
    </row>
    <row r="77" spans="1:9" x14ac:dyDescent="0.3">
      <c r="A77" t="s">
        <v>94</v>
      </c>
      <c r="B77" t="s">
        <v>72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84</v>
      </c>
      <c r="I77" t="s">
        <v>97</v>
      </c>
    </row>
    <row r="78" spans="1:9" x14ac:dyDescent="0.3">
      <c r="A78" t="s">
        <v>37</v>
      </c>
      <c r="B78" t="s">
        <v>72</v>
      </c>
      <c r="C78">
        <v>0.169142399100353</v>
      </c>
      <c r="D78">
        <v>0.42159788948749499</v>
      </c>
      <c r="E78">
        <v>1.55240623789599E-2</v>
      </c>
      <c r="F78">
        <v>0</v>
      </c>
      <c r="G78">
        <v>0</v>
      </c>
      <c r="H78" t="s">
        <v>84</v>
      </c>
      <c r="I78" t="s">
        <v>97</v>
      </c>
    </row>
    <row r="79" spans="1:9" x14ac:dyDescent="0.3">
      <c r="A79" t="s">
        <v>26</v>
      </c>
      <c r="B79" t="s">
        <v>72</v>
      </c>
      <c r="C79">
        <v>0.32727543227380301</v>
      </c>
      <c r="D79">
        <v>0.95706322537469501</v>
      </c>
      <c r="E79">
        <v>4.3908899388414697E-2</v>
      </c>
      <c r="F79">
        <v>0</v>
      </c>
      <c r="G79">
        <v>0</v>
      </c>
      <c r="H79" t="s">
        <v>85</v>
      </c>
      <c r="I79" t="s">
        <v>97</v>
      </c>
    </row>
    <row r="80" spans="1:9" x14ac:dyDescent="0.3">
      <c r="A80" t="s">
        <v>29</v>
      </c>
      <c r="B80" t="s">
        <v>72</v>
      </c>
      <c r="C80">
        <v>0</v>
      </c>
      <c r="D80">
        <v>0</v>
      </c>
      <c r="E80">
        <v>0</v>
      </c>
      <c r="F80">
        <v>0</v>
      </c>
      <c r="G80">
        <v>0</v>
      </c>
      <c r="H80" t="s">
        <v>85</v>
      </c>
      <c r="I80" t="s">
        <v>97</v>
      </c>
    </row>
    <row r="81" spans="1:9" x14ac:dyDescent="0.3">
      <c r="A81" t="s">
        <v>31</v>
      </c>
      <c r="B81" t="s">
        <v>72</v>
      </c>
      <c r="C81">
        <v>1.09777710402693</v>
      </c>
      <c r="D81">
        <v>0.99317958813817497</v>
      </c>
      <c r="E81">
        <v>0.68369997805326899</v>
      </c>
      <c r="F81">
        <v>0</v>
      </c>
      <c r="G81">
        <v>0</v>
      </c>
      <c r="H81" t="s">
        <v>85</v>
      </c>
      <c r="I81" t="s">
        <v>97</v>
      </c>
    </row>
    <row r="82" spans="1:9" x14ac:dyDescent="0.3">
      <c r="A82" t="s">
        <v>33</v>
      </c>
      <c r="B82" t="s">
        <v>72</v>
      </c>
      <c r="C82">
        <v>0</v>
      </c>
      <c r="D82">
        <v>0</v>
      </c>
      <c r="E82">
        <v>0</v>
      </c>
      <c r="F82">
        <v>0</v>
      </c>
      <c r="G82">
        <v>0</v>
      </c>
      <c r="H82" t="s">
        <v>85</v>
      </c>
      <c r="I82" t="s">
        <v>97</v>
      </c>
    </row>
    <row r="83" spans="1:9" x14ac:dyDescent="0.3">
      <c r="A83" t="s">
        <v>35</v>
      </c>
      <c r="B83" t="s">
        <v>72</v>
      </c>
      <c r="C83">
        <v>0.166849556208675</v>
      </c>
      <c r="D83">
        <v>0.710113688270119</v>
      </c>
      <c r="E83">
        <v>5.8888020457399402E-2</v>
      </c>
      <c r="F83">
        <v>0</v>
      </c>
      <c r="G83">
        <v>0</v>
      </c>
      <c r="H83" t="s">
        <v>85</v>
      </c>
      <c r="I83" t="s">
        <v>97</v>
      </c>
    </row>
    <row r="84" spans="1:9" x14ac:dyDescent="0.3">
      <c r="A84" t="s">
        <v>94</v>
      </c>
      <c r="B84" t="s">
        <v>72</v>
      </c>
      <c r="C84">
        <v>0.17609125905568099</v>
      </c>
      <c r="D84">
        <v>0.53740730285451899</v>
      </c>
      <c r="E84">
        <v>6.1404716024857899E-2</v>
      </c>
      <c r="F84">
        <v>0</v>
      </c>
      <c r="G84">
        <v>0</v>
      </c>
      <c r="H84" t="s">
        <v>85</v>
      </c>
      <c r="I84" t="s">
        <v>97</v>
      </c>
    </row>
    <row r="85" spans="1:9" x14ac:dyDescent="0.3">
      <c r="A85" t="s">
        <v>37</v>
      </c>
      <c r="B85" t="s">
        <v>72</v>
      </c>
      <c r="C85">
        <v>0.230365419265746</v>
      </c>
      <c r="D85">
        <v>0.77786395330568103</v>
      </c>
      <c r="E85">
        <v>9.1137833278495103E-2</v>
      </c>
      <c r="F85">
        <v>0</v>
      </c>
      <c r="G85">
        <v>0</v>
      </c>
      <c r="H85" t="s">
        <v>85</v>
      </c>
      <c r="I85" t="s">
        <v>97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Data_labels_rego</vt:lpstr>
      <vt:lpstr>Rego_growth_allcyanos</vt:lpstr>
      <vt:lpstr>Data_labels_rego_UV</vt:lpstr>
      <vt:lpstr>Rego_S_UV_Nostoc</vt:lpstr>
      <vt:lpstr>Rego_S_UV_Anabaena</vt:lpstr>
      <vt:lpstr>Processed_data_rego_S_UV</vt:lpstr>
      <vt:lpstr>Rego_H_UV_Nostoc</vt:lpstr>
      <vt:lpstr>Rego_H_UV_Anabaena</vt:lpstr>
      <vt:lpstr>Processed_data_rego_H_UV</vt:lpstr>
      <vt:lpstr>Processed_data_rego_UV_all</vt:lpstr>
      <vt:lpstr>Data_Mod_Mont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Arribas</dc:creator>
  <cp:lastModifiedBy>Arribas Tiemblo Miguel</cp:lastModifiedBy>
  <dcterms:created xsi:type="dcterms:W3CDTF">2015-06-05T18:17:20Z</dcterms:created>
  <dcterms:modified xsi:type="dcterms:W3CDTF">2025-03-25T01:28:44Z</dcterms:modified>
</cp:coreProperties>
</file>