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45" windowWidth="27795" windowHeight="12855" tabRatio="645"/>
  </bookViews>
  <sheets>
    <sheet name="Schedule" sheetId="1" r:id="rId1"/>
    <sheet name="Classes" sheetId="2" r:id="rId2"/>
    <sheet name="Enrolled Students" sheetId="3" r:id="rId3"/>
    <sheet name="Student List" sheetId="5" r:id="rId4"/>
    <sheet name="Student Payments" sheetId="7" r:id="rId5"/>
    <sheet name="Admin" sheetId="8" r:id="rId6"/>
    <sheet name="CalPopUp" sheetId="10" r:id="rId7"/>
  </sheets>
  <externalReferences>
    <externalReference r:id="rId8"/>
    <externalReference r:id="rId9"/>
  </externalReferences>
  <definedNames>
    <definedName name="_xlnm._FilterDatabase" localSheetId="1" hidden="1">Classes!$A$3:$H$10</definedName>
    <definedName name="_xlnm._FilterDatabase" localSheetId="2" hidden="1">'Enrolled Students'!$A$3:$E$23</definedName>
    <definedName name="_xlnm._FilterDatabase" localSheetId="4" hidden="1">'Student Payments'!$A$2:$C$59</definedName>
    <definedName name="CalMonths">CalPopUp!$A$8:$A$19</definedName>
    <definedName name="CalYear" localSheetId="6">CalPopUp!$A$2</definedName>
    <definedName name="Class_ID">OFFSET(Classes!$A$3,1,,COUNTA(Classes!$A$3:$A$9996)-1,1)</definedName>
    <definedName name="_xlnm.Criteria" localSheetId="1">Classes!$L$2:$N$3</definedName>
    <definedName name="_xlnm.Criteria" localSheetId="2">'Enrolled Students'!$G$2:$G$3</definedName>
    <definedName name="_xlnm.Criteria" localSheetId="4">'Student Payments'!$G$2:$G$3</definedName>
    <definedName name="_xlnm.Extract" localSheetId="1">Classes!$P$2:$W$2</definedName>
    <definedName name="_xlnm.Extract" localSheetId="2">'Enrolled Students'!$I$2:$L$2</definedName>
    <definedName name="_xlnm.Extract" localSheetId="4">'Student Payments'!$I$2:$J$2</definedName>
    <definedName name="Instructors">OFFSET(Admin!$D$3,,,COUNTA(Admin!$D$3:$D$20),1)</definedName>
    <definedName name="Interval">Admin!$A$9</definedName>
    <definedName name="Intervals">Admin!$J$3:$J$7</definedName>
    <definedName name="Locations">OFFSET(Admin!$F$3,,,COUNTA(Admin!$F$3:$F$20),1)</definedName>
    <definedName name="StartDay">Admin!$A$5</definedName>
    <definedName name="Student_Grade">OFFSET('Student List'!$G$3,1,,COUNTA('Student List'!$A$3:$A$9997)-1,1)</definedName>
    <definedName name="Student_ID">OFFSET('Student List'!$A$3,1,,COUNTA('Student List'!$A$3:$A$9997)-1,1)</definedName>
    <definedName name="Student_Names">OFFSET('Student List'!$B$3,1,,COUNTA('Student List'!$A$3:$A$9997)-1,1)</definedName>
    <definedName name="Students_Sorted">OFFSET(Admin!$H$3,,,COUNTA(Admin!$H$3:$H$999),1)</definedName>
    <definedName name="Weekdays">Admin!$B$3:$B$9</definedName>
  </definedNames>
  <calcPr calcId="145621"/>
</workbook>
</file>

<file path=xl/calcChain.xml><?xml version="1.0" encoding="utf-8"?>
<calcChain xmlns="http://schemas.openxmlformats.org/spreadsheetml/2006/main">
  <c r="L3" i="2" l="1"/>
  <c r="A1" i="10"/>
  <c r="E23" i="3"/>
  <c r="E22" i="3"/>
  <c r="E21" i="3"/>
  <c r="E20" i="3"/>
  <c r="E19" i="3"/>
  <c r="E18" i="3"/>
  <c r="B10" i="1" l="1"/>
  <c r="G3" i="3"/>
  <c r="E17" i="3"/>
  <c r="B3" i="1"/>
  <c r="E16" i="3"/>
  <c r="B12" i="1"/>
  <c r="B13" i="1"/>
  <c r="B4" i="1"/>
  <c r="A9" i="8"/>
  <c r="E15" i="3" l="1"/>
  <c r="E14" i="3"/>
  <c r="E13" i="3"/>
  <c r="E12" i="3"/>
  <c r="B7" i="1"/>
  <c r="B8" i="1"/>
  <c r="E11" i="3"/>
  <c r="E10" i="3"/>
  <c r="E9" i="3"/>
  <c r="E8" i="3"/>
  <c r="E7" i="3"/>
  <c r="E6" i="3"/>
  <c r="B5" i="1"/>
  <c r="M3" i="2"/>
  <c r="N3" i="2"/>
  <c r="E5" i="3" l="1"/>
  <c r="E4" i="3"/>
  <c r="B5" i="7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4" i="7"/>
  <c r="G3" i="7"/>
  <c r="E5" i="5"/>
  <c r="E6" i="5" s="1"/>
  <c r="E7" i="5" s="1"/>
  <c r="E8" i="5" s="1"/>
  <c r="E9" i="5" s="1"/>
  <c r="E10" i="5" s="1"/>
  <c r="E12" i="5" s="1"/>
  <c r="C5" i="5"/>
  <c r="C6" i="5" s="1"/>
  <c r="C7" i="5" s="1"/>
  <c r="C8" i="5" s="1"/>
  <c r="C9" i="5" s="1"/>
  <c r="C10" i="5" s="1"/>
  <c r="C12" i="5" s="1"/>
  <c r="A4" i="10" l="1"/>
  <c r="A5" i="10" s="1"/>
  <c r="G6" i="10"/>
  <c r="F6" i="10"/>
  <c r="C6" i="10"/>
  <c r="H6" i="10"/>
  <c r="E6" i="10"/>
  <c r="D6" i="10"/>
  <c r="B1" i="10" l="1"/>
  <c r="C1" i="10" l="1"/>
  <c r="D1" i="10" s="1"/>
  <c r="E1" i="10" s="1"/>
  <c r="F1" i="10" s="1"/>
  <c r="G1" i="10" s="1"/>
  <c r="H1" i="10" s="1"/>
  <c r="B2" i="10" s="1"/>
  <c r="C2" i="10" s="1"/>
  <c r="D2" i="10" s="1"/>
  <c r="E2" i="10" s="1"/>
  <c r="F2" i="10" s="1"/>
  <c r="G2" i="10" s="1"/>
  <c r="H2" i="10" s="1"/>
  <c r="B3" i="10" s="1"/>
  <c r="C3" i="10" s="1"/>
  <c r="D3" i="10" s="1"/>
  <c r="E3" i="10" s="1"/>
  <c r="F3" i="10" s="1"/>
  <c r="G3" i="10" s="1"/>
  <c r="H3" i="10" s="1"/>
  <c r="B4" i="10" s="1"/>
  <c r="C4" i="10" s="1"/>
  <c r="D4" i="10" s="1"/>
  <c r="E4" i="10" s="1"/>
  <c r="F4" i="10" s="1"/>
  <c r="G4" i="10" s="1"/>
  <c r="H4" i="10" s="1"/>
  <c r="B5" i="10" s="1"/>
  <c r="C5" i="10" s="1"/>
  <c r="D5" i="10" s="1"/>
  <c r="E5" i="10" s="1"/>
  <c r="F5" i="10" s="1"/>
  <c r="G5" i="10" s="1"/>
  <c r="H5" i="10" s="1"/>
  <c r="B6" i="10" s="1"/>
  <c r="A6" i="10" s="1"/>
  <c r="A20" i="10"/>
  <c r="A5" i="8" l="1"/>
  <c r="G4" i="1" s="1"/>
  <c r="H4" i="1" s="1"/>
  <c r="I4" i="1" s="1"/>
  <c r="J4" i="1" s="1"/>
  <c r="K4" i="1" s="1"/>
  <c r="L4" i="1" s="1"/>
  <c r="M4" i="1" s="1"/>
</calcChain>
</file>

<file path=xl/sharedStrings.xml><?xml version="1.0" encoding="utf-8"?>
<sst xmlns="http://schemas.openxmlformats.org/spreadsheetml/2006/main" count="292" uniqueCount="140">
  <si>
    <t>Date</t>
  </si>
  <si>
    <t>Time</t>
  </si>
  <si>
    <t>Location</t>
  </si>
  <si>
    <t>Duration</t>
  </si>
  <si>
    <t>Instructor</t>
  </si>
  <si>
    <t>Enrolled Students</t>
  </si>
  <si>
    <t>Student Name</t>
  </si>
  <si>
    <t>STUDENT DETAILS</t>
  </si>
  <si>
    <t>CLASS DETAILS</t>
  </si>
  <si>
    <t>Name</t>
  </si>
  <si>
    <t>Enrolled On</t>
  </si>
  <si>
    <t>Enrollment Fee</t>
  </si>
  <si>
    <t>Email</t>
  </si>
  <si>
    <t>Phone</t>
  </si>
  <si>
    <t>SELECT WEEK</t>
  </si>
  <si>
    <t>Class Name</t>
  </si>
  <si>
    <t>Class Row</t>
  </si>
  <si>
    <t>Next Class ID</t>
  </si>
  <si>
    <t>LOCATION</t>
  </si>
  <si>
    <t>Student Payment History</t>
  </si>
  <si>
    <t>Payment Date</t>
  </si>
  <si>
    <t>Amount</t>
  </si>
  <si>
    <t>Class ID</t>
  </si>
  <si>
    <t>Instructors</t>
  </si>
  <si>
    <t>Locations</t>
  </si>
  <si>
    <t>Grade/Skill</t>
  </si>
  <si>
    <t>Weekday Start</t>
  </si>
  <si>
    <t>Alphabetized Students</t>
  </si>
  <si>
    <t>Monday</t>
  </si>
  <si>
    <t>Tuesday</t>
  </si>
  <si>
    <t>Wednesday</t>
  </si>
  <si>
    <t>Thursday</t>
  </si>
  <si>
    <t>Friday</t>
  </si>
  <si>
    <t>Saturday</t>
  </si>
  <si>
    <t>Sunday</t>
  </si>
  <si>
    <t>Weekdays</t>
  </si>
  <si>
    <t>Start Day #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</si>
  <si>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</si>
  <si>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</si>
  <si>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</si>
  <si>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</si>
  <si>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</si>
  <si>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</si>
  <si>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</si>
  <si>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</si>
  <si>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</si>
  <si>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</si>
  <si>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</si>
  <si>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</si>
  <si>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Row Interval</t>
  </si>
  <si>
    <t>Intervals</t>
  </si>
  <si>
    <t>10 Min.</t>
  </si>
  <si>
    <t>15 Min.</t>
  </si>
  <si>
    <t>1 Hr</t>
  </si>
  <si>
    <t>5 Minutes</t>
  </si>
  <si>
    <t>30 Min.</t>
  </si>
  <si>
    <t>Fred</t>
  </si>
  <si>
    <t>Mary</t>
  </si>
  <si>
    <t>Lisa</t>
  </si>
  <si>
    <t>Dave</t>
  </si>
  <si>
    <t>Room 101</t>
  </si>
  <si>
    <t>Room 102</t>
  </si>
  <si>
    <t>Room 103</t>
  </si>
  <si>
    <t>Room 104</t>
  </si>
  <si>
    <t>Time Interval</t>
  </si>
  <si>
    <t>Lisa Smith</t>
  </si>
  <si>
    <t>INSTRUCTOR</t>
  </si>
  <si>
    <t>Sel. Class ID</t>
  </si>
  <si>
    <t>Sel Stud ID</t>
  </si>
  <si>
    <t>Sel Stud Row</t>
  </si>
  <si>
    <t>Next Stud. ID</t>
  </si>
  <si>
    <t>Tot Class Stud.</t>
  </si>
  <si>
    <t>English 101</t>
  </si>
  <si>
    <t>Student</t>
  </si>
  <si>
    <t>Beginner</t>
  </si>
  <si>
    <t>Total Students</t>
  </si>
  <si>
    <t>B2</t>
  </si>
  <si>
    <t>D4</t>
  </si>
  <si>
    <t>D5</t>
  </si>
  <si>
    <t>D6</t>
  </si>
  <si>
    <t>D7</t>
  </si>
  <si>
    <t>D8</t>
  </si>
  <si>
    <t>B5</t>
  </si>
  <si>
    <t>Scheduled Classes</t>
  </si>
  <si>
    <t>Stud. ID</t>
  </si>
  <si>
    <t>Enrolled Student Data</t>
  </si>
  <si>
    <t>F4</t>
  </si>
  <si>
    <t>Jeff Jacobs</t>
  </si>
  <si>
    <t>Daryl Wilms</t>
  </si>
  <si>
    <t>David Goans</t>
  </si>
  <si>
    <t>Frank Castillo</t>
  </si>
  <si>
    <t>Josh Peters</t>
  </si>
  <si>
    <t>Sally Frats</t>
  </si>
  <si>
    <t>James B Smith</t>
  </si>
  <si>
    <t>Violet Francis</t>
  </si>
  <si>
    <t>Student List</t>
  </si>
  <si>
    <t>B6</t>
  </si>
  <si>
    <t>Enroll. Fee</t>
  </si>
  <si>
    <t>Grade Skill</t>
  </si>
  <si>
    <t>F5</t>
  </si>
  <si>
    <t>F6</t>
  </si>
  <si>
    <t>F7</t>
  </si>
  <si>
    <t>F8</t>
  </si>
  <si>
    <t>F9</t>
  </si>
  <si>
    <t>Interm.</t>
  </si>
  <si>
    <t>Expert</t>
  </si>
  <si>
    <t>Jeff@gmail.com</t>
  </si>
  <si>
    <t>Daryl@gmail.com</t>
  </si>
  <si>
    <t>David@gmail.com</t>
  </si>
  <si>
    <t>Frank@gmail.com</t>
  </si>
  <si>
    <t>Joshs@gmail.com</t>
  </si>
  <si>
    <t>Lisa@gmail.com</t>
  </si>
  <si>
    <t>Sally@gmail.com</t>
  </si>
  <si>
    <t>James@gmail.com</t>
  </si>
  <si>
    <t>Violet@gmail.com</t>
  </si>
  <si>
    <t>B12</t>
  </si>
  <si>
    <t>B13</t>
  </si>
  <si>
    <t>Add Pmnt.</t>
  </si>
  <si>
    <t>Student Payments</t>
  </si>
  <si>
    <t>Criteria</t>
  </si>
  <si>
    <t>Results</t>
  </si>
  <si>
    <t>Pmnt. Date</t>
  </si>
  <si>
    <t>ADMIN SETTINGS</t>
  </si>
  <si>
    <t>D9</t>
  </si>
  <si>
    <t>Enrolled Row</t>
  </si>
  <si>
    <t>Row</t>
  </si>
  <si>
    <t>D13</t>
  </si>
  <si>
    <t>Sel. Enrolled</t>
  </si>
  <si>
    <t>RESULTS</t>
  </si>
  <si>
    <t>CRITERIA</t>
  </si>
  <si>
    <t>Math 102</t>
  </si>
  <si>
    <t>Sel. Stud. ID</t>
  </si>
  <si>
    <t>Add Stud. ID</t>
  </si>
  <si>
    <t>Add Grade/Skill</t>
  </si>
  <si>
    <t>Student Load</t>
  </si>
  <si>
    <t>Dave Edward</t>
  </si>
  <si>
    <t>Abe Timmers</t>
  </si>
  <si>
    <t>Science 101</t>
  </si>
  <si>
    <t>Fred Tameers</t>
  </si>
  <si>
    <t>George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</si>
</sst>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_);\(&quot;$&quot;#,##0.00\)"/>
    <numFmt numFmtId="44" formatCode="_(&quot;$&quot;* #,##0.00_);_(&quot;$&quot;* \(#,##0.00\);_(&quot;$&quot;* &quot;-&quot;??_);_(@_)"/>
    <numFmt numFmtId="164" formatCode="d"/>
    <numFmt numFmtId="165" formatCode="[$-F400]h:mm\ AM/PM"/>
    <numFmt numFmtId="166" formatCode="hh:mm"/>
    <numFmt numFmtId="167" formatCode="[&lt;=9999999]###\-####;\(###\)\ ###\-####"/>
    <numFmt numFmtId="168" formatCode="dddd\,\ mmm\ dd\,\ yy"/>
    <numFmt numFmtId="169" formatCode="[$-F400]h:mm:ss\ AM/PM"/>
    <numFmt numFmtId="170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Cambria"/>
      <family val="1"/>
      <scheme val="major"/>
    </font>
    <font>
      <b/>
      <sz val="11"/>
      <name val="Cambria"/>
      <family val="1"/>
      <scheme val="maj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indexed="8"/>
      <name val="Calibri"/>
      <family val="2"/>
    </font>
    <font>
      <sz val="18"/>
      <color theme="3"/>
      <name val="Cambria"/>
      <family val="2"/>
      <scheme val="major"/>
    </font>
    <font>
      <b/>
      <sz val="16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gradientFill degree="90">
        <stop position="0">
          <color rgb="FFA6B6B0"/>
        </stop>
        <stop position="1">
          <color rgb="FFB9C6C1"/>
        </stop>
      </gradientFill>
    </fill>
    <fill>
      <gradientFill degree="90">
        <stop position="0">
          <color rgb="FF8FA39B"/>
        </stop>
        <stop position="1">
          <color rgb="FFB9C6C1"/>
        </stop>
      </gradient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44">
    <border>
      <left/>
      <right/>
      <top/>
      <bottom/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rgb="FF003300"/>
      </left>
      <right/>
      <top/>
      <bottom/>
      <diagonal/>
    </border>
    <border>
      <left style="hair">
        <color theme="4" tint="-0.499984740745262"/>
      </left>
      <right style="double">
        <color rgb="FF003300"/>
      </right>
      <top style="thin">
        <color theme="4" tint="-0.499984740745262"/>
      </top>
      <bottom style="thin">
        <color theme="4" tint="-0.499984740745262"/>
      </bottom>
      <diagonal/>
    </border>
    <border>
      <left/>
      <right style="double">
        <color rgb="FF003300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 style="hair">
        <color theme="4" tint="-0.499984740745262"/>
      </left>
      <right style="double">
        <color rgb="FF003300"/>
      </right>
      <top/>
      <bottom style="thin">
        <color theme="4" tint="-0.499984740745262"/>
      </bottom>
      <diagonal/>
    </border>
    <border>
      <left style="hair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theme="0"/>
      </left>
      <right style="hair">
        <color theme="0"/>
      </right>
      <top style="thin">
        <color theme="0"/>
      </top>
      <bottom style="thin">
        <color theme="0"/>
      </bottom>
      <diagonal/>
    </border>
    <border>
      <left style="medium">
        <color rgb="FF003300"/>
      </left>
      <right style="medium">
        <color rgb="FF003300"/>
      </right>
      <top/>
      <bottom style="medium">
        <color rgb="FF003300"/>
      </bottom>
      <diagonal/>
    </border>
    <border>
      <left style="medium">
        <color rgb="FF003300"/>
      </left>
      <right style="medium">
        <color rgb="FF003300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003300"/>
      </left>
      <right/>
      <top style="thin">
        <color rgb="FF003300"/>
      </top>
      <bottom style="thin">
        <color rgb="FF003300"/>
      </bottom>
      <diagonal/>
    </border>
    <border>
      <left/>
      <right style="medium">
        <color rgb="FF003300"/>
      </right>
      <top/>
      <bottom style="medium">
        <color rgb="FF003300"/>
      </bottom>
      <diagonal/>
    </border>
    <border>
      <left/>
      <right style="medium">
        <color rgb="FF003300"/>
      </right>
      <top/>
      <bottom/>
      <diagonal/>
    </border>
    <border>
      <left style="double">
        <color rgb="FF003300"/>
      </left>
      <right/>
      <top/>
      <bottom/>
      <diagonal/>
    </border>
    <border>
      <left style="medium">
        <color rgb="FF003300"/>
      </left>
      <right/>
      <top style="thin">
        <color theme="0"/>
      </top>
      <bottom style="thin">
        <color rgb="FF003300"/>
      </bottom>
      <diagonal/>
    </border>
    <border>
      <left style="medium">
        <color rgb="FF003300"/>
      </left>
      <right/>
      <top/>
      <bottom style="thin">
        <color theme="0"/>
      </bottom>
      <diagonal/>
    </border>
    <border>
      <left/>
      <right style="double">
        <color rgb="FF003300"/>
      </right>
      <top/>
      <bottom style="medium">
        <color rgb="FF003300"/>
      </bottom>
      <diagonal/>
    </border>
    <border>
      <left style="double">
        <color rgb="FF003300"/>
      </left>
      <right/>
      <top style="thin">
        <color rgb="FF003300"/>
      </top>
      <bottom/>
      <diagonal/>
    </border>
    <border>
      <left/>
      <right style="double">
        <color rgb="FF003300"/>
      </right>
      <top style="thin">
        <color rgb="FF003300"/>
      </top>
      <bottom/>
      <diagonal/>
    </border>
    <border>
      <left style="double">
        <color rgb="FF003300"/>
      </left>
      <right/>
      <top/>
      <bottom style="medium">
        <color rgb="FF003300"/>
      </bottom>
      <diagonal/>
    </border>
    <border>
      <left style="medium">
        <color rgb="FF003300"/>
      </left>
      <right style="thin">
        <color rgb="FF003300"/>
      </right>
      <top style="medium">
        <color rgb="FF003300"/>
      </top>
      <bottom style="thin">
        <color rgb="FF003300"/>
      </bottom>
      <diagonal/>
    </border>
    <border>
      <left style="thin">
        <color rgb="FF003300"/>
      </left>
      <right style="double">
        <color rgb="FF003300"/>
      </right>
      <top style="medium">
        <color rgb="FF003300"/>
      </top>
      <bottom style="thin">
        <color rgb="FF003300"/>
      </bottom>
      <diagonal/>
    </border>
    <border>
      <left style="medium">
        <color rgb="FF003300"/>
      </left>
      <right style="thin">
        <color rgb="FF003300"/>
      </right>
      <top style="thin">
        <color rgb="FF003300"/>
      </top>
      <bottom style="thin">
        <color rgb="FF003300"/>
      </bottom>
      <diagonal/>
    </border>
    <border>
      <left style="thin">
        <color rgb="FF003300"/>
      </left>
      <right style="double">
        <color rgb="FF003300"/>
      </right>
      <top style="thin">
        <color rgb="FF003300"/>
      </top>
      <bottom style="thin">
        <color rgb="FF003300"/>
      </bottom>
      <diagonal/>
    </border>
    <border>
      <left style="double">
        <color rgb="FF003300"/>
      </left>
      <right style="thin">
        <color rgb="FF003300"/>
      </right>
      <top style="thin">
        <color rgb="FF003300"/>
      </top>
      <bottom style="thin">
        <color rgb="FF0033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rgb="FF003300"/>
      </left>
      <right style="thin">
        <color rgb="FF003300"/>
      </right>
      <top style="thin">
        <color rgb="FF003300"/>
      </top>
      <bottom style="thin">
        <color rgb="FF003300"/>
      </bottom>
      <diagonal/>
    </border>
    <border>
      <left style="hair">
        <color rgb="FF003300"/>
      </left>
      <right/>
      <top style="thin">
        <color rgb="FF003300"/>
      </top>
      <bottom style="thin">
        <color rgb="FF003300"/>
      </bottom>
      <diagonal/>
    </border>
    <border>
      <left/>
      <right style="thin">
        <color rgb="FF003300"/>
      </right>
      <top style="thin">
        <color rgb="FF003300"/>
      </top>
      <bottom style="thin">
        <color rgb="FF00330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 style="medium">
        <color rgb="FF003300"/>
      </left>
      <right/>
      <top style="thin">
        <color theme="0"/>
      </top>
      <bottom style="thin">
        <color theme="0"/>
      </bottom>
      <diagonal/>
    </border>
    <border>
      <left style="hair">
        <color theme="4" tint="-0.499984740745262"/>
      </left>
      <right style="double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rgb="FF003300"/>
      </left>
      <right style="double">
        <color rgb="FF003300"/>
      </right>
      <top style="thin">
        <color rgb="FF003300"/>
      </top>
      <bottom style="thin">
        <color rgb="FF0033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003300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7" fillId="6" borderId="0" applyNumberFormat="0" applyBorder="0" applyAlignment="0" applyProtection="0"/>
    <xf numFmtId="0" fontId="8" fillId="0" borderId="0" applyFill="0" applyProtection="0"/>
    <xf numFmtId="0" fontId="9" fillId="0" borderId="0" applyNumberFormat="0" applyFill="0" applyBorder="0" applyAlignment="0" applyProtection="0"/>
    <xf numFmtId="44" fontId="6" fillId="0" borderId="0" applyFont="0" applyFill="0" applyBorder="0" applyAlignment="0" applyProtection="0"/>
  </cellStyleXfs>
  <cellXfs count="110">
    <xf numFmtId="0" fontId="0" fillId="0" borderId="0" xfId="0"/>
    <xf numFmtId="0" fontId="0" fillId="2" borderId="0" xfId="0" applyFill="1"/>
    <xf numFmtId="0" fontId="2" fillId="0" borderId="0" xfId="0" applyFont="1" applyAlignment="1"/>
    <xf numFmtId="0" fontId="3" fillId="0" borderId="0" xfId="0" applyFont="1"/>
    <xf numFmtId="0" fontId="0" fillId="0" borderId="0" xfId="0" applyBorder="1"/>
    <xf numFmtId="0" fontId="0" fillId="0" borderId="4" xfId="0" applyBorder="1"/>
    <xf numFmtId="0" fontId="2" fillId="0" borderId="0" xfId="0" applyFont="1" applyBorder="1" applyAlignment="1"/>
    <xf numFmtId="0" fontId="0" fillId="0" borderId="10" xfId="0" applyBorder="1"/>
    <xf numFmtId="0" fontId="1" fillId="0" borderId="1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0" fillId="0" borderId="15" xfId="0" applyBorder="1"/>
    <xf numFmtId="0" fontId="1" fillId="0" borderId="13" xfId="0" applyFont="1" applyBorder="1" applyAlignment="1">
      <alignment horizontal="right"/>
    </xf>
    <xf numFmtId="0" fontId="2" fillId="0" borderId="2" xfId="0" applyFont="1" applyBorder="1" applyAlignment="1"/>
    <xf numFmtId="0" fontId="0" fillId="0" borderId="18" xfId="0" applyBorder="1"/>
    <xf numFmtId="0" fontId="1" fillId="0" borderId="17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4" borderId="29" xfId="0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5" borderId="28" xfId="0" applyFill="1" applyBorder="1"/>
    <xf numFmtId="0" fontId="1" fillId="4" borderId="28" xfId="0" applyFont="1" applyFill="1" applyBorder="1"/>
    <xf numFmtId="0" fontId="1" fillId="4" borderId="29" xfId="0" applyFont="1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16" fontId="0" fillId="0" borderId="0" xfId="0" applyNumberFormat="1"/>
    <xf numFmtId="0" fontId="0" fillId="0" borderId="28" xfId="0" applyBorder="1"/>
    <xf numFmtId="0" fontId="1" fillId="4" borderId="30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11" xfId="0" applyFont="1" applyBorder="1" applyAlignment="1">
      <alignment horizontal="right" vertical="center"/>
    </xf>
    <xf numFmtId="0" fontId="4" fillId="0" borderId="35" xfId="0" applyFont="1" applyBorder="1" applyAlignment="1">
      <alignment horizontal="right" vertical="center"/>
    </xf>
    <xf numFmtId="14" fontId="5" fillId="3" borderId="32" xfId="0" applyNumberFormat="1" applyFont="1" applyFill="1" applyBorder="1" applyAlignment="1">
      <alignment vertical="center"/>
    </xf>
    <xf numFmtId="0" fontId="5" fillId="3" borderId="32" xfId="0" applyFont="1" applyFill="1" applyBorder="1" applyAlignment="1">
      <alignment vertical="center"/>
    </xf>
    <xf numFmtId="0" fontId="0" fillId="0" borderId="2" xfId="0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18" borderId="28" xfId="0" applyFill="1" applyBorder="1" applyAlignment="1">
      <alignment horizontal="center"/>
    </xf>
    <xf numFmtId="0" fontId="1" fillId="18" borderId="28" xfId="0" applyFont="1" applyFill="1" applyBorder="1" applyAlignment="1">
      <alignment horizontal="center"/>
    </xf>
    <xf numFmtId="0" fontId="0" fillId="2" borderId="28" xfId="0" applyFill="1" applyBorder="1"/>
    <xf numFmtId="0" fontId="0" fillId="19" borderId="28" xfId="0" applyFill="1" applyBorder="1"/>
    <xf numFmtId="0" fontId="0" fillId="22" borderId="28" xfId="0" applyFill="1" applyBorder="1" applyAlignment="1">
      <alignment horizontal="center"/>
    </xf>
    <xf numFmtId="0" fontId="1" fillId="15" borderId="28" xfId="0" applyFont="1" applyFill="1" applyBorder="1" applyAlignment="1">
      <alignment horizontal="center"/>
    </xf>
    <xf numFmtId="44" fontId="0" fillId="0" borderId="0" xfId="10" applyFont="1"/>
    <xf numFmtId="14" fontId="0" fillId="0" borderId="0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44" fontId="0" fillId="0" borderId="4" xfId="10" applyFont="1" applyBorder="1"/>
    <xf numFmtId="0" fontId="0" fillId="24" borderId="28" xfId="0" applyFill="1" applyBorder="1"/>
    <xf numFmtId="0" fontId="0" fillId="24" borderId="29" xfId="0" applyFill="1" applyBorder="1" applyAlignment="1">
      <alignment horizontal="left"/>
    </xf>
    <xf numFmtId="14" fontId="0" fillId="3" borderId="6" xfId="0" applyNumberFormat="1" applyFill="1" applyBorder="1" applyAlignment="1">
      <alignment horizontal="left"/>
    </xf>
    <xf numFmtId="165" fontId="0" fillId="3" borderId="3" xfId="0" applyNumberFormat="1" applyFill="1" applyBorder="1" applyAlignment="1">
      <alignment horizontal="left"/>
    </xf>
    <xf numFmtId="166" fontId="0" fillId="3" borderId="3" xfId="0" applyNumberFormat="1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67" fontId="0" fillId="3" borderId="3" xfId="0" applyNumberFormat="1" applyFill="1" applyBorder="1" applyAlignment="1">
      <alignment horizontal="left"/>
    </xf>
    <xf numFmtId="0" fontId="0" fillId="3" borderId="38" xfId="0" applyFill="1" applyBorder="1" applyAlignment="1">
      <alignment horizontal="right"/>
    </xf>
    <xf numFmtId="0" fontId="1" fillId="14" borderId="25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1" fillId="13" borderId="27" xfId="0" applyFont="1" applyFill="1" applyBorder="1" applyAlignment="1">
      <alignment horizontal="center"/>
    </xf>
    <xf numFmtId="0" fontId="1" fillId="13" borderId="26" xfId="0" applyFont="1" applyFill="1" applyBorder="1" applyAlignment="1">
      <alignment horizontal="center"/>
    </xf>
    <xf numFmtId="0" fontId="0" fillId="0" borderId="13" xfId="0" applyBorder="1" applyAlignment="1">
      <alignment horizontal="right"/>
    </xf>
    <xf numFmtId="0" fontId="0" fillId="3" borderId="39" xfId="0" applyFill="1" applyBorder="1"/>
    <xf numFmtId="44" fontId="0" fillId="3" borderId="39" xfId="10" applyFont="1" applyFill="1" applyBorder="1"/>
    <xf numFmtId="168" fontId="1" fillId="14" borderId="14" xfId="0" applyNumberFormat="1" applyFont="1" applyFill="1" applyBorder="1" applyAlignment="1">
      <alignment horizontal="center"/>
    </xf>
    <xf numFmtId="168" fontId="1" fillId="14" borderId="9" xfId="0" applyNumberFormat="1" applyFont="1" applyFill="1" applyBorder="1" applyAlignment="1">
      <alignment horizontal="center"/>
    </xf>
    <xf numFmtId="0" fontId="1" fillId="23" borderId="28" xfId="0" applyFont="1" applyFill="1" applyBorder="1"/>
    <xf numFmtId="0" fontId="1" fillId="23" borderId="28" xfId="0" applyFont="1" applyFill="1" applyBorder="1" applyAlignment="1">
      <alignment horizontal="center"/>
    </xf>
    <xf numFmtId="0" fontId="0" fillId="26" borderId="28" xfId="0" applyFill="1" applyBorder="1" applyAlignment="1">
      <alignment horizontal="center"/>
    </xf>
    <xf numFmtId="0" fontId="0" fillId="26" borderId="28" xfId="0" applyFill="1" applyBorder="1"/>
    <xf numFmtId="0" fontId="0" fillId="19" borderId="29" xfId="0" applyFill="1" applyBorder="1" applyAlignment="1">
      <alignment horizontal="left"/>
    </xf>
    <xf numFmtId="169" fontId="0" fillId="0" borderId="0" xfId="0" applyNumberFormat="1"/>
    <xf numFmtId="170" fontId="0" fillId="0" borderId="0" xfId="0" applyNumberFormat="1"/>
    <xf numFmtId="0" fontId="1" fillId="4" borderId="28" xfId="0" applyFont="1" applyFill="1" applyBorder="1" applyAlignment="1">
      <alignment horizontal="center"/>
    </xf>
    <xf numFmtId="0" fontId="0" fillId="27" borderId="0" xfId="0" applyFill="1"/>
    <xf numFmtId="0" fontId="0" fillId="25" borderId="28" xfId="0" applyFill="1" applyBorder="1"/>
    <xf numFmtId="0" fontId="0" fillId="20" borderId="28" xfId="0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0" fillId="20" borderId="28" xfId="0" applyFill="1" applyBorder="1"/>
    <xf numFmtId="0" fontId="0" fillId="21" borderId="28" xfId="0" applyFill="1" applyBorder="1"/>
    <xf numFmtId="0" fontId="0" fillId="21" borderId="29" xfId="0" applyFill="1" applyBorder="1" applyAlignment="1">
      <alignment horizontal="left"/>
    </xf>
    <xf numFmtId="0" fontId="0" fillId="0" borderId="42" xfId="0" applyBorder="1"/>
    <xf numFmtId="0" fontId="1" fillId="16" borderId="28" xfId="0" applyFont="1" applyFill="1" applyBorder="1" applyAlignment="1">
      <alignment horizontal="center"/>
    </xf>
    <xf numFmtId="0" fontId="0" fillId="27" borderId="43" xfId="0" applyFill="1" applyBorder="1"/>
    <xf numFmtId="0" fontId="0" fillId="25" borderId="29" xfId="0" applyFill="1" applyBorder="1"/>
    <xf numFmtId="0" fontId="0" fillId="20" borderId="28" xfId="0" applyFill="1" applyBorder="1" applyAlignment="1">
      <alignment horizontal="left"/>
    </xf>
    <xf numFmtId="14" fontId="0" fillId="3" borderId="3" xfId="0" applyNumberFormat="1" applyFill="1" applyBorder="1" applyAlignment="1">
      <alignment horizontal="left"/>
    </xf>
    <xf numFmtId="7" fontId="0" fillId="3" borderId="3" xfId="10" applyNumberFormat="1" applyFont="1" applyFill="1" applyBorder="1" applyAlignment="1">
      <alignment horizontal="left"/>
    </xf>
    <xf numFmtId="7" fontId="0" fillId="0" borderId="4" xfId="10" applyNumberFormat="1" applyFont="1" applyBorder="1"/>
    <xf numFmtId="44" fontId="0" fillId="0" borderId="0" xfId="10" applyNumberFormat="1" applyFont="1"/>
    <xf numFmtId="7" fontId="0" fillId="0" borderId="0" xfId="10" applyNumberFormat="1" applyFont="1"/>
    <xf numFmtId="0" fontId="0" fillId="2" borderId="28" xfId="0" applyFill="1" applyBorder="1" applyAlignment="1">
      <alignment horizontal="left"/>
    </xf>
    <xf numFmtId="0" fontId="1" fillId="14" borderId="16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3" xfId="0" applyFont="1" applyFill="1" applyBorder="1" applyAlignment="1">
      <alignment horizontal="center"/>
    </xf>
    <xf numFmtId="0" fontId="1" fillId="14" borderId="24" xfId="0" applyFont="1" applyFill="1" applyBorder="1" applyAlignment="1">
      <alignment horizontal="center"/>
    </xf>
    <xf numFmtId="0" fontId="5" fillId="3" borderId="33" xfId="0" applyFont="1" applyFill="1" applyBorder="1" applyAlignment="1">
      <alignment horizontal="left" vertical="center"/>
    </xf>
    <xf numFmtId="0" fontId="5" fillId="3" borderId="34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1" fillId="16" borderId="28" xfId="0" applyFont="1" applyFill="1" applyBorder="1" applyAlignment="1">
      <alignment horizontal="center"/>
    </xf>
    <xf numFmtId="0" fontId="1" fillId="17" borderId="41" xfId="0" applyFont="1" applyFill="1" applyBorder="1" applyAlignment="1">
      <alignment horizontal="center"/>
    </xf>
    <xf numFmtId="0" fontId="1" fillId="17" borderId="40" xfId="0" applyFont="1" applyFill="1" applyBorder="1" applyAlignment="1">
      <alignment horizontal="center"/>
    </xf>
    <xf numFmtId="0" fontId="1" fillId="20" borderId="28" xfId="0" applyFont="1" applyFill="1" applyBorder="1" applyAlignment="1">
      <alignment horizontal="center"/>
    </xf>
    <xf numFmtId="0" fontId="1" fillId="20" borderId="41" xfId="0" applyFont="1" applyFill="1" applyBorder="1" applyAlignment="1">
      <alignment horizontal="center"/>
    </xf>
    <xf numFmtId="0" fontId="1" fillId="21" borderId="36" xfId="0" applyFont="1" applyFill="1" applyBorder="1" applyAlignment="1">
      <alignment horizontal="center"/>
    </xf>
    <xf numFmtId="0" fontId="1" fillId="23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10" fillId="0" borderId="0" xfId="0" applyFont="1" applyAlignment="1">
      <alignment horizontal="center"/>
    </xf>
  </cellXfs>
  <cellStyles count="11">
    <cellStyle name="60% - Accent1 2" xfId="1"/>
    <cellStyle name="60% - Accent2 2" xfId="2"/>
    <cellStyle name="60% - Accent3 2" xfId="3"/>
    <cellStyle name="60% - Accent4 2" xfId="4"/>
    <cellStyle name="60% - Accent5 2" xfId="5"/>
    <cellStyle name="60% - Accent6 2" xfId="6"/>
    <cellStyle name="Currency" xfId="10" builtinId="4"/>
    <cellStyle name="Neutral 2" xfId="7"/>
    <cellStyle name="Normal" xfId="0" builtinId="0"/>
    <cellStyle name="Normal 2" xfId="8"/>
    <cellStyle name="Title 2" xfId="9"/>
  </cellStyles>
  <dxfs count="6"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ill>
        <patternFill>
          <bgColor rgb="FFFFFF99"/>
        </patternFill>
      </fill>
    </dxf>
    <dxf>
      <fill>
        <patternFill patternType="solid">
          <fgColor auto="1"/>
          <bgColor rgb="FFECECEC"/>
        </patternFill>
      </fill>
    </dxf>
    <dxf>
      <fill>
        <gradientFill degree="90">
          <stop position="0">
            <color rgb="FFF7F7F7"/>
          </stop>
          <stop position="1">
            <color rgb="FFF7F7F7"/>
          </stop>
        </gradientFill>
      </fill>
    </dxf>
    <dxf>
      <fill>
        <patternFill patternType="solid">
          <fgColor auto="1"/>
          <bgColor rgb="FFECECEC"/>
        </patternFill>
      </fill>
    </dxf>
    <dxf>
      <font>
        <b/>
        <i val="0"/>
        <color theme="0"/>
      </font>
      <fill>
        <gradientFill degree="270">
          <stop position="0">
            <color rgb="FF003300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98C723"/>
      <color rgb="FFF7F7F7"/>
      <color rgb="FFECECEC"/>
      <color rgb="FF003300"/>
      <color rgb="FFFFFF99"/>
      <color rgb="FF66FF66"/>
      <color rgb="FFB9C6C1"/>
      <color rgb="FFA6B6B0"/>
      <color rgb="FFFFCC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hyperlink" Target="http://bit.ly/MentorshipProgram_WkbkAd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0</xdr:row>
      <xdr:rowOff>76200</xdr:rowOff>
    </xdr:from>
    <xdr:to>
      <xdr:col>10</xdr:col>
      <xdr:colOff>685800</xdr:colOff>
      <xdr:row>1</xdr:row>
      <xdr:rowOff>178974</xdr:rowOff>
    </xdr:to>
    <xdr:grpSp>
      <xdr:nvGrpSpPr>
        <xdr:cNvPr id="103" name="HeaderGrp"/>
        <xdr:cNvGrpSpPr/>
      </xdr:nvGrpSpPr>
      <xdr:grpSpPr>
        <a:xfrm>
          <a:off x="1657350" y="76200"/>
          <a:ext cx="9639300" cy="598074"/>
          <a:chOff x="1657350" y="76200"/>
          <a:chExt cx="9639300" cy="598074"/>
        </a:xfrm>
      </xdr:grpSpPr>
      <xdr:grpSp>
        <xdr:nvGrpSpPr>
          <xdr:cNvPr id="26" name="PrevNextGrp"/>
          <xdr:cNvGrpSpPr/>
        </xdr:nvGrpSpPr>
        <xdr:grpSpPr>
          <a:xfrm>
            <a:off x="9189528" y="389165"/>
            <a:ext cx="990600" cy="283246"/>
            <a:chOff x="9077324" y="385762"/>
            <a:chExt cx="1017270" cy="284607"/>
          </a:xfrm>
        </xdr:grpSpPr>
        <xdr:sp macro="[0]!Schedule_NextWeek" textlink="">
          <xdr:nvSpPr>
            <xdr:cNvPr id="4" name="Right Arrow 3">
              <a:extLst>
                <a:ext uri="{FF2B5EF4-FFF2-40B4-BE49-F238E27FC236}">
                  <a16:creationId xmlns="" xmlns:a16="http://schemas.microsoft.com/office/drawing/2014/main" id="{00000000-0008-0000-0100-00001B000000}"/>
                </a:ext>
              </a:extLst>
            </xdr:cNvPr>
            <xdr:cNvSpPr/>
          </xdr:nvSpPr>
          <xdr:spPr>
            <a:xfrm>
              <a:off x="9591674" y="385762"/>
              <a:ext cx="502920" cy="284607"/>
            </a:xfrm>
            <a:prstGeom prst="rightArrow">
              <a:avLst>
                <a:gd name="adj1" fmla="val 71052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18288" tIns="0" rIns="18288" bIns="0" rtlCol="0" anchor="ctr"/>
            <a:lstStyle/>
            <a:p>
              <a:pPr algn="ctr"/>
              <a:r>
                <a:rPr lang="en-US" sz="1100" b="1">
                  <a:solidFill>
                    <a:srgbClr val="003300"/>
                  </a:solidFill>
                </a:rPr>
                <a:t>Next</a:t>
              </a:r>
            </a:p>
          </xdr:txBody>
        </xdr:sp>
        <xdr:sp macro="[0]!Schedule_PrevWeek" textlink="">
          <xdr:nvSpPr>
            <xdr:cNvPr id="5" name="Right Arrow 4">
              <a:extLst>
                <a:ext uri="{FF2B5EF4-FFF2-40B4-BE49-F238E27FC236}">
                  <a16:creationId xmlns="" xmlns:a16="http://schemas.microsoft.com/office/drawing/2014/main" id="{00000000-0008-0000-0100-000027000000}"/>
                </a:ext>
              </a:extLst>
            </xdr:cNvPr>
            <xdr:cNvSpPr/>
          </xdr:nvSpPr>
          <xdr:spPr>
            <a:xfrm flipH="1">
              <a:off x="9077324" y="385762"/>
              <a:ext cx="502920" cy="284607"/>
            </a:xfrm>
            <a:prstGeom prst="rightArrow">
              <a:avLst>
                <a:gd name="adj1" fmla="val 71052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18288" tIns="0" rIns="18288" bIns="0" rtlCol="0" anchor="ctr"/>
            <a:lstStyle/>
            <a:p>
              <a:pPr algn="ctr"/>
              <a:r>
                <a:rPr lang="en-US" sz="1100" b="1">
                  <a:solidFill>
                    <a:srgbClr val="003300"/>
                  </a:solidFill>
                </a:rPr>
                <a:t>Prev. </a:t>
              </a:r>
            </a:p>
          </xdr:txBody>
        </xdr:sp>
      </xdr:grpSp>
      <xdr:grpSp>
        <xdr:nvGrpSpPr>
          <xdr:cNvPr id="6" name="ThisWeekBtn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GrpSpPr/>
        </xdr:nvGrpSpPr>
        <xdr:grpSpPr>
          <a:xfrm>
            <a:off x="9190368" y="122824"/>
            <a:ext cx="988919" cy="237744"/>
            <a:chOff x="3011581" y="19050"/>
            <a:chExt cx="988919" cy="237744"/>
          </a:xfrm>
        </xdr:grpSpPr>
        <xdr:sp macro="[0]!Schedule_ThisWeek" textlink="">
          <xdr:nvSpPr>
            <xdr:cNvPr id="7" name="Rounded Rectangle 6">
              <a:extLst>
                <a:ext uri="{FF2B5EF4-FFF2-40B4-BE49-F238E27FC236}">
                  <a16:creationId xmlns="" xmlns:a16="http://schemas.microsoft.com/office/drawing/2014/main" id="{00000000-0008-0000-0100-00008B010000}"/>
                </a:ext>
              </a:extLst>
            </xdr:cNvPr>
            <xdr:cNvSpPr/>
          </xdr:nvSpPr>
          <xdr:spPr>
            <a:xfrm>
              <a:off x="3011581" y="19050"/>
              <a:ext cx="988919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 b="1">
                  <a:solidFill>
                    <a:srgbClr val="003300"/>
                  </a:solidFill>
                </a:rPr>
                <a:t>This Week</a:t>
              </a:r>
              <a:endParaRPr lang="en-US" sz="1100" b="1" baseline="0">
                <a:solidFill>
                  <a:srgbClr val="003300"/>
                </a:solidFill>
              </a:endParaRPr>
            </a:p>
          </xdr:txBody>
        </xdr:sp>
        <xdr:pic macro="[0]!Schedule_ThisWeek">
          <xdr:nvPicPr>
            <xdr:cNvPr id="8" name="Picture 7">
              <a:extLst>
                <a:ext uri="{FF2B5EF4-FFF2-40B4-BE49-F238E27FC236}">
                  <a16:creationId xmlns="" xmlns:a16="http://schemas.microsoft.com/office/drawing/2014/main" id="{00000000-0008-0000-01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76575" y="47625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4" name="AddClsGrp"/>
          <xdr:cNvGrpSpPr/>
        </xdr:nvGrpSpPr>
        <xdr:grpSpPr>
          <a:xfrm>
            <a:off x="10278013" y="122824"/>
            <a:ext cx="1018637" cy="237744"/>
            <a:chOff x="10192287" y="103155"/>
            <a:chExt cx="1033272" cy="237744"/>
          </a:xfrm>
        </xdr:grpSpPr>
        <xdr:sp macro="[0]!Class_AddNew" textlink="">
          <xdr:nvSpPr>
            <xdr:cNvPr id="14" name="Rounded Rectangle 13">
              <a:extLst>
                <a:ext uri="{FF2B5EF4-FFF2-40B4-BE49-F238E27FC236}">
                  <a16:creationId xmlns="" xmlns:a16="http://schemas.microsoft.com/office/drawing/2014/main" id="{00000000-0008-0000-0100-00008B010000}"/>
                </a:ext>
              </a:extLst>
            </xdr:cNvPr>
            <xdr:cNvSpPr/>
          </xdr:nvSpPr>
          <xdr:spPr>
            <a:xfrm>
              <a:off x="10192287" y="103155"/>
              <a:ext cx="1033272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45720" bIns="0" rtlCol="0" anchor="ctr"/>
            <a:lstStyle/>
            <a:p>
              <a:pPr algn="ctr"/>
              <a:r>
                <a:rPr lang="en-US" sz="1100" b="1">
                  <a:solidFill>
                    <a:srgbClr val="003300"/>
                  </a:solidFill>
                </a:rPr>
                <a:t>     Add Class</a:t>
              </a:r>
              <a:endParaRPr lang="en-US" sz="1100" b="1" baseline="0">
                <a:solidFill>
                  <a:srgbClr val="003300"/>
                </a:solidFill>
              </a:endParaRPr>
            </a:p>
          </xdr:txBody>
        </xdr:sp>
        <xdr:pic macro="[0]!Class_AddNew">
          <xdr:nvPicPr>
            <xdr:cNvPr id="19" name="Picture 18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5562" y="126015"/>
              <a:ext cx="192024" cy="192024"/>
            </a:xfrm>
            <a:prstGeom prst="rect">
              <a:avLst/>
            </a:prstGeom>
          </xdr:spPr>
        </xdr:pic>
      </xdr:grpSp>
      <xdr:grpSp>
        <xdr:nvGrpSpPr>
          <xdr:cNvPr id="25" name="AddStudGrp"/>
          <xdr:cNvGrpSpPr/>
        </xdr:nvGrpSpPr>
        <xdr:grpSpPr>
          <a:xfrm>
            <a:off x="10278013" y="436530"/>
            <a:ext cx="1018637" cy="237744"/>
            <a:chOff x="10192287" y="417480"/>
            <a:chExt cx="1033272" cy="237744"/>
          </a:xfrm>
        </xdr:grpSpPr>
        <xdr:sp macro="[0]!student_AddNew" textlink="">
          <xdr:nvSpPr>
            <xdr:cNvPr id="22" name="Rounded Rectangle 21">
              <a:extLst>
                <a:ext uri="{FF2B5EF4-FFF2-40B4-BE49-F238E27FC236}">
                  <a16:creationId xmlns="" xmlns:a16="http://schemas.microsoft.com/office/drawing/2014/main" id="{00000000-0008-0000-0100-00008B010000}"/>
                </a:ext>
              </a:extLst>
            </xdr:cNvPr>
            <xdr:cNvSpPr/>
          </xdr:nvSpPr>
          <xdr:spPr>
            <a:xfrm>
              <a:off x="10192287" y="417480"/>
              <a:ext cx="1033272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45720" bIns="0" rtlCol="0" anchor="ctr"/>
            <a:lstStyle/>
            <a:p>
              <a:pPr algn="r"/>
              <a:r>
                <a:rPr lang="en-US" sz="1100" b="1">
                  <a:solidFill>
                    <a:srgbClr val="003300"/>
                  </a:solidFill>
                </a:rPr>
                <a:t>Add Student</a:t>
              </a:r>
              <a:endParaRPr lang="en-US" sz="1100" b="1" baseline="0">
                <a:solidFill>
                  <a:srgbClr val="003300"/>
                </a:solidFill>
              </a:endParaRPr>
            </a:p>
          </xdr:txBody>
        </xdr:sp>
        <xdr:pic macro="[0]!student_AddNew">
          <xdr:nvPicPr>
            <xdr:cNvPr id="23" name="Picture 22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215562" y="440340"/>
              <a:ext cx="192024" cy="192024"/>
            </a:xfrm>
            <a:prstGeom prst="rect">
              <a:avLst/>
            </a:prstGeom>
          </xdr:spPr>
        </xdr:pic>
      </xdr:grpSp>
      <xdr:pic>
        <xdr:nvPicPr>
          <xdr:cNvPr id="30" name="AppIcon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57350" y="76200"/>
            <a:ext cx="628650" cy="456754"/>
          </a:xfrm>
          <a:prstGeom prst="rect">
            <a:avLst/>
          </a:prstGeom>
        </xdr:spPr>
      </xdr:pic>
      <xdr:sp macro="" textlink="">
        <xdr:nvSpPr>
          <xdr:cNvPr id="31" name="AppTittle"/>
          <xdr:cNvSpPr txBox="1"/>
        </xdr:nvSpPr>
        <xdr:spPr>
          <a:xfrm>
            <a:off x="2257425" y="104775"/>
            <a:ext cx="7077075" cy="4667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0">
                <a:solidFill>
                  <a:schemeClr val="bg1">
                    <a:lumMod val="95000"/>
                  </a:schemeClr>
                </a:solidFill>
                <a:latin typeface="squeaky chalk sound" pitchFamily="2" charset="0"/>
              </a:rPr>
              <a:t>CLASS</a:t>
            </a:r>
            <a:r>
              <a:rPr lang="en-US" sz="3000" b="0" baseline="0">
                <a:solidFill>
                  <a:schemeClr val="bg1">
                    <a:lumMod val="95000"/>
                  </a:schemeClr>
                </a:solidFill>
                <a:latin typeface="squeaky chalk sound" pitchFamily="2" charset="0"/>
              </a:rPr>
              <a:t> &amp; STUDENT MANAGER</a:t>
            </a:r>
            <a:endParaRPr lang="en-US" sz="3000" b="0">
              <a:solidFill>
                <a:schemeClr val="bg1">
                  <a:lumMod val="95000"/>
                </a:schemeClr>
              </a:solidFill>
              <a:latin typeface="squeaky chalk sound" pitchFamily="2" charset="0"/>
            </a:endParaRPr>
          </a:p>
        </xdr:txBody>
      </xdr:sp>
    </xdr:grpSp>
    <xdr:clientData/>
  </xdr:twoCellAnchor>
  <xdr:twoCellAnchor editAs="oneCell">
    <xdr:from>
      <xdr:col>4</xdr:col>
      <xdr:colOff>94850</xdr:colOff>
      <xdr:row>2</xdr:row>
      <xdr:rowOff>19050</xdr:rowOff>
    </xdr:from>
    <xdr:to>
      <xdr:col>5</xdr:col>
      <xdr:colOff>894207</xdr:colOff>
      <xdr:row>13</xdr:row>
      <xdr:rowOff>8896</xdr:rowOff>
    </xdr:to>
    <xdr:grpSp>
      <xdr:nvGrpSpPr>
        <xdr:cNvPr id="301" name="StudentGrp"/>
        <xdr:cNvGrpSpPr/>
      </xdr:nvGrpSpPr>
      <xdr:grpSpPr>
        <a:xfrm>
          <a:off x="3304775" y="714375"/>
          <a:ext cx="1780432" cy="2152021"/>
          <a:chOff x="3304775" y="714375"/>
          <a:chExt cx="1780432" cy="2152021"/>
        </a:xfrm>
      </xdr:grpSpPr>
      <xdr:grpSp>
        <xdr:nvGrpSpPr>
          <xdr:cNvPr id="32" name="Group 31"/>
          <xdr:cNvGrpSpPr/>
        </xdr:nvGrpSpPr>
        <xdr:grpSpPr>
          <a:xfrm>
            <a:off x="3389258" y="2129710"/>
            <a:ext cx="694339" cy="219293"/>
            <a:chOff x="3036833" y="2223459"/>
            <a:chExt cx="694339" cy="218635"/>
          </a:xfrm>
        </xdr:grpSpPr>
        <xdr:sp macro="[0]!Student_SaveUpdate" textlink="">
          <xdr:nvSpPr>
            <xdr:cNvPr id="11" name="Rounded Rectangle 10"/>
            <xdr:cNvSpPr/>
          </xdr:nvSpPr>
          <xdr:spPr>
            <a:xfrm>
              <a:off x="3036833" y="2223459"/>
              <a:ext cx="694339" cy="218418"/>
            </a:xfrm>
            <a:prstGeom prst="roundRect">
              <a:avLst/>
            </a:prstGeom>
            <a:solidFill>
              <a:srgbClr val="003300"/>
            </a:solidFill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lIns="0" tIns="0" rIns="54864" bIns="0" rtlCol="0" anchor="ctr"/>
            <a:lstStyle/>
            <a:p>
              <a:pPr algn="ctr"/>
              <a:r>
                <a:rPr lang="en-US" sz="1100"/>
                <a:t>   Save</a:t>
              </a:r>
            </a:p>
          </xdr:txBody>
        </xdr:sp>
        <xdr:pic macro="[0]!Student_SaveUpdate">
          <xdr:nvPicPr>
            <xdr:cNvPr id="17" name="Picture 16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053483" y="2232413"/>
              <a:ext cx="210368" cy="209681"/>
            </a:xfrm>
            <a:prstGeom prst="rect">
              <a:avLst/>
            </a:prstGeom>
          </xdr:spPr>
        </xdr:pic>
      </xdr:grpSp>
      <xdr:grpSp>
        <xdr:nvGrpSpPr>
          <xdr:cNvPr id="21" name="Group 20"/>
          <xdr:cNvGrpSpPr/>
        </xdr:nvGrpSpPr>
        <xdr:grpSpPr>
          <a:xfrm>
            <a:off x="4246508" y="2129706"/>
            <a:ext cx="713232" cy="219075"/>
            <a:chOff x="3891784" y="2219325"/>
            <a:chExt cx="713232" cy="218418"/>
          </a:xfrm>
        </xdr:grpSpPr>
        <xdr:sp macro="[0]!Student_Delete" textlink="">
          <xdr:nvSpPr>
            <xdr:cNvPr id="12" name="Rounded Rectangle 11"/>
            <xdr:cNvSpPr/>
          </xdr:nvSpPr>
          <xdr:spPr>
            <a:xfrm>
              <a:off x="3891784" y="2219325"/>
              <a:ext cx="713232" cy="218418"/>
            </a:xfrm>
            <a:prstGeom prst="roundRect">
              <a:avLst/>
            </a:prstGeom>
            <a:solidFill>
              <a:srgbClr val="003300"/>
            </a:solidFill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lIns="0" tIns="0" rIns="54864" bIns="0" rtlCol="0" anchor="ctr"/>
            <a:lstStyle/>
            <a:p>
              <a:pPr algn="r"/>
              <a:r>
                <a:rPr lang="en-US" sz="1100" baseline="0"/>
                <a:t>Delete </a:t>
              </a:r>
              <a:endParaRPr lang="en-US" sz="1100"/>
            </a:p>
          </xdr:txBody>
        </xdr:sp>
        <xdr:pic macro="[0]!Student_Delete">
          <xdr:nvPicPr>
            <xdr:cNvPr id="18" name="Picture 17"/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53660" y="2232522"/>
              <a:ext cx="192653" cy="192024"/>
            </a:xfrm>
            <a:prstGeom prst="rect">
              <a:avLst/>
            </a:prstGeom>
          </xdr:spPr>
        </xdr:pic>
      </xdr:grpSp>
      <xdr:sp macro="[0]!Student_HidePanel" textlink="">
        <xdr:nvSpPr>
          <xdr:cNvPr id="28" name="Rounded Rectangle 27">
            <a:extLst>
              <a:ext uri="{FF2B5EF4-FFF2-40B4-BE49-F238E27FC236}">
                <a16:creationId xmlns="" xmlns:a16="http://schemas.microsoft.com/office/drawing/2014/main" id="{00000000-0008-0000-0100-00008B010000}"/>
              </a:ext>
            </a:extLst>
          </xdr:cNvPr>
          <xdr:cNvSpPr/>
        </xdr:nvSpPr>
        <xdr:spPr>
          <a:xfrm>
            <a:off x="4829175" y="714375"/>
            <a:ext cx="256032" cy="201168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100" b="1">
                <a:solidFill>
                  <a:srgbClr val="003300"/>
                </a:solidFill>
              </a:rPr>
              <a:t>&lt;&lt;</a:t>
            </a:r>
            <a:endParaRPr lang="en-US" sz="1100" b="1" baseline="0">
              <a:solidFill>
                <a:srgbClr val="003300"/>
              </a:solidFill>
            </a:endParaRPr>
          </a:p>
        </xdr:txBody>
      </xdr:sp>
      <xdr:grpSp>
        <xdr:nvGrpSpPr>
          <xdr:cNvPr id="272" name="Group 271"/>
          <xdr:cNvGrpSpPr/>
        </xdr:nvGrpSpPr>
        <xdr:grpSpPr>
          <a:xfrm>
            <a:off x="3304775" y="2665228"/>
            <a:ext cx="201168" cy="201168"/>
            <a:chOff x="3184263" y="2648662"/>
            <a:chExt cx="201168" cy="201168"/>
          </a:xfrm>
        </xdr:grpSpPr>
        <xdr:sp macro="[0]!Student_AddPayment" textlink="">
          <xdr:nvSpPr>
            <xdr:cNvPr id="270" name="Rounded Rectangle 269"/>
            <xdr:cNvSpPr/>
          </xdr:nvSpPr>
          <xdr:spPr>
            <a:xfrm>
              <a:off x="3184263" y="2648662"/>
              <a:ext cx="201168" cy="201168"/>
            </a:xfrm>
            <a:prstGeom prst="roundRect">
              <a:avLst/>
            </a:prstGeom>
            <a:solidFill>
              <a:srgbClr val="003300"/>
            </a:solidFill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lIns="0" tIns="0" rIns="54864" bIns="0" rtlCol="0" anchor="ctr"/>
            <a:lstStyle/>
            <a:p>
              <a:pPr algn="r"/>
              <a:endParaRPr lang="en-US" sz="1000"/>
            </a:p>
          </xdr:txBody>
        </xdr:sp>
        <xdr:pic macro="[0]!Student_AddPayment">
          <xdr:nvPicPr>
            <xdr:cNvPr id="268" name="Picture 267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193407" y="2657806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727075</xdr:colOff>
      <xdr:row>18</xdr:row>
      <xdr:rowOff>12700</xdr:rowOff>
    </xdr:from>
    <xdr:to>
      <xdr:col>3</xdr:col>
      <xdr:colOff>928243</xdr:colOff>
      <xdr:row>19</xdr:row>
      <xdr:rowOff>23368</xdr:rowOff>
    </xdr:to>
    <xdr:grpSp>
      <xdr:nvGrpSpPr>
        <xdr:cNvPr id="304" name="DelStudBtn" hidden="1"/>
        <xdr:cNvGrpSpPr/>
      </xdr:nvGrpSpPr>
      <xdr:grpSpPr>
        <a:xfrm>
          <a:off x="2955925" y="3822700"/>
          <a:ext cx="201168" cy="201168"/>
          <a:chOff x="2981818" y="3232983"/>
          <a:chExt cx="228376" cy="220020"/>
        </a:xfrm>
      </xdr:grpSpPr>
      <xdr:sp macro="[0]!Class_DeleteStudent" textlink="">
        <xdr:nvSpPr>
          <xdr:cNvPr id="302" name="Rounded Rectangle 301" hidden="1"/>
          <xdr:cNvSpPr/>
        </xdr:nvSpPr>
        <xdr:spPr>
          <a:xfrm>
            <a:off x="2981818" y="3232983"/>
            <a:ext cx="228376" cy="220020"/>
          </a:xfrm>
          <a:prstGeom prst="roundRect">
            <a:avLst/>
          </a:prstGeom>
          <a:solidFill>
            <a:srgbClr val="003300"/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endParaRPr lang="en-US" sz="1100"/>
          </a:p>
        </xdr:txBody>
      </xdr:sp>
      <xdr:pic macro="[0]!Class_DeleteStudent">
        <xdr:nvPicPr>
          <xdr:cNvPr id="303" name="Picture 302" hidden="1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04616" y="3251553"/>
            <a:ext cx="182781" cy="18288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28575</xdr:colOff>
      <xdr:row>2</xdr:row>
      <xdr:rowOff>19050</xdr:rowOff>
    </xdr:from>
    <xdr:to>
      <xdr:col>3</xdr:col>
      <xdr:colOff>959183</xdr:colOff>
      <xdr:row>13</xdr:row>
      <xdr:rowOff>5158</xdr:rowOff>
    </xdr:to>
    <xdr:grpSp>
      <xdr:nvGrpSpPr>
        <xdr:cNvPr id="306" name="ClsGrp"/>
        <xdr:cNvGrpSpPr/>
      </xdr:nvGrpSpPr>
      <xdr:grpSpPr>
        <a:xfrm>
          <a:off x="1457325" y="714375"/>
          <a:ext cx="1730708" cy="2148283"/>
          <a:chOff x="1457325" y="714375"/>
          <a:chExt cx="1730708" cy="2148283"/>
        </a:xfrm>
      </xdr:grpSpPr>
      <xdr:sp macro="[0]!ClassDetails_Hide" textlink="">
        <xdr:nvSpPr>
          <xdr:cNvPr id="27" name="Rounded Rectangle 26">
            <a:extLst>
              <a:ext uri="{FF2B5EF4-FFF2-40B4-BE49-F238E27FC236}">
                <a16:creationId xmlns="" xmlns:a16="http://schemas.microsoft.com/office/drawing/2014/main" id="{00000000-0008-0000-0100-00008B010000}"/>
              </a:ext>
            </a:extLst>
          </xdr:cNvPr>
          <xdr:cNvSpPr/>
        </xdr:nvSpPr>
        <xdr:spPr>
          <a:xfrm>
            <a:off x="2932252" y="714375"/>
            <a:ext cx="255781" cy="201133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100" b="1">
                <a:solidFill>
                  <a:srgbClr val="003300"/>
                </a:solidFill>
              </a:rPr>
              <a:t>&lt;&lt;</a:t>
            </a:r>
            <a:endParaRPr lang="en-US" sz="1100" b="1" baseline="0">
              <a:solidFill>
                <a:srgbClr val="003300"/>
              </a:solidFill>
            </a:endParaRPr>
          </a:p>
        </xdr:txBody>
      </xdr:sp>
      <xdr:grpSp>
        <xdr:nvGrpSpPr>
          <xdr:cNvPr id="20" name="Group 19"/>
          <xdr:cNvGrpSpPr/>
        </xdr:nvGrpSpPr>
        <xdr:grpSpPr>
          <a:xfrm>
            <a:off x="1457325" y="2124700"/>
            <a:ext cx="561423" cy="220020"/>
            <a:chOff x="1142344" y="2124075"/>
            <a:chExt cx="562836" cy="219398"/>
          </a:xfrm>
        </xdr:grpSpPr>
        <xdr:sp macro="[0]!Class_Copy" textlink="">
          <xdr:nvSpPr>
            <xdr:cNvPr id="2" name="Rounded Rectangle 1"/>
            <xdr:cNvSpPr/>
          </xdr:nvSpPr>
          <xdr:spPr>
            <a:xfrm>
              <a:off x="1142344" y="2124075"/>
              <a:ext cx="562836" cy="219398"/>
            </a:xfrm>
            <a:prstGeom prst="roundRect">
              <a:avLst/>
            </a:prstGeom>
            <a:solidFill>
              <a:srgbClr val="003300"/>
            </a:solidFill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Copy</a:t>
              </a:r>
            </a:p>
          </xdr:txBody>
        </xdr:sp>
        <xdr:pic>
          <xdr:nvPicPr>
            <xdr:cNvPr id="15" name="Picture 14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70918" y="2156114"/>
              <a:ext cx="129886" cy="127498"/>
            </a:xfrm>
            <a:prstGeom prst="rect">
              <a:avLst/>
            </a:prstGeom>
          </xdr:spPr>
        </xdr:pic>
        <xdr:pic macro="[0]!Class_Copy">
          <xdr:nvPicPr>
            <xdr:cNvPr id="105" name="Picture 104"/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217170" y="2189377"/>
              <a:ext cx="129886" cy="127498"/>
            </a:xfrm>
            <a:prstGeom prst="rect">
              <a:avLst/>
            </a:prstGeom>
          </xdr:spPr>
        </xdr:pic>
      </xdr:grpSp>
      <xdr:sp macro="[0]!Class_Delete" textlink="">
        <xdr:nvSpPr>
          <xdr:cNvPr id="10" name="Rounded Rectangle 9"/>
          <xdr:cNvSpPr/>
        </xdr:nvSpPr>
        <xdr:spPr>
          <a:xfrm>
            <a:off x="2630704" y="2136172"/>
            <a:ext cx="548102" cy="220020"/>
          </a:xfrm>
          <a:prstGeom prst="roundRect">
            <a:avLst/>
          </a:prstGeom>
          <a:solidFill>
            <a:srgbClr val="003300"/>
          </a:solidFill>
        </xdr:spPr>
        <xdr:style>
          <a:lnRef idx="0">
            <a:schemeClr val="dk1"/>
          </a:lnRef>
          <a:fillRef idx="3">
            <a:schemeClr val="dk1"/>
          </a:fillRef>
          <a:effectRef idx="3">
            <a:schemeClr val="dk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100" baseline="0"/>
              <a:t>Del. </a:t>
            </a:r>
            <a:endParaRPr lang="en-US" sz="1100"/>
          </a:p>
        </xdr:txBody>
      </xdr:sp>
      <xdr:pic macro="[0]!Class_Delete">
        <xdr:nvPicPr>
          <xdr:cNvPr id="107" name="Picture 106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77097" y="2151450"/>
            <a:ext cx="192464" cy="192568"/>
          </a:xfrm>
          <a:prstGeom prst="rect">
            <a:avLst/>
          </a:prstGeom>
        </xdr:spPr>
      </xdr:pic>
      <xdr:grpSp>
        <xdr:nvGrpSpPr>
          <xdr:cNvPr id="271" name="Group 270"/>
          <xdr:cNvGrpSpPr/>
        </xdr:nvGrpSpPr>
        <xdr:grpSpPr>
          <a:xfrm>
            <a:off x="1464539" y="2661525"/>
            <a:ext cx="200971" cy="201133"/>
            <a:chOff x="1382548" y="2661863"/>
            <a:chExt cx="201168" cy="201168"/>
          </a:xfrm>
        </xdr:grpSpPr>
        <xdr:sp macro="[0]!Class_AddStudent" textlink="">
          <xdr:nvSpPr>
            <xdr:cNvPr id="269" name="Rounded Rectangle 268"/>
            <xdr:cNvSpPr/>
          </xdr:nvSpPr>
          <xdr:spPr>
            <a:xfrm>
              <a:off x="1382548" y="2661863"/>
              <a:ext cx="201168" cy="201168"/>
            </a:xfrm>
            <a:prstGeom prst="roundRect">
              <a:avLst/>
            </a:prstGeom>
            <a:solidFill>
              <a:srgbClr val="003300"/>
            </a:solidFill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lIns="0" tIns="0" rIns="54864" bIns="0" rtlCol="0" anchor="ctr"/>
            <a:lstStyle/>
            <a:p>
              <a:pPr algn="r"/>
              <a:endParaRPr lang="en-US" sz="1000"/>
            </a:p>
          </xdr:txBody>
        </xdr:sp>
        <xdr:pic macro="[0]!Class_AddStudent">
          <xdr:nvPicPr>
            <xdr:cNvPr id="16" name="Picture 15"/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91692" y="2671007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299" name="Group 298"/>
          <xdr:cNvGrpSpPr/>
        </xdr:nvGrpSpPr>
        <xdr:grpSpPr>
          <a:xfrm>
            <a:off x="2056812" y="2124701"/>
            <a:ext cx="532876" cy="226125"/>
            <a:chOff x="2057401" y="2124946"/>
            <a:chExt cx="533399" cy="226164"/>
          </a:xfrm>
        </xdr:grpSpPr>
        <xdr:sp macro="[0]!Class_SaveUpdate" textlink="">
          <xdr:nvSpPr>
            <xdr:cNvPr id="295" name="Rounded Rectangle 294"/>
            <xdr:cNvSpPr/>
          </xdr:nvSpPr>
          <xdr:spPr>
            <a:xfrm>
              <a:off x="2057401" y="2124946"/>
              <a:ext cx="533399" cy="220058"/>
            </a:xfrm>
            <a:prstGeom prst="roundRect">
              <a:avLst/>
            </a:prstGeom>
            <a:solidFill>
              <a:srgbClr val="003300"/>
            </a:solidFill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lIns="0" tIns="0" rIns="27432" bIns="0" rtlCol="0" anchor="ctr"/>
            <a:lstStyle/>
            <a:p>
              <a:pPr algn="r"/>
              <a:r>
                <a:rPr lang="en-US" sz="1100"/>
                <a:t>Save</a:t>
              </a:r>
            </a:p>
          </xdr:txBody>
        </xdr:sp>
        <xdr:pic macro="[0]!Class_SaveUpdate">
          <xdr:nvPicPr>
            <xdr:cNvPr id="298" name="Picture 297"/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057401" y="2140798"/>
              <a:ext cx="210368" cy="210312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209550</xdr:colOff>
      <xdr:row>0</xdr:row>
      <xdr:rowOff>47625</xdr:rowOff>
    </xdr:from>
    <xdr:to>
      <xdr:col>0</xdr:col>
      <xdr:colOff>771526</xdr:colOff>
      <xdr:row>0</xdr:row>
      <xdr:rowOff>342900</xdr:rowOff>
    </xdr:to>
    <xdr:sp macro="" textlink="">
      <xdr:nvSpPr>
        <xdr:cNvPr id="307" name="SampleShape"/>
        <xdr:cNvSpPr/>
      </xdr:nvSpPr>
      <xdr:spPr>
        <a:xfrm>
          <a:off x="209550" y="47625"/>
          <a:ext cx="561976" cy="295275"/>
        </a:xfrm>
        <a:prstGeom prst="rect">
          <a:avLst/>
        </a:prstGeom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endParaRPr lang="en-US" sz="1100" b="1">
            <a:solidFill>
              <a:srgbClr val="003300"/>
            </a:solidFill>
          </a:endParaRPr>
        </a:p>
      </xdr:txBody>
    </xdr:sp>
    <xdr:clientData/>
  </xdr:twoCellAnchor>
  <xdr:twoCellAnchor editAs="oneCell">
    <xdr:from>
      <xdr:col>3</xdr:col>
      <xdr:colOff>0</xdr:colOff>
      <xdr:row>4</xdr:row>
      <xdr:rowOff>0</xdr:rowOff>
    </xdr:from>
    <xdr:to>
      <xdr:col>5</xdr:col>
      <xdr:colOff>104775</xdr:colOff>
      <xdr:row>15</xdr:row>
      <xdr:rowOff>119591</xdr:rowOff>
    </xdr:to>
    <xdr:grpSp>
      <xdr:nvGrpSpPr>
        <xdr:cNvPr id="34" name="Calendar" hidden="1"/>
        <xdr:cNvGrpSpPr/>
      </xdr:nvGrpSpPr>
      <xdr:grpSpPr>
        <a:xfrm>
          <a:off x="2228850" y="1152525"/>
          <a:ext cx="2066925" cy="2205566"/>
          <a:chOff x="2228850" y="1152525"/>
          <a:chExt cx="2066925" cy="2205566"/>
        </a:xfrm>
      </xdr:grpSpPr>
      <xdr:sp macro="" textlink="">
        <xdr:nvSpPr>
          <xdr:cNvPr id="183" name="Settings" hidden="1">
            <a:extLst>
              <a:ext uri="{FF2B5EF4-FFF2-40B4-BE49-F238E27FC236}">
                <a16:creationId xmlns:a16="http://schemas.microsoft.com/office/drawing/2014/main" xmlns="" id="{00000000-0008-0000-0300-000049000000}"/>
              </a:ext>
            </a:extLst>
          </xdr:cNvPr>
          <xdr:cNvSpPr/>
        </xdr:nvSpPr>
        <xdr:spPr>
          <a:xfrm>
            <a:off x="2230713" y="3124450"/>
            <a:ext cx="2065062" cy="233641"/>
          </a:xfrm>
          <a:prstGeom prst="rect">
            <a:avLst/>
          </a:prstGeom>
          <a:solidFill>
            <a:srgbClr val="D7E4BC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184" name="CalBack" hidden="1">
            <a:extLst>
              <a:ext uri="{FF2B5EF4-FFF2-40B4-BE49-F238E27FC236}">
                <a16:creationId xmlns:a16="http://schemas.microsoft.com/office/drawing/2014/main" xmlns="" id="{00000000-0008-0000-0300-00004A000000}"/>
              </a:ext>
            </a:extLst>
          </xdr:cNvPr>
          <xdr:cNvSpPr/>
        </xdr:nvSpPr>
        <xdr:spPr>
          <a:xfrm>
            <a:off x="2228850" y="1152525"/>
            <a:ext cx="2065062" cy="1962581"/>
          </a:xfrm>
          <a:prstGeom prst="rect">
            <a:avLst/>
          </a:prstGeom>
          <a:solidFill>
            <a:srgbClr val="D7E4BC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$A$5">
        <xdr:nvSpPr>
          <xdr:cNvPr id="185" name="MonthYear" hidden="1">
            <a:extLst>
              <a:ext uri="{FF2B5EF4-FFF2-40B4-BE49-F238E27FC236}">
                <a16:creationId xmlns:a16="http://schemas.microsoft.com/office/drawing/2014/main" xmlns="" id="{00000000-0008-0000-0300-00004B000000}"/>
              </a:ext>
            </a:extLst>
          </xdr:cNvPr>
          <xdr:cNvSpPr txBox="1"/>
        </xdr:nvSpPr>
        <xdr:spPr>
          <a:xfrm>
            <a:off x="2512502" y="1349254"/>
            <a:ext cx="1500761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9035E3BD-A297-4D74-A7C9-6947546AF8F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November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CalPopUp!$F$6">
        <xdr:nvSpPr>
          <xdr:cNvPr id="186" name="40Day" hidden="1">
            <a:extLst>
              <a:ext uri="{FF2B5EF4-FFF2-40B4-BE49-F238E27FC236}">
                <a16:creationId xmlns:a16="http://schemas.microsoft.com/office/drawing/2014/main" xmlns="" id="{00000000-0008-0000-0300-00004C000000}"/>
              </a:ext>
            </a:extLst>
          </xdr:cNvPr>
          <xdr:cNvSpPr/>
        </xdr:nvSpPr>
        <xdr:spPr>
          <a:xfrm>
            <a:off x="3393713" y="2710566"/>
            <a:ext cx="25945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511D8AD-860E-4EB9-AB54-05C2794042D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CalPopUp!$G$6">
        <xdr:nvSpPr>
          <xdr:cNvPr id="187" name="41Day" hidden="1">
            <a:extLst>
              <a:ext uri="{FF2B5EF4-FFF2-40B4-BE49-F238E27FC236}">
                <a16:creationId xmlns:a16="http://schemas.microsoft.com/office/drawing/2014/main" xmlns="" id="{00000000-0008-0000-0300-00004D000000}"/>
              </a:ext>
            </a:extLst>
          </xdr:cNvPr>
          <xdr:cNvSpPr/>
        </xdr:nvSpPr>
        <xdr:spPr>
          <a:xfrm>
            <a:off x="3657643" y="27105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27352BD-2989-429F-8DC0-4AA1F747C4E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188" name="CalBorder" hidden="1">
            <a:extLst>
              <a:ext uri="{FF2B5EF4-FFF2-40B4-BE49-F238E27FC236}">
                <a16:creationId xmlns:a16="http://schemas.microsoft.com/office/drawing/2014/main" xmlns="" id="{00000000-0008-0000-0300-00004E000000}"/>
              </a:ext>
            </a:extLst>
          </xdr:cNvPr>
          <xdr:cNvSpPr/>
        </xdr:nvSpPr>
        <xdr:spPr>
          <a:xfrm>
            <a:off x="2333274" y="1320450"/>
            <a:ext cx="1859215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CalPopUp!$E$6">
        <xdr:nvSpPr>
          <xdr:cNvPr id="189" name="39Day" hidden="1">
            <a:extLst>
              <a:ext uri="{FF2B5EF4-FFF2-40B4-BE49-F238E27FC236}">
                <a16:creationId xmlns:a16="http://schemas.microsoft.com/office/drawing/2014/main" xmlns="" id="{00000000-0008-0000-0300-00004F000000}"/>
              </a:ext>
            </a:extLst>
          </xdr:cNvPr>
          <xdr:cNvSpPr/>
        </xdr:nvSpPr>
        <xdr:spPr>
          <a:xfrm>
            <a:off x="3133983" y="27105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A28F44B-2209-4DFA-B6DF-ED4C4BB6C05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CalPopUp!$D$6">
        <xdr:nvSpPr>
          <xdr:cNvPr id="190" name="38Day" hidden="1">
            <a:extLst>
              <a:ext uri="{FF2B5EF4-FFF2-40B4-BE49-F238E27FC236}">
                <a16:creationId xmlns:a16="http://schemas.microsoft.com/office/drawing/2014/main" xmlns="" id="{00000000-0008-0000-0300-000050000000}"/>
              </a:ext>
            </a:extLst>
          </xdr:cNvPr>
          <xdr:cNvSpPr/>
        </xdr:nvSpPr>
        <xdr:spPr>
          <a:xfrm>
            <a:off x="2871781" y="2710566"/>
            <a:ext cx="2559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E8F9CEE-9DBE-40B2-B424-0B15655A7BB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CalPopUp!$H$6">
        <xdr:nvSpPr>
          <xdr:cNvPr id="191" name="42Day" hidden="1">
            <a:extLst>
              <a:ext uri="{FF2B5EF4-FFF2-40B4-BE49-F238E27FC236}">
                <a16:creationId xmlns:a16="http://schemas.microsoft.com/office/drawing/2014/main" xmlns="" id="{00000000-0008-0000-0300-000051000000}"/>
              </a:ext>
            </a:extLst>
          </xdr:cNvPr>
          <xdr:cNvSpPr/>
        </xdr:nvSpPr>
        <xdr:spPr>
          <a:xfrm>
            <a:off x="3918641" y="2710566"/>
            <a:ext cx="25895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6DEE432-BEFB-4190-AE09-7F4BE80EE26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CalPopUp!$C$6">
        <xdr:nvSpPr>
          <xdr:cNvPr id="192" name="37Day" hidden="1">
            <a:extLst>
              <a:ext uri="{FF2B5EF4-FFF2-40B4-BE49-F238E27FC236}">
                <a16:creationId xmlns:a16="http://schemas.microsoft.com/office/drawing/2014/main" xmlns="" id="{00000000-0008-0000-0300-000052000000}"/>
              </a:ext>
            </a:extLst>
          </xdr:cNvPr>
          <xdr:cNvSpPr/>
        </xdr:nvSpPr>
        <xdr:spPr>
          <a:xfrm>
            <a:off x="2609310" y="27105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1315282-965C-4805-A22B-1C898DAF863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CalPopUp!$B$6">
        <xdr:nvSpPr>
          <xdr:cNvPr id="193" name="36Day" hidden="1">
            <a:extLst>
              <a:ext uri="{FF2B5EF4-FFF2-40B4-BE49-F238E27FC236}">
                <a16:creationId xmlns:a16="http://schemas.microsoft.com/office/drawing/2014/main" xmlns="" id="{00000000-0008-0000-0300-000053000000}"/>
              </a:ext>
            </a:extLst>
          </xdr:cNvPr>
          <xdr:cNvSpPr/>
        </xdr:nvSpPr>
        <xdr:spPr>
          <a:xfrm>
            <a:off x="2348532" y="2710566"/>
            <a:ext cx="25488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D71C251-2877-481C-BE64-EB3DA0D3AD4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CalPopUp!$B$1">
        <xdr:nvSpPr>
          <xdr:cNvPr id="194" name="1Day" hidden="1">
            <a:extLst>
              <a:ext uri="{FF2B5EF4-FFF2-40B4-BE49-F238E27FC236}">
                <a16:creationId xmlns:a16="http://schemas.microsoft.com/office/drawing/2014/main" xmlns="" id="{00000000-0008-0000-0300-000054000000}"/>
              </a:ext>
            </a:extLst>
          </xdr:cNvPr>
          <xdr:cNvSpPr/>
        </xdr:nvSpPr>
        <xdr:spPr>
          <a:xfrm>
            <a:off x="2348425" y="1742236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7637A09-9E6C-49D7-BB34-7736CE942BF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CalPopUp!$D$1">
        <xdr:nvSpPr>
          <xdr:cNvPr id="195" name="3Day" hidden="1">
            <a:extLst>
              <a:ext uri="{FF2B5EF4-FFF2-40B4-BE49-F238E27FC236}">
                <a16:creationId xmlns:a16="http://schemas.microsoft.com/office/drawing/2014/main" xmlns="" id="{00000000-0008-0000-0300-000055000000}"/>
              </a:ext>
            </a:extLst>
          </xdr:cNvPr>
          <xdr:cNvSpPr/>
        </xdr:nvSpPr>
        <xdr:spPr>
          <a:xfrm>
            <a:off x="2871202" y="1742236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1978E43-E29E-4A9E-ADA0-76CFBBEEE44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CalPopUp!$H$2">
        <xdr:nvSpPr>
          <xdr:cNvPr id="196" name="14Day" hidden="1">
            <a:extLst>
              <a:ext uri="{FF2B5EF4-FFF2-40B4-BE49-F238E27FC236}">
                <a16:creationId xmlns:a16="http://schemas.microsoft.com/office/drawing/2014/main" xmlns="" id="{00000000-0008-0000-0300-000056000000}"/>
              </a:ext>
            </a:extLst>
          </xdr:cNvPr>
          <xdr:cNvSpPr/>
        </xdr:nvSpPr>
        <xdr:spPr>
          <a:xfrm>
            <a:off x="3915619" y="1935497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77FEC01-6313-4E98-850D-3033FE67F9E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CalPopUp!$H$1">
        <xdr:nvSpPr>
          <xdr:cNvPr id="197" name="7Day" hidden="1">
            <a:extLst>
              <a:ext uri="{FF2B5EF4-FFF2-40B4-BE49-F238E27FC236}">
                <a16:creationId xmlns:a16="http://schemas.microsoft.com/office/drawing/2014/main" xmlns="" id="{00000000-0008-0000-0300-000057000000}"/>
              </a:ext>
            </a:extLst>
          </xdr:cNvPr>
          <xdr:cNvSpPr/>
        </xdr:nvSpPr>
        <xdr:spPr>
          <a:xfrm>
            <a:off x="3915619" y="17422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04A88B3-C5BA-48CC-B893-39D1A86D6CC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CalPopUp!$E$1">
        <xdr:nvSpPr>
          <xdr:cNvPr id="198" name="4Day" hidden="1">
            <a:extLst>
              <a:ext uri="{FF2B5EF4-FFF2-40B4-BE49-F238E27FC236}">
                <a16:creationId xmlns:a16="http://schemas.microsoft.com/office/drawing/2014/main" xmlns="" id="{00000000-0008-0000-0300-000058000000}"/>
              </a:ext>
            </a:extLst>
          </xdr:cNvPr>
          <xdr:cNvSpPr/>
        </xdr:nvSpPr>
        <xdr:spPr>
          <a:xfrm>
            <a:off x="3133168" y="17422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47B54D7-27BA-45C4-9719-EFAAFB6F639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CalPopUp!$C$1">
        <xdr:nvSpPr>
          <xdr:cNvPr id="199" name="2Day" hidden="1">
            <a:extLst>
              <a:ext uri="{FF2B5EF4-FFF2-40B4-BE49-F238E27FC236}">
                <a16:creationId xmlns:a16="http://schemas.microsoft.com/office/drawing/2014/main" xmlns="" id="{00000000-0008-0000-0300-000059000000}"/>
              </a:ext>
            </a:extLst>
          </xdr:cNvPr>
          <xdr:cNvSpPr/>
        </xdr:nvSpPr>
        <xdr:spPr>
          <a:xfrm>
            <a:off x="2608966" y="1742236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EF52710-F974-4CC1-9791-8C052342B98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CalPopUp!$F$1">
        <xdr:nvSpPr>
          <xdr:cNvPr id="200" name="5Day" hidden="1">
            <a:extLst>
              <a:ext uri="{FF2B5EF4-FFF2-40B4-BE49-F238E27FC236}">
                <a16:creationId xmlns:a16="http://schemas.microsoft.com/office/drawing/2014/main" xmlns="" id="{00000000-0008-0000-0300-00005A000000}"/>
              </a:ext>
            </a:extLst>
          </xdr:cNvPr>
          <xdr:cNvSpPr/>
        </xdr:nvSpPr>
        <xdr:spPr>
          <a:xfrm>
            <a:off x="3391163" y="17422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7470AE8-B5B2-4B4C-A69B-5175C268279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CalPopUp!$B$2">
        <xdr:nvSpPr>
          <xdr:cNvPr id="201" name="8Day" hidden="1">
            <a:extLst>
              <a:ext uri="{FF2B5EF4-FFF2-40B4-BE49-F238E27FC236}">
                <a16:creationId xmlns:a16="http://schemas.microsoft.com/office/drawing/2014/main" xmlns="" id="{00000000-0008-0000-0300-00005B000000}"/>
              </a:ext>
            </a:extLst>
          </xdr:cNvPr>
          <xdr:cNvSpPr/>
        </xdr:nvSpPr>
        <xdr:spPr>
          <a:xfrm>
            <a:off x="2348425" y="1935497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AFABAF3-8801-4118-8C72-A35DBEEE411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CalPopUp!$D$2">
        <xdr:nvSpPr>
          <xdr:cNvPr id="202" name="10Day" hidden="1">
            <a:extLst>
              <a:ext uri="{FF2B5EF4-FFF2-40B4-BE49-F238E27FC236}">
                <a16:creationId xmlns:a16="http://schemas.microsoft.com/office/drawing/2014/main" xmlns="" id="{00000000-0008-0000-0300-00005C000000}"/>
              </a:ext>
            </a:extLst>
          </xdr:cNvPr>
          <xdr:cNvSpPr/>
        </xdr:nvSpPr>
        <xdr:spPr>
          <a:xfrm>
            <a:off x="2871202" y="1935497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225769-0C82-4D37-9929-85CDDBA6F62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CalPopUp!$G$1">
        <xdr:nvSpPr>
          <xdr:cNvPr id="203" name="6Day" hidden="1">
            <a:extLst>
              <a:ext uri="{FF2B5EF4-FFF2-40B4-BE49-F238E27FC236}">
                <a16:creationId xmlns:a16="http://schemas.microsoft.com/office/drawing/2014/main" xmlns="" id="{00000000-0008-0000-0300-00005D000000}"/>
              </a:ext>
            </a:extLst>
          </xdr:cNvPr>
          <xdr:cNvSpPr/>
        </xdr:nvSpPr>
        <xdr:spPr>
          <a:xfrm>
            <a:off x="3654856" y="17422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EC74C3C-ED7B-42C4-A7EC-3355A2F04EB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CalPopUp!$G$2">
        <xdr:nvSpPr>
          <xdr:cNvPr id="204" name="13Day" hidden="1">
            <a:extLst>
              <a:ext uri="{FF2B5EF4-FFF2-40B4-BE49-F238E27FC236}">
                <a16:creationId xmlns:a16="http://schemas.microsoft.com/office/drawing/2014/main" xmlns="" id="{00000000-0008-0000-0300-00005E000000}"/>
              </a:ext>
            </a:extLst>
          </xdr:cNvPr>
          <xdr:cNvSpPr/>
        </xdr:nvSpPr>
        <xdr:spPr>
          <a:xfrm>
            <a:off x="3654856" y="1935497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57C0FFF-DD01-4888-B33D-83FE8E1DF4F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CalPopUp!$E$2">
        <xdr:nvSpPr>
          <xdr:cNvPr id="205" name="11Day" hidden="1">
            <a:extLst>
              <a:ext uri="{FF2B5EF4-FFF2-40B4-BE49-F238E27FC236}">
                <a16:creationId xmlns:a16="http://schemas.microsoft.com/office/drawing/2014/main" xmlns="" id="{00000000-0008-0000-0300-00005F000000}"/>
              </a:ext>
            </a:extLst>
          </xdr:cNvPr>
          <xdr:cNvSpPr/>
        </xdr:nvSpPr>
        <xdr:spPr>
          <a:xfrm>
            <a:off x="3133168" y="1935497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2F4D8D0-83D0-4374-BCDC-52B1383CF25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CalPopUp!$C$2">
        <xdr:nvSpPr>
          <xdr:cNvPr id="206" name="9Day" hidden="1">
            <a:extLst>
              <a:ext uri="{FF2B5EF4-FFF2-40B4-BE49-F238E27FC236}">
                <a16:creationId xmlns:a16="http://schemas.microsoft.com/office/drawing/2014/main" xmlns="" id="{00000000-0008-0000-0300-000060000000}"/>
              </a:ext>
            </a:extLst>
          </xdr:cNvPr>
          <xdr:cNvSpPr/>
        </xdr:nvSpPr>
        <xdr:spPr>
          <a:xfrm>
            <a:off x="2608966" y="1935497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855AE84-475F-480A-9B47-B8F6D61189B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CalPopUp!$F$2">
        <xdr:nvSpPr>
          <xdr:cNvPr id="207" name="12Day" hidden="1">
            <a:extLst>
              <a:ext uri="{FF2B5EF4-FFF2-40B4-BE49-F238E27FC236}">
                <a16:creationId xmlns:a16="http://schemas.microsoft.com/office/drawing/2014/main" xmlns="" id="{00000000-0008-0000-0300-000061000000}"/>
              </a:ext>
            </a:extLst>
          </xdr:cNvPr>
          <xdr:cNvSpPr/>
        </xdr:nvSpPr>
        <xdr:spPr>
          <a:xfrm>
            <a:off x="3391163" y="1935497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A9D7B8-5D40-4C7F-B7AA-6E97C14655A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CalPopUp!$B$3">
        <xdr:nvSpPr>
          <xdr:cNvPr id="208" name="15Day" hidden="1">
            <a:extLst>
              <a:ext uri="{FF2B5EF4-FFF2-40B4-BE49-F238E27FC236}">
                <a16:creationId xmlns:a16="http://schemas.microsoft.com/office/drawing/2014/main" xmlns="" id="{00000000-0008-0000-0300-000062000000}"/>
              </a:ext>
            </a:extLst>
          </xdr:cNvPr>
          <xdr:cNvSpPr/>
        </xdr:nvSpPr>
        <xdr:spPr>
          <a:xfrm>
            <a:off x="2348425" y="2128850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6E5DE62-19E4-4E51-8CFB-3F104E1B4FA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CalPopUp!$D$3">
        <xdr:nvSpPr>
          <xdr:cNvPr id="209" name="17Day" hidden="1">
            <a:extLst>
              <a:ext uri="{FF2B5EF4-FFF2-40B4-BE49-F238E27FC236}">
                <a16:creationId xmlns:a16="http://schemas.microsoft.com/office/drawing/2014/main" xmlns="" id="{00000000-0008-0000-0300-000063000000}"/>
              </a:ext>
            </a:extLst>
          </xdr:cNvPr>
          <xdr:cNvSpPr/>
        </xdr:nvSpPr>
        <xdr:spPr>
          <a:xfrm>
            <a:off x="2871202" y="2128850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8EF0795-F80C-4924-8C07-A4E65D5743F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CalPopUp!$G$3">
        <xdr:nvSpPr>
          <xdr:cNvPr id="210" name="20Day" hidden="1">
            <a:extLst>
              <a:ext uri="{FF2B5EF4-FFF2-40B4-BE49-F238E27FC236}">
                <a16:creationId xmlns:a16="http://schemas.microsoft.com/office/drawing/2014/main" xmlns="" id="{00000000-0008-0000-0300-000064000000}"/>
              </a:ext>
            </a:extLst>
          </xdr:cNvPr>
          <xdr:cNvSpPr/>
        </xdr:nvSpPr>
        <xdr:spPr>
          <a:xfrm>
            <a:off x="3654856" y="212885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22E36B6-6351-43DA-B967-2365E585C1B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CalPopUp!$H$3">
        <xdr:nvSpPr>
          <xdr:cNvPr id="211" name="21Day" hidden="1">
            <a:extLst>
              <a:ext uri="{FF2B5EF4-FFF2-40B4-BE49-F238E27FC236}">
                <a16:creationId xmlns:a16="http://schemas.microsoft.com/office/drawing/2014/main" xmlns="" id="{00000000-0008-0000-0300-000065000000}"/>
              </a:ext>
            </a:extLst>
          </xdr:cNvPr>
          <xdr:cNvSpPr/>
        </xdr:nvSpPr>
        <xdr:spPr>
          <a:xfrm>
            <a:off x="3915619" y="2128850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D06D109-CD53-49FD-AA58-CF921051B75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CalPopUp!$E$3">
        <xdr:nvSpPr>
          <xdr:cNvPr id="212" name="18Day" hidden="1">
            <a:extLst>
              <a:ext uri="{FF2B5EF4-FFF2-40B4-BE49-F238E27FC236}">
                <a16:creationId xmlns:a16="http://schemas.microsoft.com/office/drawing/2014/main" xmlns="" id="{00000000-0008-0000-0300-000066000000}"/>
              </a:ext>
            </a:extLst>
          </xdr:cNvPr>
          <xdr:cNvSpPr/>
        </xdr:nvSpPr>
        <xdr:spPr>
          <a:xfrm>
            <a:off x="3133168" y="212885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6001DB0-48F6-42F2-A3B6-0C2BB77D4CE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CalPopUp!$C$3">
        <xdr:nvSpPr>
          <xdr:cNvPr id="213" name="16Day" hidden="1">
            <a:extLst>
              <a:ext uri="{FF2B5EF4-FFF2-40B4-BE49-F238E27FC236}">
                <a16:creationId xmlns:a16="http://schemas.microsoft.com/office/drawing/2014/main" xmlns="" id="{00000000-0008-0000-0300-000067000000}"/>
              </a:ext>
            </a:extLst>
          </xdr:cNvPr>
          <xdr:cNvSpPr/>
        </xdr:nvSpPr>
        <xdr:spPr>
          <a:xfrm>
            <a:off x="2608966" y="2128850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8DBBE87-DF78-42B6-84A2-35878BE1B6C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CalPopUp!$F$3">
        <xdr:nvSpPr>
          <xdr:cNvPr id="214" name="19Day" hidden="1">
            <a:extLst>
              <a:ext uri="{FF2B5EF4-FFF2-40B4-BE49-F238E27FC236}">
                <a16:creationId xmlns:a16="http://schemas.microsoft.com/office/drawing/2014/main" xmlns="" id="{00000000-0008-0000-0300-000068000000}"/>
              </a:ext>
            </a:extLst>
          </xdr:cNvPr>
          <xdr:cNvSpPr/>
        </xdr:nvSpPr>
        <xdr:spPr>
          <a:xfrm>
            <a:off x="3391163" y="2128850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B861FC5-2156-4112-957F-E62188D2C26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CalPopUp!$B$4">
        <xdr:nvSpPr>
          <xdr:cNvPr id="215" name="22Day" hidden="1">
            <a:extLst>
              <a:ext uri="{FF2B5EF4-FFF2-40B4-BE49-F238E27FC236}">
                <a16:creationId xmlns:a16="http://schemas.microsoft.com/office/drawing/2014/main" xmlns="" id="{00000000-0008-0000-0300-000069000000}"/>
              </a:ext>
            </a:extLst>
          </xdr:cNvPr>
          <xdr:cNvSpPr/>
        </xdr:nvSpPr>
        <xdr:spPr>
          <a:xfrm>
            <a:off x="2348425" y="2322436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D09491C-323C-4530-B859-8E56AFF2649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CalPopUp!$D$4">
        <xdr:nvSpPr>
          <xdr:cNvPr id="216" name="24Day" hidden="1">
            <a:extLst>
              <a:ext uri="{FF2B5EF4-FFF2-40B4-BE49-F238E27FC236}">
                <a16:creationId xmlns:a16="http://schemas.microsoft.com/office/drawing/2014/main" xmlns="" id="{00000000-0008-0000-0300-00006A000000}"/>
              </a:ext>
            </a:extLst>
          </xdr:cNvPr>
          <xdr:cNvSpPr/>
        </xdr:nvSpPr>
        <xdr:spPr>
          <a:xfrm>
            <a:off x="2871202" y="2322436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C4E1C6F-CB7B-4C1B-A871-39A91E446B7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CalPopUp!$F$4">
        <xdr:nvSpPr>
          <xdr:cNvPr id="217" name="26Day" hidden="1">
            <a:extLst>
              <a:ext uri="{FF2B5EF4-FFF2-40B4-BE49-F238E27FC236}">
                <a16:creationId xmlns:a16="http://schemas.microsoft.com/office/drawing/2014/main" xmlns="" id="{00000000-0008-0000-0300-00006B000000}"/>
              </a:ext>
            </a:extLst>
          </xdr:cNvPr>
          <xdr:cNvSpPr/>
        </xdr:nvSpPr>
        <xdr:spPr>
          <a:xfrm>
            <a:off x="3391163" y="2322436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6633362-6624-406E-B2B6-5F224D778A3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CalPopUp!$G$4">
        <xdr:nvSpPr>
          <xdr:cNvPr id="218" name="27Day" hidden="1">
            <a:extLst>
              <a:ext uri="{FF2B5EF4-FFF2-40B4-BE49-F238E27FC236}">
                <a16:creationId xmlns:a16="http://schemas.microsoft.com/office/drawing/2014/main" xmlns="" id="{00000000-0008-0000-0300-00006C000000}"/>
              </a:ext>
            </a:extLst>
          </xdr:cNvPr>
          <xdr:cNvSpPr/>
        </xdr:nvSpPr>
        <xdr:spPr>
          <a:xfrm>
            <a:off x="3654856" y="23224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BE3D35-F542-418A-B0DE-D99F80D82E2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CalPopUp!$E$4">
        <xdr:nvSpPr>
          <xdr:cNvPr id="219" name="25Day" hidden="1">
            <a:extLst>
              <a:ext uri="{FF2B5EF4-FFF2-40B4-BE49-F238E27FC236}">
                <a16:creationId xmlns:a16="http://schemas.microsoft.com/office/drawing/2014/main" xmlns="" id="{00000000-0008-0000-0300-00006D000000}"/>
              </a:ext>
            </a:extLst>
          </xdr:cNvPr>
          <xdr:cNvSpPr/>
        </xdr:nvSpPr>
        <xdr:spPr>
          <a:xfrm>
            <a:off x="3133168" y="23224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D4A1D5D-9900-45D5-8F54-0AC2641C78E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CalPopUp!$C$4">
        <xdr:nvSpPr>
          <xdr:cNvPr id="220" name="23Day" hidden="1">
            <a:extLst>
              <a:ext uri="{FF2B5EF4-FFF2-40B4-BE49-F238E27FC236}">
                <a16:creationId xmlns:a16="http://schemas.microsoft.com/office/drawing/2014/main" xmlns="" id="{00000000-0008-0000-0300-00006E000000}"/>
              </a:ext>
            </a:extLst>
          </xdr:cNvPr>
          <xdr:cNvSpPr/>
        </xdr:nvSpPr>
        <xdr:spPr>
          <a:xfrm>
            <a:off x="2608966" y="2322436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E95F27D-4FB5-4AEF-A5AE-70F7F6F5EA7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CalPopUp!$H$4">
        <xdr:nvSpPr>
          <xdr:cNvPr id="221" name="28Day" hidden="1">
            <a:extLst>
              <a:ext uri="{FF2B5EF4-FFF2-40B4-BE49-F238E27FC236}">
                <a16:creationId xmlns:a16="http://schemas.microsoft.com/office/drawing/2014/main" xmlns="" id="{00000000-0008-0000-0300-00006F000000}"/>
              </a:ext>
            </a:extLst>
          </xdr:cNvPr>
          <xdr:cNvSpPr/>
        </xdr:nvSpPr>
        <xdr:spPr>
          <a:xfrm>
            <a:off x="3915619" y="23224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B586C67-CE0E-4861-987D-65D9684F5AF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CalPopUp!$B$5">
        <xdr:nvSpPr>
          <xdr:cNvPr id="222" name="29Day" hidden="1">
            <a:extLst>
              <a:ext uri="{FF2B5EF4-FFF2-40B4-BE49-F238E27FC236}">
                <a16:creationId xmlns:a16="http://schemas.microsoft.com/office/drawing/2014/main" xmlns="" id="{00000000-0008-0000-0300-000070000000}"/>
              </a:ext>
            </a:extLst>
          </xdr:cNvPr>
          <xdr:cNvSpPr/>
        </xdr:nvSpPr>
        <xdr:spPr>
          <a:xfrm>
            <a:off x="2348425" y="2516980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37A64EF-3EF2-485E-A985-B1A2F69EEFA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CalPopUp!$D$5">
        <xdr:nvSpPr>
          <xdr:cNvPr id="223" name="31Day" hidden="1">
            <a:extLst>
              <a:ext uri="{FF2B5EF4-FFF2-40B4-BE49-F238E27FC236}">
                <a16:creationId xmlns:a16="http://schemas.microsoft.com/office/drawing/2014/main" xmlns="" id="{00000000-0008-0000-0300-000071000000}"/>
              </a:ext>
            </a:extLst>
          </xdr:cNvPr>
          <xdr:cNvSpPr/>
        </xdr:nvSpPr>
        <xdr:spPr>
          <a:xfrm>
            <a:off x="2871202" y="2516980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7662747-FD13-4C0B-9933-E7F3078B99C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CalPopUp!$G$5">
        <xdr:nvSpPr>
          <xdr:cNvPr id="224" name="34Day" hidden="1">
            <a:extLst>
              <a:ext uri="{FF2B5EF4-FFF2-40B4-BE49-F238E27FC236}">
                <a16:creationId xmlns:a16="http://schemas.microsoft.com/office/drawing/2014/main" xmlns="" id="{00000000-0008-0000-0300-000072000000}"/>
              </a:ext>
            </a:extLst>
          </xdr:cNvPr>
          <xdr:cNvSpPr/>
        </xdr:nvSpPr>
        <xdr:spPr>
          <a:xfrm>
            <a:off x="3656355" y="251698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A0B5539-E823-4F35-8D08-EAC0AB61E58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CalPopUp!$H$5">
        <xdr:nvSpPr>
          <xdr:cNvPr id="225" name="35Day" hidden="1">
            <a:extLst>
              <a:ext uri="{FF2B5EF4-FFF2-40B4-BE49-F238E27FC236}">
                <a16:creationId xmlns:a16="http://schemas.microsoft.com/office/drawing/2014/main" xmlns="" id="{00000000-0008-0000-0300-000073000000}"/>
              </a:ext>
            </a:extLst>
          </xdr:cNvPr>
          <xdr:cNvSpPr/>
        </xdr:nvSpPr>
        <xdr:spPr>
          <a:xfrm>
            <a:off x="3917118" y="2516980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7E9CE17-9E99-428F-A323-C9D653D5CDA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CalPopUp!$E$5">
        <xdr:nvSpPr>
          <xdr:cNvPr id="226" name="32Day" hidden="1">
            <a:extLst>
              <a:ext uri="{FF2B5EF4-FFF2-40B4-BE49-F238E27FC236}">
                <a16:creationId xmlns:a16="http://schemas.microsoft.com/office/drawing/2014/main" xmlns="" id="{00000000-0008-0000-0300-000074000000}"/>
              </a:ext>
            </a:extLst>
          </xdr:cNvPr>
          <xdr:cNvSpPr/>
        </xdr:nvSpPr>
        <xdr:spPr>
          <a:xfrm>
            <a:off x="3133168" y="251698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F3DF529-F03A-4DA9-B7FC-EC5A131DED6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CalPopUp!$C$5">
        <xdr:nvSpPr>
          <xdr:cNvPr id="227" name="30Day" hidden="1">
            <a:extLst>
              <a:ext uri="{FF2B5EF4-FFF2-40B4-BE49-F238E27FC236}">
                <a16:creationId xmlns:a16="http://schemas.microsoft.com/office/drawing/2014/main" xmlns="" id="{00000000-0008-0000-0300-000075000000}"/>
              </a:ext>
            </a:extLst>
          </xdr:cNvPr>
          <xdr:cNvSpPr/>
        </xdr:nvSpPr>
        <xdr:spPr>
          <a:xfrm>
            <a:off x="2608966" y="2516980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CB77998-3F4E-469A-A85C-7A55B4DFE40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CalPopUp!$F$5">
        <xdr:nvSpPr>
          <xdr:cNvPr id="228" name="33Day" hidden="1">
            <a:extLst>
              <a:ext uri="{FF2B5EF4-FFF2-40B4-BE49-F238E27FC236}">
                <a16:creationId xmlns:a16="http://schemas.microsoft.com/office/drawing/2014/main" xmlns="" id="{00000000-0008-0000-0300-000076000000}"/>
              </a:ext>
            </a:extLst>
          </xdr:cNvPr>
          <xdr:cNvSpPr/>
        </xdr:nvSpPr>
        <xdr:spPr>
          <a:xfrm>
            <a:off x="3392662" y="2516980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D296C1E-3128-405F-86EF-6D695F2AB17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229" name="Sa" hidden="1">
            <a:extLst>
              <a:ext uri="{FF2B5EF4-FFF2-40B4-BE49-F238E27FC236}">
                <a16:creationId xmlns:a16="http://schemas.microsoft.com/office/drawing/2014/main" xmlns="" id="{00000000-0008-0000-0300-000077000000}"/>
              </a:ext>
            </a:extLst>
          </xdr:cNvPr>
          <xdr:cNvSpPr/>
        </xdr:nvSpPr>
        <xdr:spPr>
          <a:xfrm>
            <a:off x="3917011" y="1545073"/>
            <a:ext cx="2587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230" name="Fr" hidden="1">
            <a:extLst>
              <a:ext uri="{FF2B5EF4-FFF2-40B4-BE49-F238E27FC236}">
                <a16:creationId xmlns:a16="http://schemas.microsoft.com/office/drawing/2014/main" xmlns="" id="{00000000-0008-0000-0300-000078000000}"/>
              </a:ext>
            </a:extLst>
          </xdr:cNvPr>
          <xdr:cNvSpPr/>
        </xdr:nvSpPr>
        <xdr:spPr>
          <a:xfrm>
            <a:off x="3656248" y="1545073"/>
            <a:ext cx="25380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231" name="Th" hidden="1">
            <a:extLst>
              <a:ext uri="{FF2B5EF4-FFF2-40B4-BE49-F238E27FC236}">
                <a16:creationId xmlns:a16="http://schemas.microsoft.com/office/drawing/2014/main" xmlns="" id="{00000000-0008-0000-0300-000079000000}"/>
              </a:ext>
            </a:extLst>
          </xdr:cNvPr>
          <xdr:cNvSpPr/>
        </xdr:nvSpPr>
        <xdr:spPr>
          <a:xfrm>
            <a:off x="3391692" y="1545073"/>
            <a:ext cx="259587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232" name="We" hidden="1">
            <a:extLst>
              <a:ext uri="{FF2B5EF4-FFF2-40B4-BE49-F238E27FC236}">
                <a16:creationId xmlns:a16="http://schemas.microsoft.com/office/drawing/2014/main" xmlns="" id="{00000000-0008-0000-0300-00007A000000}"/>
              </a:ext>
            </a:extLst>
          </xdr:cNvPr>
          <xdr:cNvSpPr/>
        </xdr:nvSpPr>
        <xdr:spPr>
          <a:xfrm>
            <a:off x="3134559" y="1545073"/>
            <a:ext cx="25294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233" name="Tu" hidden="1">
            <a:extLst>
              <a:ext uri="{FF2B5EF4-FFF2-40B4-BE49-F238E27FC236}">
                <a16:creationId xmlns:a16="http://schemas.microsoft.com/office/drawing/2014/main" xmlns="" id="{00000000-0008-0000-0300-00007B000000}"/>
              </a:ext>
            </a:extLst>
          </xdr:cNvPr>
          <xdr:cNvSpPr/>
        </xdr:nvSpPr>
        <xdr:spPr>
          <a:xfrm>
            <a:off x="2871732" y="1545073"/>
            <a:ext cx="25658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234" name="Mo" hidden="1">
            <a:extLst>
              <a:ext uri="{FF2B5EF4-FFF2-40B4-BE49-F238E27FC236}">
                <a16:creationId xmlns:a16="http://schemas.microsoft.com/office/drawing/2014/main" xmlns="" id="{00000000-0008-0000-0300-00007C000000}"/>
              </a:ext>
            </a:extLst>
          </xdr:cNvPr>
          <xdr:cNvSpPr/>
        </xdr:nvSpPr>
        <xdr:spPr>
          <a:xfrm>
            <a:off x="2610357" y="1545073"/>
            <a:ext cx="252942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235" name="Su" hidden="1">
            <a:extLst>
              <a:ext uri="{FF2B5EF4-FFF2-40B4-BE49-F238E27FC236}">
                <a16:creationId xmlns:a16="http://schemas.microsoft.com/office/drawing/2014/main" xmlns="" id="{00000000-0008-0000-0300-00007D000000}"/>
              </a:ext>
            </a:extLst>
          </xdr:cNvPr>
          <xdr:cNvSpPr/>
        </xdr:nvSpPr>
        <xdr:spPr>
          <a:xfrm>
            <a:off x="2349816" y="1545073"/>
            <a:ext cx="2546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236" name="SetBtn" hidden="1">
            <a:extLst>
              <a:ext uri="{FF2B5EF4-FFF2-40B4-BE49-F238E27FC236}">
                <a16:creationId xmlns:a16="http://schemas.microsoft.com/office/drawing/2014/main" xmlns="" id="{00000000-0008-0000-03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00661" y="2945447"/>
            <a:ext cx="133992" cy="141622"/>
          </a:xfrm>
          <a:prstGeom prst="rect">
            <a:avLst/>
          </a:prstGeom>
        </xdr:spPr>
      </xdr:pic>
      <xdr:sp macro="CalCol1" textlink="">
        <xdr:nvSpPr>
          <xdr:cNvPr id="237" name="CalCol1" hidden="1">
            <a:extLst>
              <a:ext uri="{FF2B5EF4-FFF2-40B4-BE49-F238E27FC236}">
                <a16:creationId xmlns:a16="http://schemas.microsoft.com/office/drawing/2014/main" xmlns="" id="{00000000-0008-0000-0300-00007F000000}"/>
              </a:ext>
            </a:extLst>
          </xdr:cNvPr>
          <xdr:cNvSpPr/>
        </xdr:nvSpPr>
        <xdr:spPr>
          <a:xfrm>
            <a:off x="2328771" y="3165955"/>
            <a:ext cx="126984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238" name="CalCol2" hidden="1">
            <a:extLst>
              <a:ext uri="{FF2B5EF4-FFF2-40B4-BE49-F238E27FC236}">
                <a16:creationId xmlns:a16="http://schemas.microsoft.com/office/drawing/2014/main" xmlns="" id="{00000000-0008-0000-0300-000080000000}"/>
              </a:ext>
            </a:extLst>
          </xdr:cNvPr>
          <xdr:cNvSpPr/>
        </xdr:nvSpPr>
        <xdr:spPr>
          <a:xfrm>
            <a:off x="2548645" y="3165955"/>
            <a:ext cx="126984" cy="130839"/>
          </a:xfrm>
          <a:prstGeom prst="ellipse">
            <a:avLst/>
          </a:prstGeom>
          <a:solidFill>
            <a:schemeClr val="accent6">
              <a:lumMod val="60000"/>
              <a:lumOff val="4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239" name="CalCol3" hidden="1">
            <a:extLst>
              <a:ext uri="{FF2B5EF4-FFF2-40B4-BE49-F238E27FC236}">
                <a16:creationId xmlns:a16="http://schemas.microsoft.com/office/drawing/2014/main" xmlns="" id="{00000000-0008-0000-0300-000081000000}"/>
              </a:ext>
            </a:extLst>
          </xdr:cNvPr>
          <xdr:cNvSpPr/>
        </xdr:nvSpPr>
        <xdr:spPr>
          <a:xfrm>
            <a:off x="2768518" y="3165955"/>
            <a:ext cx="127804" cy="130839"/>
          </a:xfrm>
          <a:prstGeom prst="ellipse">
            <a:avLst/>
          </a:prstGeom>
          <a:solidFill>
            <a:srgbClr val="8EC0F6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240" name="CalCol4" hidden="1">
            <a:extLst>
              <a:ext uri="{FF2B5EF4-FFF2-40B4-BE49-F238E27FC236}">
                <a16:creationId xmlns:a16="http://schemas.microsoft.com/office/drawing/2014/main" xmlns="" id="{00000000-0008-0000-0300-000082000000}"/>
              </a:ext>
            </a:extLst>
          </xdr:cNvPr>
          <xdr:cNvSpPr/>
        </xdr:nvSpPr>
        <xdr:spPr>
          <a:xfrm>
            <a:off x="2989211" y="3165955"/>
            <a:ext cx="126984" cy="130839"/>
          </a:xfrm>
          <a:prstGeom prst="ellipse">
            <a:avLst/>
          </a:prstGeom>
          <a:solidFill>
            <a:srgbClr val="BACDE4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241" name="CalCol5" hidden="1">
            <a:extLst>
              <a:ext uri="{FF2B5EF4-FFF2-40B4-BE49-F238E27FC236}">
                <a16:creationId xmlns:a16="http://schemas.microsoft.com/office/drawing/2014/main" xmlns="" id="{00000000-0008-0000-0300-000083000000}"/>
              </a:ext>
            </a:extLst>
          </xdr:cNvPr>
          <xdr:cNvSpPr/>
        </xdr:nvSpPr>
        <xdr:spPr>
          <a:xfrm>
            <a:off x="3209085" y="3165955"/>
            <a:ext cx="126984" cy="130839"/>
          </a:xfrm>
          <a:prstGeom prst="ellipse">
            <a:avLst/>
          </a:prstGeom>
          <a:solidFill>
            <a:srgbClr val="FFCCCC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242" name="CalCol6" hidden="1">
            <a:extLst>
              <a:ext uri="{FF2B5EF4-FFF2-40B4-BE49-F238E27FC236}">
                <a16:creationId xmlns:a16="http://schemas.microsoft.com/office/drawing/2014/main" xmlns="" id="{00000000-0008-0000-0300-000084000000}"/>
              </a:ext>
            </a:extLst>
          </xdr:cNvPr>
          <xdr:cNvSpPr/>
        </xdr:nvSpPr>
        <xdr:spPr>
          <a:xfrm>
            <a:off x="3429778" y="3165955"/>
            <a:ext cx="126984" cy="130839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243" name="CalCol7" hidden="1">
            <a:extLst>
              <a:ext uri="{FF2B5EF4-FFF2-40B4-BE49-F238E27FC236}">
                <a16:creationId xmlns:a16="http://schemas.microsoft.com/office/drawing/2014/main" xmlns="" id="{00000000-0008-0000-0300-000085000000}"/>
              </a:ext>
            </a:extLst>
          </xdr:cNvPr>
          <xdr:cNvSpPr/>
        </xdr:nvSpPr>
        <xdr:spPr>
          <a:xfrm>
            <a:off x="3649652" y="3165955"/>
            <a:ext cx="126984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244" name="CalCol8" hidden="1">
            <a:extLst>
              <a:ext uri="{FF2B5EF4-FFF2-40B4-BE49-F238E27FC236}">
                <a16:creationId xmlns:a16="http://schemas.microsoft.com/office/drawing/2014/main" xmlns="" id="{00000000-0008-0000-0300-000086000000}"/>
              </a:ext>
            </a:extLst>
          </xdr:cNvPr>
          <xdr:cNvSpPr/>
        </xdr:nvSpPr>
        <xdr:spPr>
          <a:xfrm>
            <a:off x="3869526" y="3165955"/>
            <a:ext cx="127802" cy="130839"/>
          </a:xfrm>
          <a:prstGeom prst="ellipse">
            <a:avLst/>
          </a:prstGeom>
          <a:solidFill>
            <a:schemeClr val="accent2">
              <a:lumMod val="20000"/>
              <a:lumOff val="8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245" name="CalCol9" hidden="1">
            <a:extLst>
              <a:ext uri="{FF2B5EF4-FFF2-40B4-BE49-F238E27FC236}">
                <a16:creationId xmlns:a16="http://schemas.microsoft.com/office/drawing/2014/main" xmlns="" id="{00000000-0008-0000-0300-000087000000}"/>
              </a:ext>
            </a:extLst>
          </xdr:cNvPr>
          <xdr:cNvSpPr/>
        </xdr:nvSpPr>
        <xdr:spPr>
          <a:xfrm>
            <a:off x="4090219" y="3165955"/>
            <a:ext cx="126984" cy="130839"/>
          </a:xfrm>
          <a:prstGeom prst="ellipse">
            <a:avLst/>
          </a:prstGeom>
          <a:solidFill>
            <a:srgbClr val="FFCC99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33" name="PrevMonth" hidden="1"/>
          <xdr:cNvGrpSpPr/>
        </xdr:nvGrpSpPr>
        <xdr:grpSpPr>
          <a:xfrm>
            <a:off x="2398475" y="1386166"/>
            <a:ext cx="101861" cy="107661"/>
            <a:chOff x="2398475" y="1386166"/>
            <a:chExt cx="101861" cy="107661"/>
          </a:xfrm>
        </xdr:grpSpPr>
        <xdr:sp macro="PrevMonth" textlink="">
          <xdr:nvSpPr>
            <xdr:cNvPr id="250" name="PrevRec" hidden="1">
              <a:extLst>
                <a:ext uri="{FF2B5EF4-FFF2-40B4-BE49-F238E27FC236}">
                  <a16:creationId xmlns:a16="http://schemas.microsoft.com/office/drawing/2014/main" xmlns="" id="{00000000-0008-0000-0300-00008C000000}"/>
                </a:ext>
              </a:extLst>
            </xdr:cNvPr>
            <xdr:cNvSpPr/>
          </xdr:nvSpPr>
          <xdr:spPr>
            <a:xfrm>
              <a:off x="2398475" y="1386166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251" name="PrevTri" hidden="1">
              <a:extLst>
                <a:ext uri="{FF2B5EF4-FFF2-40B4-BE49-F238E27FC236}">
                  <a16:creationId xmlns:a16="http://schemas.microsoft.com/office/drawing/2014/main" xmlns="" id="{00000000-0008-0000-0300-00008D000000}"/>
                </a:ext>
              </a:extLst>
            </xdr:cNvPr>
            <xdr:cNvSpPr/>
          </xdr:nvSpPr>
          <xdr:spPr>
            <a:xfrm rot="16200000">
              <a:off x="2408259" y="1412806"/>
              <a:ext cx="71489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29" name="NextMonth" hidden="1"/>
          <xdr:cNvGrpSpPr/>
        </xdr:nvGrpSpPr>
        <xdr:grpSpPr>
          <a:xfrm>
            <a:off x="4042760" y="1386166"/>
            <a:ext cx="101861" cy="107661"/>
            <a:chOff x="4042760" y="1386166"/>
            <a:chExt cx="101861" cy="107661"/>
          </a:xfrm>
        </xdr:grpSpPr>
        <xdr:sp macro="NextMonth" textlink="">
          <xdr:nvSpPr>
            <xdr:cNvPr id="248" name="NextRec" hidden="1">
              <a:extLst>
                <a:ext uri="{FF2B5EF4-FFF2-40B4-BE49-F238E27FC236}">
                  <a16:creationId xmlns:a16="http://schemas.microsoft.com/office/drawing/2014/main" xmlns="" id="{00000000-0008-0000-0300-00008A000000}"/>
                </a:ext>
              </a:extLst>
            </xdr:cNvPr>
            <xdr:cNvSpPr/>
          </xdr:nvSpPr>
          <xdr:spPr>
            <a:xfrm>
              <a:off x="4042760" y="1386166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249" name="NextTri" hidden="1">
              <a:extLst>
                <a:ext uri="{FF2B5EF4-FFF2-40B4-BE49-F238E27FC236}">
                  <a16:creationId xmlns:a16="http://schemas.microsoft.com/office/drawing/2014/main" xmlns="" id="{00000000-0008-0000-0300-00008B000000}"/>
                </a:ext>
              </a:extLst>
            </xdr:cNvPr>
            <xdr:cNvSpPr/>
          </xdr:nvSpPr>
          <xdr:spPr>
            <a:xfrm rot="5400000">
              <a:off x="4061385" y="1412806"/>
              <a:ext cx="71489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6</xdr:col>
      <xdr:colOff>12700</xdr:colOff>
      <xdr:row>4</xdr:row>
      <xdr:rowOff>12699</xdr:rowOff>
    </xdr:from>
    <xdr:to>
      <xdr:col>6</xdr:col>
      <xdr:colOff>1304925</xdr:colOff>
      <xdr:row>12</xdr:row>
      <xdr:rowOff>22224</xdr:rowOff>
    </xdr:to>
    <xdr:sp macro="Class_Load" textlink="">
      <xdr:nvSpPr>
        <xdr:cNvPr id="349" name="Class8"/>
        <xdr:cNvSpPr/>
      </xdr:nvSpPr>
      <xdr:spPr>
        <a:xfrm>
          <a:off x="5108575" y="1165224"/>
          <a:ext cx="1292225" cy="1524000"/>
        </a:xfrm>
        <a:prstGeom prst="rect">
          <a:avLst/>
        </a:prstGeom>
        <a:solidFill>
          <a:srgbClr val="98C723"/>
        </a:solidFill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9:00AM Math 102 (3)</a:t>
          </a:r>
        </a:p>
      </xdr:txBody>
    </xdr:sp>
    <xdr:clientData/>
  </xdr:twoCellAnchor>
  <xdr:twoCellAnchor>
    <xdr:from>
      <xdr:col>7</xdr:col>
      <xdr:colOff>12700</xdr:colOff>
      <xdr:row>4</xdr:row>
      <xdr:rowOff>12699</xdr:rowOff>
    </xdr:from>
    <xdr:to>
      <xdr:col>7</xdr:col>
      <xdr:colOff>1314450</xdr:colOff>
      <xdr:row>8</xdr:row>
      <xdr:rowOff>12699</xdr:rowOff>
    </xdr:to>
    <xdr:sp macro="Class_Load" textlink="">
      <xdr:nvSpPr>
        <xdr:cNvPr id="350" name="Class2"/>
        <xdr:cNvSpPr/>
      </xdr:nvSpPr>
      <xdr:spPr>
        <a:xfrm>
          <a:off x="6451600" y="1165224"/>
          <a:ext cx="1301750" cy="762000"/>
        </a:xfrm>
        <a:prstGeom prst="rect">
          <a:avLst/>
        </a:prstGeom>
        <a:solidFill>
          <a:srgbClr val="F4A234"/>
        </a:solidFill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9:00AM Math 102 (7)</a:t>
          </a:r>
        </a:p>
      </xdr:txBody>
    </xdr:sp>
    <xdr:clientData/>
  </xdr:twoCellAnchor>
  <xdr:twoCellAnchor>
    <xdr:from>
      <xdr:col>8</xdr:col>
      <xdr:colOff>12700</xdr:colOff>
      <xdr:row>4</xdr:row>
      <xdr:rowOff>12699</xdr:rowOff>
    </xdr:from>
    <xdr:to>
      <xdr:col>8</xdr:col>
      <xdr:colOff>1428750</xdr:colOff>
      <xdr:row>8</xdr:row>
      <xdr:rowOff>12699</xdr:rowOff>
    </xdr:to>
    <xdr:sp macro="Class_Load" textlink="">
      <xdr:nvSpPr>
        <xdr:cNvPr id="351" name="Class7"/>
        <xdr:cNvSpPr/>
      </xdr:nvSpPr>
      <xdr:spPr>
        <a:xfrm>
          <a:off x="7804150" y="1165224"/>
          <a:ext cx="1416050" cy="762000"/>
        </a:xfrm>
        <a:prstGeom prst="rect">
          <a:avLst/>
        </a:prstGeom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8:00AM English 101 (2)</a:t>
          </a:r>
        </a:p>
      </xdr:txBody>
    </xdr:sp>
    <xdr:clientData/>
  </xdr:twoCellAnchor>
  <xdr:twoCellAnchor>
    <xdr:from>
      <xdr:col>9</xdr:col>
      <xdr:colOff>12700</xdr:colOff>
      <xdr:row>4</xdr:row>
      <xdr:rowOff>12699</xdr:rowOff>
    </xdr:from>
    <xdr:to>
      <xdr:col>9</xdr:col>
      <xdr:colOff>1314450</xdr:colOff>
      <xdr:row>8</xdr:row>
      <xdr:rowOff>12699</xdr:rowOff>
    </xdr:to>
    <xdr:sp macro="Class_Load" textlink="">
      <xdr:nvSpPr>
        <xdr:cNvPr id="352" name="Class4"/>
        <xdr:cNvSpPr/>
      </xdr:nvSpPr>
      <xdr:spPr>
        <a:xfrm>
          <a:off x="9271000" y="1165224"/>
          <a:ext cx="1301750" cy="762000"/>
        </a:xfrm>
        <a:prstGeom prst="rect">
          <a:avLst/>
        </a:prstGeom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9:00AM Math 102 (3)</a:t>
          </a:r>
        </a:p>
      </xdr:txBody>
    </xdr:sp>
    <xdr:clientData/>
  </xdr:twoCellAnchor>
  <xdr:twoCellAnchor>
    <xdr:from>
      <xdr:col>10</xdr:col>
      <xdr:colOff>12700</xdr:colOff>
      <xdr:row>4</xdr:row>
      <xdr:rowOff>12699</xdr:rowOff>
    </xdr:from>
    <xdr:to>
      <xdr:col>10</xdr:col>
      <xdr:colOff>1314450</xdr:colOff>
      <xdr:row>8</xdr:row>
      <xdr:rowOff>12699</xdr:rowOff>
    </xdr:to>
    <xdr:sp macro="Class_Load" textlink="">
      <xdr:nvSpPr>
        <xdr:cNvPr id="353" name="Class6"/>
        <xdr:cNvSpPr/>
      </xdr:nvSpPr>
      <xdr:spPr>
        <a:xfrm>
          <a:off x="10623550" y="1165224"/>
          <a:ext cx="1301750" cy="762000"/>
        </a:xfrm>
        <a:prstGeom prst="rect">
          <a:avLst/>
        </a:prstGeom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8:00AM Science 101 (0)</a:t>
          </a:r>
        </a:p>
      </xdr:txBody>
    </xdr:sp>
    <xdr:clientData/>
  </xdr:twoCellAnchor>
  <xdr:twoCellAnchor>
    <xdr:from>
      <xdr:col>10</xdr:col>
      <xdr:colOff>12700</xdr:colOff>
      <xdr:row>8</xdr:row>
      <xdr:rowOff>12699</xdr:rowOff>
    </xdr:from>
    <xdr:to>
      <xdr:col>10</xdr:col>
      <xdr:colOff>1314450</xdr:colOff>
      <xdr:row>12</xdr:row>
      <xdr:rowOff>22224</xdr:rowOff>
    </xdr:to>
    <xdr:sp macro="Class_Load" textlink="">
      <xdr:nvSpPr>
        <xdr:cNvPr id="354" name="Class5"/>
        <xdr:cNvSpPr/>
      </xdr:nvSpPr>
      <xdr:spPr>
        <a:xfrm>
          <a:off x="10623550" y="1927224"/>
          <a:ext cx="1301750" cy="762000"/>
        </a:xfrm>
        <a:prstGeom prst="rect">
          <a:avLst/>
        </a:prstGeom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9:00AM Math 102 (0)</a:t>
          </a:r>
        </a:p>
      </xdr:txBody>
    </xdr:sp>
    <xdr:clientData/>
  </xdr:twoCellAnchor>
  <xdr:twoCellAnchor>
    <xdr:from>
      <xdr:col>11</xdr:col>
      <xdr:colOff>12700</xdr:colOff>
      <xdr:row>4</xdr:row>
      <xdr:rowOff>12699</xdr:rowOff>
    </xdr:from>
    <xdr:to>
      <xdr:col>11</xdr:col>
      <xdr:colOff>1314450</xdr:colOff>
      <xdr:row>12</xdr:row>
      <xdr:rowOff>22224</xdr:rowOff>
    </xdr:to>
    <xdr:sp macro="Class_Load" textlink="">
      <xdr:nvSpPr>
        <xdr:cNvPr id="355" name="Class3"/>
        <xdr:cNvSpPr/>
      </xdr:nvSpPr>
      <xdr:spPr>
        <a:xfrm>
          <a:off x="11976100" y="1165224"/>
          <a:ext cx="1301750" cy="1524000"/>
        </a:xfrm>
        <a:prstGeom prst="rect">
          <a:avLst/>
        </a:prstGeom>
        <a:ln w="9525">
          <a:solidFill>
            <a:schemeClr val="bg1"/>
          </a:solidFill>
        </a:ln>
        <a:effectLst>
          <a:outerShdw blurRad="40000" dist="38100" dir="2700000" rotWithShape="0">
            <a:srgbClr val="000000">
              <a:alpha val="57000"/>
            </a:srgb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lIns="27432" tIns="27432" rIns="27432" bIns="27432" rtlCol="0" anchor="t"/>
        <a:lstStyle/>
        <a:p>
          <a:pPr algn="l"/>
          <a:r>
            <a:rPr lang="en-US" sz="1100" b="1">
              <a:solidFill>
                <a:srgbClr val="003300"/>
              </a:solidFill>
            </a:rPr>
            <a:t>9:00AM Math 102 (3)</a:t>
          </a:r>
        </a:p>
      </xdr:txBody>
    </xdr:sp>
    <xdr:clientData/>
  </xdr:twoCellAnchor>
  <xdr:twoCellAnchor editAs="oneCell">
    <xdr:from>
      <xdr:col>12</xdr:col>
      <xdr:colOff>1163332</xdr:colOff>
      <xdr:row>21</xdr:row>
      <xdr:rowOff>66675</xdr:rowOff>
    </xdr:from>
    <xdr:to>
      <xdr:col>19</xdr:col>
      <xdr:colOff>0</xdr:colOff>
      <xdr:row>33</xdr:row>
      <xdr:rowOff>161308</xdr:rowOff>
    </xdr:to>
    <xdr:grpSp>
      <xdr:nvGrpSpPr>
        <xdr:cNvPr id="356" name="grpAdvert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14479282" y="4448175"/>
          <a:ext cx="4770743" cy="2380633"/>
          <a:chOff x="2590800" y="904875"/>
          <a:chExt cx="6216058" cy="2710281"/>
        </a:xfrm>
      </xdr:grpSpPr>
      <xdr:pic>
        <xdr:nvPicPr>
          <xdr:cNvPr id="357" name="Picture 356">
            <a:hlinkClick xmlns:r="http://schemas.openxmlformats.org/officeDocument/2006/relationships" r:id="rId9"/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358" name="Explosion 1 69">
            <a:hlinkClick xmlns:r="http://schemas.openxmlformats.org/officeDocument/2006/relationships" r:id="rId9"/>
            <a:extLst>
              <a:ext uri="{FF2B5EF4-FFF2-40B4-BE49-F238E27FC236}">
                <a16:creationId xmlns="" xmlns:a16="http://schemas.microsoft.com/office/drawing/2014/main" id="{00000000-0008-0000-0100-000009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8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8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8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359" name="Rounded Rectangle 67">
            <a:hlinkClick xmlns:r="http://schemas.openxmlformats.org/officeDocument/2006/relationships" r:id="rId9"/>
            <a:extLst>
              <a:ext uri="{FF2B5EF4-FFF2-40B4-BE49-F238E27FC236}">
                <a16:creationId xmlns=""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200">
                <a:latin typeface="+mn-lt"/>
              </a:rPr>
              <a:t>Learn How To  Define, Design, </a:t>
            </a:r>
            <a:r>
              <a:rPr lang="en-US" sz="1200" baseline="0">
                <a:latin typeface="+mn-lt"/>
              </a:rPr>
              <a:t> Develop &amp; Deploy Your Own Excel Applications </a:t>
            </a:r>
            <a:r>
              <a:rPr lang="en-US" sz="1200" b="1" u="sng" baseline="0">
                <a:latin typeface="+mn-lt"/>
              </a:rPr>
              <a:t>and never be fired from another job again.</a:t>
            </a:r>
            <a:endParaRPr lang="en-US" sz="1200" b="1" u="sng"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238125</xdr:colOff>
      <xdr:row>11</xdr:row>
      <xdr:rowOff>110066</xdr:rowOff>
    </xdr:to>
    <xdr:grpSp>
      <xdr:nvGrpSpPr>
        <xdr:cNvPr id="2" name="Calendar" hidden="1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GrpSpPr/>
      </xdr:nvGrpSpPr>
      <xdr:grpSpPr>
        <a:xfrm>
          <a:off x="0" y="0"/>
          <a:ext cx="2066925" cy="2205566"/>
          <a:chOff x="5505450" y="1381125"/>
          <a:chExt cx="2066925" cy="2205566"/>
        </a:xfrm>
      </xdr:grpSpPr>
      <xdr:sp macro="" textlink="">
        <xdr:nvSpPr>
          <xdr:cNvPr id="3" name="Settings" hidden="1">
            <a:extLst>
              <a:ext uri="{FF2B5EF4-FFF2-40B4-BE49-F238E27FC236}">
                <a16:creationId xmlns:a16="http://schemas.microsoft.com/office/drawing/2014/main" xmlns="" id="{00000000-0008-0000-0300-000049000000}"/>
              </a:ext>
            </a:extLst>
          </xdr:cNvPr>
          <xdr:cNvSpPr/>
        </xdr:nvSpPr>
        <xdr:spPr>
          <a:xfrm>
            <a:off x="5507313" y="3353050"/>
            <a:ext cx="2065062" cy="233641"/>
          </a:xfrm>
          <a:prstGeom prst="rect">
            <a:avLst/>
          </a:prstGeom>
          <a:solidFill>
            <a:srgbClr val="CCC0DA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4" name="CalBack" hidden="1">
            <a:extLst>
              <a:ext uri="{FF2B5EF4-FFF2-40B4-BE49-F238E27FC236}">
                <a16:creationId xmlns:a16="http://schemas.microsoft.com/office/drawing/2014/main" xmlns="" id="{00000000-0008-0000-0300-00004A000000}"/>
              </a:ext>
            </a:extLst>
          </xdr:cNvPr>
          <xdr:cNvSpPr/>
        </xdr:nvSpPr>
        <xdr:spPr>
          <a:xfrm>
            <a:off x="5505450" y="1381125"/>
            <a:ext cx="2065062" cy="1962581"/>
          </a:xfrm>
          <a:prstGeom prst="rect">
            <a:avLst/>
          </a:prstGeom>
          <a:solidFill>
            <a:srgbClr val="CCC0DA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[1]CalPopUp!$A$5">
        <xdr:nvSpPr>
          <xdr:cNvPr id="5" name="MonthYear" hidden="1">
            <a:extLst>
              <a:ext uri="{FF2B5EF4-FFF2-40B4-BE49-F238E27FC236}">
                <a16:creationId xmlns:a16="http://schemas.microsoft.com/office/drawing/2014/main" xmlns="" id="{00000000-0008-0000-0300-00004B000000}"/>
              </a:ext>
            </a:extLst>
          </xdr:cNvPr>
          <xdr:cNvSpPr txBox="1"/>
        </xdr:nvSpPr>
        <xdr:spPr>
          <a:xfrm>
            <a:off x="5789102" y="1577854"/>
            <a:ext cx="1500761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137AEEC8-040E-4E61-AF44-9BE55BA3102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August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40" textlink="[1]CalPopUp!$F$6">
        <xdr:nvSpPr>
          <xdr:cNvPr id="6" name="40Day" hidden="1">
            <a:extLst>
              <a:ext uri="{FF2B5EF4-FFF2-40B4-BE49-F238E27FC236}">
                <a16:creationId xmlns:a16="http://schemas.microsoft.com/office/drawing/2014/main" xmlns="" id="{00000000-0008-0000-0300-00004C000000}"/>
              </a:ext>
            </a:extLst>
          </xdr:cNvPr>
          <xdr:cNvSpPr/>
        </xdr:nvSpPr>
        <xdr:spPr>
          <a:xfrm>
            <a:off x="6670313" y="2939166"/>
            <a:ext cx="25945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FD45434-ED69-492A-92C6-83991B7CC9B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1" textlink="[1]CalPopUp!$G$6">
        <xdr:nvSpPr>
          <xdr:cNvPr id="7" name="41Day" hidden="1">
            <a:extLst>
              <a:ext uri="{FF2B5EF4-FFF2-40B4-BE49-F238E27FC236}">
                <a16:creationId xmlns:a16="http://schemas.microsoft.com/office/drawing/2014/main" xmlns="" id="{00000000-0008-0000-0300-00004D000000}"/>
              </a:ext>
            </a:extLst>
          </xdr:cNvPr>
          <xdr:cNvSpPr/>
        </xdr:nvSpPr>
        <xdr:spPr>
          <a:xfrm>
            <a:off x="6934243" y="29391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3A1426A-A983-4D35-9DFB-74CE5CB6A36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8" name="CalBorder" hidden="1">
            <a:extLst>
              <a:ext uri="{FF2B5EF4-FFF2-40B4-BE49-F238E27FC236}">
                <a16:creationId xmlns:a16="http://schemas.microsoft.com/office/drawing/2014/main" xmlns="" id="{00000000-0008-0000-0300-00004E000000}"/>
              </a:ext>
            </a:extLst>
          </xdr:cNvPr>
          <xdr:cNvSpPr/>
        </xdr:nvSpPr>
        <xdr:spPr>
          <a:xfrm>
            <a:off x="5609874" y="1549050"/>
            <a:ext cx="1859215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DayBtn39" textlink="[1]CalPopUp!$E$6">
        <xdr:nvSpPr>
          <xdr:cNvPr id="9" name="39Day" hidden="1">
            <a:extLst>
              <a:ext uri="{FF2B5EF4-FFF2-40B4-BE49-F238E27FC236}">
                <a16:creationId xmlns:a16="http://schemas.microsoft.com/office/drawing/2014/main" xmlns="" id="{00000000-0008-0000-0300-00004F000000}"/>
              </a:ext>
            </a:extLst>
          </xdr:cNvPr>
          <xdr:cNvSpPr/>
        </xdr:nvSpPr>
        <xdr:spPr>
          <a:xfrm>
            <a:off x="6410583" y="29391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B412A06-E5B8-4C65-BF41-2A0144FC487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8" textlink="[1]CalPopUp!$D$6">
        <xdr:nvSpPr>
          <xdr:cNvPr id="10" name="38Day" hidden="1">
            <a:extLst>
              <a:ext uri="{FF2B5EF4-FFF2-40B4-BE49-F238E27FC236}">
                <a16:creationId xmlns:a16="http://schemas.microsoft.com/office/drawing/2014/main" xmlns="" id="{00000000-0008-0000-0300-000050000000}"/>
              </a:ext>
            </a:extLst>
          </xdr:cNvPr>
          <xdr:cNvSpPr/>
        </xdr:nvSpPr>
        <xdr:spPr>
          <a:xfrm>
            <a:off x="6148381" y="2939166"/>
            <a:ext cx="2559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68F858A-CB3F-4C9E-A985-8F889A930AB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2" textlink="[1]CalPopUp!$H$6">
        <xdr:nvSpPr>
          <xdr:cNvPr id="11" name="42Day" hidden="1">
            <a:extLst>
              <a:ext uri="{FF2B5EF4-FFF2-40B4-BE49-F238E27FC236}">
                <a16:creationId xmlns:a16="http://schemas.microsoft.com/office/drawing/2014/main" xmlns="" id="{00000000-0008-0000-0300-000051000000}"/>
              </a:ext>
            </a:extLst>
          </xdr:cNvPr>
          <xdr:cNvSpPr/>
        </xdr:nvSpPr>
        <xdr:spPr>
          <a:xfrm>
            <a:off x="7195241" y="2939166"/>
            <a:ext cx="25895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C5AEA62-06CC-43A7-9772-BFBB5A0D7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7" textlink="[1]CalPopUp!$C$6">
        <xdr:nvSpPr>
          <xdr:cNvPr id="12" name="37Day" hidden="1">
            <a:extLst>
              <a:ext uri="{FF2B5EF4-FFF2-40B4-BE49-F238E27FC236}">
                <a16:creationId xmlns:a16="http://schemas.microsoft.com/office/drawing/2014/main" xmlns="" id="{00000000-0008-0000-0300-000052000000}"/>
              </a:ext>
            </a:extLst>
          </xdr:cNvPr>
          <xdr:cNvSpPr/>
        </xdr:nvSpPr>
        <xdr:spPr>
          <a:xfrm>
            <a:off x="5885910" y="2939166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1B24D8A-24F0-48C6-8310-BB5F0EAE951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6" textlink="[1]CalPopUp!$B$6">
        <xdr:nvSpPr>
          <xdr:cNvPr id="13" name="36Day" hidden="1">
            <a:extLst>
              <a:ext uri="{FF2B5EF4-FFF2-40B4-BE49-F238E27FC236}">
                <a16:creationId xmlns:a16="http://schemas.microsoft.com/office/drawing/2014/main" xmlns="" id="{00000000-0008-0000-0300-000053000000}"/>
              </a:ext>
            </a:extLst>
          </xdr:cNvPr>
          <xdr:cNvSpPr/>
        </xdr:nvSpPr>
        <xdr:spPr>
          <a:xfrm>
            <a:off x="5625132" y="2939166"/>
            <a:ext cx="25488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73B08B9-0C0F-43E4-8FBB-7835B9C64AF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" textlink="[1]CalPopUp!$B$1">
        <xdr:nvSpPr>
          <xdr:cNvPr id="14" name="1Day" hidden="1">
            <a:extLst>
              <a:ext uri="{FF2B5EF4-FFF2-40B4-BE49-F238E27FC236}">
                <a16:creationId xmlns:a16="http://schemas.microsoft.com/office/drawing/2014/main" xmlns="" id="{00000000-0008-0000-0300-000054000000}"/>
              </a:ext>
            </a:extLst>
          </xdr:cNvPr>
          <xdr:cNvSpPr/>
        </xdr:nvSpPr>
        <xdr:spPr>
          <a:xfrm>
            <a:off x="5625025" y="1970836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061ABAB-3A9B-4A74-A7A8-CFFF6E1D4BD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" textlink="[1]CalPopUp!$D$1">
        <xdr:nvSpPr>
          <xdr:cNvPr id="15" name="3Day" hidden="1">
            <a:extLst>
              <a:ext uri="{FF2B5EF4-FFF2-40B4-BE49-F238E27FC236}">
                <a16:creationId xmlns:a16="http://schemas.microsoft.com/office/drawing/2014/main" xmlns="" id="{00000000-0008-0000-0300-000055000000}"/>
              </a:ext>
            </a:extLst>
          </xdr:cNvPr>
          <xdr:cNvSpPr/>
        </xdr:nvSpPr>
        <xdr:spPr>
          <a:xfrm>
            <a:off x="6147802" y="1970836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E4A8DCF-AD2C-4544-875E-1E64596C835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4" textlink="[1]CalPopUp!$H$2">
        <xdr:nvSpPr>
          <xdr:cNvPr id="16" name="14Day" hidden="1">
            <a:extLst>
              <a:ext uri="{FF2B5EF4-FFF2-40B4-BE49-F238E27FC236}">
                <a16:creationId xmlns:a16="http://schemas.microsoft.com/office/drawing/2014/main" xmlns="" id="{00000000-0008-0000-0300-000056000000}"/>
              </a:ext>
            </a:extLst>
          </xdr:cNvPr>
          <xdr:cNvSpPr/>
        </xdr:nvSpPr>
        <xdr:spPr>
          <a:xfrm>
            <a:off x="7192219" y="2164097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476099-8016-4600-8DC1-B22FA546FC1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7" textlink="[1]CalPopUp!$H$1">
        <xdr:nvSpPr>
          <xdr:cNvPr id="17" name="7Day" hidden="1">
            <a:extLst>
              <a:ext uri="{FF2B5EF4-FFF2-40B4-BE49-F238E27FC236}">
                <a16:creationId xmlns:a16="http://schemas.microsoft.com/office/drawing/2014/main" xmlns="" id="{00000000-0008-0000-0300-000057000000}"/>
              </a:ext>
            </a:extLst>
          </xdr:cNvPr>
          <xdr:cNvSpPr/>
        </xdr:nvSpPr>
        <xdr:spPr>
          <a:xfrm>
            <a:off x="7192219" y="19708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3BF23ED-0A0A-478A-A0D7-99670BEC0D8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4" textlink="[1]CalPopUp!$E$1">
        <xdr:nvSpPr>
          <xdr:cNvPr id="18" name="4Day" hidden="1">
            <a:extLst>
              <a:ext uri="{FF2B5EF4-FFF2-40B4-BE49-F238E27FC236}">
                <a16:creationId xmlns:a16="http://schemas.microsoft.com/office/drawing/2014/main" xmlns="" id="{00000000-0008-0000-0300-000058000000}"/>
              </a:ext>
            </a:extLst>
          </xdr:cNvPr>
          <xdr:cNvSpPr/>
        </xdr:nvSpPr>
        <xdr:spPr>
          <a:xfrm>
            <a:off x="6409768" y="19708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FE10D1E-4797-40A8-82CD-76FDCF03751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" textlink="[1]CalPopUp!$C$1">
        <xdr:nvSpPr>
          <xdr:cNvPr id="19" name="2Day" hidden="1">
            <a:extLst>
              <a:ext uri="{FF2B5EF4-FFF2-40B4-BE49-F238E27FC236}">
                <a16:creationId xmlns:a16="http://schemas.microsoft.com/office/drawing/2014/main" xmlns="" id="{00000000-0008-0000-0300-000059000000}"/>
              </a:ext>
            </a:extLst>
          </xdr:cNvPr>
          <xdr:cNvSpPr/>
        </xdr:nvSpPr>
        <xdr:spPr>
          <a:xfrm>
            <a:off x="5885566" y="1970836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1F1171A-FAD5-4F47-B451-67659AD0C01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5" textlink="[1]CalPopUp!$F$1">
        <xdr:nvSpPr>
          <xdr:cNvPr id="20" name="5Day" hidden="1">
            <a:extLst>
              <a:ext uri="{FF2B5EF4-FFF2-40B4-BE49-F238E27FC236}">
                <a16:creationId xmlns:a16="http://schemas.microsoft.com/office/drawing/2014/main" xmlns="" id="{00000000-0008-0000-0300-00005A000000}"/>
              </a:ext>
            </a:extLst>
          </xdr:cNvPr>
          <xdr:cNvSpPr/>
        </xdr:nvSpPr>
        <xdr:spPr>
          <a:xfrm>
            <a:off x="6667763" y="19708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4350D02-2CD2-4F1A-BC4B-58D53043FEFB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8" textlink="[1]CalPopUp!$B$2">
        <xdr:nvSpPr>
          <xdr:cNvPr id="21" name="8Day" hidden="1">
            <a:extLst>
              <a:ext uri="{FF2B5EF4-FFF2-40B4-BE49-F238E27FC236}">
                <a16:creationId xmlns:a16="http://schemas.microsoft.com/office/drawing/2014/main" xmlns="" id="{00000000-0008-0000-0300-00005B000000}"/>
              </a:ext>
            </a:extLst>
          </xdr:cNvPr>
          <xdr:cNvSpPr/>
        </xdr:nvSpPr>
        <xdr:spPr>
          <a:xfrm>
            <a:off x="5625025" y="2164097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9F43EB3-2231-4056-8675-F8DD4FDE7AC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0" textlink="[1]CalPopUp!$D$2">
        <xdr:nvSpPr>
          <xdr:cNvPr id="22" name="10Day" hidden="1">
            <a:extLst>
              <a:ext uri="{FF2B5EF4-FFF2-40B4-BE49-F238E27FC236}">
                <a16:creationId xmlns:a16="http://schemas.microsoft.com/office/drawing/2014/main" xmlns="" id="{00000000-0008-0000-0300-00005C000000}"/>
              </a:ext>
            </a:extLst>
          </xdr:cNvPr>
          <xdr:cNvSpPr/>
        </xdr:nvSpPr>
        <xdr:spPr>
          <a:xfrm>
            <a:off x="6147802" y="2164097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ACA42E-F1D0-4C6D-A4B9-C0D661A8E75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6" textlink="[1]CalPopUp!$G$1">
        <xdr:nvSpPr>
          <xdr:cNvPr id="23" name="6Day" hidden="1">
            <a:extLst>
              <a:ext uri="{FF2B5EF4-FFF2-40B4-BE49-F238E27FC236}">
                <a16:creationId xmlns:a16="http://schemas.microsoft.com/office/drawing/2014/main" xmlns="" id="{00000000-0008-0000-0300-00005D000000}"/>
              </a:ext>
            </a:extLst>
          </xdr:cNvPr>
          <xdr:cNvSpPr/>
        </xdr:nvSpPr>
        <xdr:spPr>
          <a:xfrm>
            <a:off x="6931456" y="19708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EDB0526-7BF8-4C68-A0CA-1DFA9D64398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3" textlink="[1]CalPopUp!$G$2">
        <xdr:nvSpPr>
          <xdr:cNvPr id="24" name="13Day" hidden="1">
            <a:extLst>
              <a:ext uri="{FF2B5EF4-FFF2-40B4-BE49-F238E27FC236}">
                <a16:creationId xmlns:a16="http://schemas.microsoft.com/office/drawing/2014/main" xmlns="" id="{00000000-0008-0000-0300-00005E000000}"/>
              </a:ext>
            </a:extLst>
          </xdr:cNvPr>
          <xdr:cNvSpPr/>
        </xdr:nvSpPr>
        <xdr:spPr>
          <a:xfrm>
            <a:off x="6931456" y="2164097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322C4A5-51BA-4991-B128-DD2BDF8E2AB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1" textlink="[1]CalPopUp!$E$2">
        <xdr:nvSpPr>
          <xdr:cNvPr id="25" name="11Day" hidden="1">
            <a:extLst>
              <a:ext uri="{FF2B5EF4-FFF2-40B4-BE49-F238E27FC236}">
                <a16:creationId xmlns:a16="http://schemas.microsoft.com/office/drawing/2014/main" xmlns="" id="{00000000-0008-0000-0300-00005F000000}"/>
              </a:ext>
            </a:extLst>
          </xdr:cNvPr>
          <xdr:cNvSpPr/>
        </xdr:nvSpPr>
        <xdr:spPr>
          <a:xfrm>
            <a:off x="6409768" y="2164097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0C5B2A7-204F-4E41-8415-BC1E6955F1A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9" textlink="[1]CalPopUp!$C$2">
        <xdr:nvSpPr>
          <xdr:cNvPr id="26" name="9Day" hidden="1">
            <a:extLst>
              <a:ext uri="{FF2B5EF4-FFF2-40B4-BE49-F238E27FC236}">
                <a16:creationId xmlns:a16="http://schemas.microsoft.com/office/drawing/2014/main" xmlns="" id="{00000000-0008-0000-0300-000060000000}"/>
              </a:ext>
            </a:extLst>
          </xdr:cNvPr>
          <xdr:cNvSpPr/>
        </xdr:nvSpPr>
        <xdr:spPr>
          <a:xfrm>
            <a:off x="5885566" y="2164097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019A22D-AEFD-4714-B2EE-0F05165A6FD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2" textlink="[1]CalPopUp!$F$2">
        <xdr:nvSpPr>
          <xdr:cNvPr id="27" name="12Day" hidden="1">
            <a:extLst>
              <a:ext uri="{FF2B5EF4-FFF2-40B4-BE49-F238E27FC236}">
                <a16:creationId xmlns:a16="http://schemas.microsoft.com/office/drawing/2014/main" xmlns="" id="{00000000-0008-0000-0300-000061000000}"/>
              </a:ext>
            </a:extLst>
          </xdr:cNvPr>
          <xdr:cNvSpPr/>
        </xdr:nvSpPr>
        <xdr:spPr>
          <a:xfrm>
            <a:off x="6667763" y="2164097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A55CBA1-11BB-4C3E-B7DF-696BD0389A5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5" textlink="[1]CalPopUp!$B$3">
        <xdr:nvSpPr>
          <xdr:cNvPr id="28" name="15Day" hidden="1">
            <a:extLst>
              <a:ext uri="{FF2B5EF4-FFF2-40B4-BE49-F238E27FC236}">
                <a16:creationId xmlns:a16="http://schemas.microsoft.com/office/drawing/2014/main" xmlns="" id="{00000000-0008-0000-0300-000062000000}"/>
              </a:ext>
            </a:extLst>
          </xdr:cNvPr>
          <xdr:cNvSpPr/>
        </xdr:nvSpPr>
        <xdr:spPr>
          <a:xfrm>
            <a:off x="5625025" y="2357450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6CA3FB7-9CC2-48AE-B4A5-E7BFB0568C9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7" textlink="[1]CalPopUp!$D$3">
        <xdr:nvSpPr>
          <xdr:cNvPr id="29" name="17Day" hidden="1">
            <a:extLst>
              <a:ext uri="{FF2B5EF4-FFF2-40B4-BE49-F238E27FC236}">
                <a16:creationId xmlns:a16="http://schemas.microsoft.com/office/drawing/2014/main" xmlns="" id="{00000000-0008-0000-0300-000063000000}"/>
              </a:ext>
            </a:extLst>
          </xdr:cNvPr>
          <xdr:cNvSpPr/>
        </xdr:nvSpPr>
        <xdr:spPr>
          <a:xfrm>
            <a:off x="6147802" y="2357450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DB7B1F2-32BC-4361-936F-F8F2891ECAA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0" textlink="[1]CalPopUp!$G$3">
        <xdr:nvSpPr>
          <xdr:cNvPr id="30" name="20Day" hidden="1">
            <a:extLst>
              <a:ext uri="{FF2B5EF4-FFF2-40B4-BE49-F238E27FC236}">
                <a16:creationId xmlns:a16="http://schemas.microsoft.com/office/drawing/2014/main" xmlns="" id="{00000000-0008-0000-0300-000064000000}"/>
              </a:ext>
            </a:extLst>
          </xdr:cNvPr>
          <xdr:cNvSpPr/>
        </xdr:nvSpPr>
        <xdr:spPr>
          <a:xfrm>
            <a:off x="6931456" y="235745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C19A715-3473-4761-8D10-F3B992025CB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1" textlink="[1]CalPopUp!$H$3">
        <xdr:nvSpPr>
          <xdr:cNvPr id="31" name="21Day" hidden="1">
            <a:extLst>
              <a:ext uri="{FF2B5EF4-FFF2-40B4-BE49-F238E27FC236}">
                <a16:creationId xmlns:a16="http://schemas.microsoft.com/office/drawing/2014/main" xmlns="" id="{00000000-0008-0000-0300-000065000000}"/>
              </a:ext>
            </a:extLst>
          </xdr:cNvPr>
          <xdr:cNvSpPr/>
        </xdr:nvSpPr>
        <xdr:spPr>
          <a:xfrm>
            <a:off x="7192219" y="2357450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C7261DE-6866-4638-9703-002C0C29246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8" textlink="[1]CalPopUp!$E$3">
        <xdr:nvSpPr>
          <xdr:cNvPr id="32" name="18Day" hidden="1">
            <a:extLst>
              <a:ext uri="{FF2B5EF4-FFF2-40B4-BE49-F238E27FC236}">
                <a16:creationId xmlns:a16="http://schemas.microsoft.com/office/drawing/2014/main" xmlns="" id="{00000000-0008-0000-0300-000066000000}"/>
              </a:ext>
            </a:extLst>
          </xdr:cNvPr>
          <xdr:cNvSpPr/>
        </xdr:nvSpPr>
        <xdr:spPr>
          <a:xfrm>
            <a:off x="6409768" y="235745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999783B-33B1-4440-9FE9-FC7634E8B8C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6" textlink="[1]CalPopUp!$C$3">
        <xdr:nvSpPr>
          <xdr:cNvPr id="33" name="16Day" hidden="1">
            <a:extLst>
              <a:ext uri="{FF2B5EF4-FFF2-40B4-BE49-F238E27FC236}">
                <a16:creationId xmlns:a16="http://schemas.microsoft.com/office/drawing/2014/main" xmlns="" id="{00000000-0008-0000-0300-000067000000}"/>
              </a:ext>
            </a:extLst>
          </xdr:cNvPr>
          <xdr:cNvSpPr/>
        </xdr:nvSpPr>
        <xdr:spPr>
          <a:xfrm>
            <a:off x="5885566" y="2357450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C50FA4D-4A7F-4C23-ACAD-8E0000B0E20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19" textlink="[1]CalPopUp!$F$3">
        <xdr:nvSpPr>
          <xdr:cNvPr id="34" name="19Day" hidden="1">
            <a:extLst>
              <a:ext uri="{FF2B5EF4-FFF2-40B4-BE49-F238E27FC236}">
                <a16:creationId xmlns:a16="http://schemas.microsoft.com/office/drawing/2014/main" xmlns="" id="{00000000-0008-0000-0300-000068000000}"/>
              </a:ext>
            </a:extLst>
          </xdr:cNvPr>
          <xdr:cNvSpPr/>
        </xdr:nvSpPr>
        <xdr:spPr>
          <a:xfrm>
            <a:off x="6667763" y="2357450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5EEA0A6-8167-4E13-83A5-2CC4041FC9CA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2" textlink="[1]CalPopUp!$B$4">
        <xdr:nvSpPr>
          <xdr:cNvPr id="35" name="22Day" hidden="1">
            <a:extLst>
              <a:ext uri="{FF2B5EF4-FFF2-40B4-BE49-F238E27FC236}">
                <a16:creationId xmlns:a16="http://schemas.microsoft.com/office/drawing/2014/main" xmlns="" id="{00000000-0008-0000-0300-000069000000}"/>
              </a:ext>
            </a:extLst>
          </xdr:cNvPr>
          <xdr:cNvSpPr/>
        </xdr:nvSpPr>
        <xdr:spPr>
          <a:xfrm>
            <a:off x="5625025" y="2551036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EB721B1-A301-47B7-9304-B55C4700B47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4" textlink="[1]CalPopUp!$D$4">
        <xdr:nvSpPr>
          <xdr:cNvPr id="36" name="24Day" hidden="1">
            <a:extLst>
              <a:ext uri="{FF2B5EF4-FFF2-40B4-BE49-F238E27FC236}">
                <a16:creationId xmlns:a16="http://schemas.microsoft.com/office/drawing/2014/main" xmlns="" id="{00000000-0008-0000-0300-00006A000000}"/>
              </a:ext>
            </a:extLst>
          </xdr:cNvPr>
          <xdr:cNvSpPr/>
        </xdr:nvSpPr>
        <xdr:spPr>
          <a:xfrm>
            <a:off x="6147802" y="2551036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DB6FE0B-4009-4E00-9F9F-08B8C44BA24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6" textlink="[1]CalPopUp!$F$4">
        <xdr:nvSpPr>
          <xdr:cNvPr id="37" name="26Day" hidden="1">
            <a:extLst>
              <a:ext uri="{FF2B5EF4-FFF2-40B4-BE49-F238E27FC236}">
                <a16:creationId xmlns:a16="http://schemas.microsoft.com/office/drawing/2014/main" xmlns="" id="{00000000-0008-0000-0300-00006B000000}"/>
              </a:ext>
            </a:extLst>
          </xdr:cNvPr>
          <xdr:cNvSpPr/>
        </xdr:nvSpPr>
        <xdr:spPr>
          <a:xfrm>
            <a:off x="6667763" y="2551036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C3E8AE5-C0A8-4E63-85B9-E26C17E344E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7" textlink="[1]CalPopUp!$G$4">
        <xdr:nvSpPr>
          <xdr:cNvPr id="38" name="27Day" hidden="1">
            <a:extLst>
              <a:ext uri="{FF2B5EF4-FFF2-40B4-BE49-F238E27FC236}">
                <a16:creationId xmlns:a16="http://schemas.microsoft.com/office/drawing/2014/main" xmlns="" id="{00000000-0008-0000-0300-00006C000000}"/>
              </a:ext>
            </a:extLst>
          </xdr:cNvPr>
          <xdr:cNvSpPr/>
        </xdr:nvSpPr>
        <xdr:spPr>
          <a:xfrm>
            <a:off x="6931456" y="25510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A300B5E-5F5D-4DC7-9A54-32C1E3C70BA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5" textlink="[1]CalPopUp!$E$4">
        <xdr:nvSpPr>
          <xdr:cNvPr id="39" name="25Day" hidden="1">
            <a:extLst>
              <a:ext uri="{FF2B5EF4-FFF2-40B4-BE49-F238E27FC236}">
                <a16:creationId xmlns:a16="http://schemas.microsoft.com/office/drawing/2014/main" xmlns="" id="{00000000-0008-0000-0300-00006D000000}"/>
              </a:ext>
            </a:extLst>
          </xdr:cNvPr>
          <xdr:cNvSpPr/>
        </xdr:nvSpPr>
        <xdr:spPr>
          <a:xfrm>
            <a:off x="6409768" y="2551036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BC4EEF1-6499-4926-B6B7-C1E582104E7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3" textlink="[1]CalPopUp!$C$4">
        <xdr:nvSpPr>
          <xdr:cNvPr id="40" name="23Day" hidden="1">
            <a:extLst>
              <a:ext uri="{FF2B5EF4-FFF2-40B4-BE49-F238E27FC236}">
                <a16:creationId xmlns:a16="http://schemas.microsoft.com/office/drawing/2014/main" xmlns="" id="{00000000-0008-0000-0300-00006E000000}"/>
              </a:ext>
            </a:extLst>
          </xdr:cNvPr>
          <xdr:cNvSpPr/>
        </xdr:nvSpPr>
        <xdr:spPr>
          <a:xfrm>
            <a:off x="5885566" y="2551036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1DAA610-6B4F-43BF-A9A7-A1F290EB698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8" textlink="[1]CalPopUp!$H$4">
        <xdr:nvSpPr>
          <xdr:cNvPr id="41" name="28Day" hidden="1">
            <a:extLst>
              <a:ext uri="{FF2B5EF4-FFF2-40B4-BE49-F238E27FC236}">
                <a16:creationId xmlns:a16="http://schemas.microsoft.com/office/drawing/2014/main" xmlns="" id="{00000000-0008-0000-0300-00006F000000}"/>
              </a:ext>
            </a:extLst>
          </xdr:cNvPr>
          <xdr:cNvSpPr/>
        </xdr:nvSpPr>
        <xdr:spPr>
          <a:xfrm>
            <a:off x="7192219" y="2551036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17B63B2-93F0-4D53-974C-71936F42269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29" textlink="[1]CalPopUp!$B$5">
        <xdr:nvSpPr>
          <xdr:cNvPr id="42" name="29Day" hidden="1">
            <a:extLst>
              <a:ext uri="{FF2B5EF4-FFF2-40B4-BE49-F238E27FC236}">
                <a16:creationId xmlns:a16="http://schemas.microsoft.com/office/drawing/2014/main" xmlns="" id="{00000000-0008-0000-0300-000070000000}"/>
              </a:ext>
            </a:extLst>
          </xdr:cNvPr>
          <xdr:cNvSpPr/>
        </xdr:nvSpPr>
        <xdr:spPr>
          <a:xfrm>
            <a:off x="5625025" y="2745580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0E86B32-09AE-457B-B065-E28EEC6C10A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1" textlink="[1]CalPopUp!$D$5">
        <xdr:nvSpPr>
          <xdr:cNvPr id="43" name="31Day" hidden="1">
            <a:extLst>
              <a:ext uri="{FF2B5EF4-FFF2-40B4-BE49-F238E27FC236}">
                <a16:creationId xmlns:a16="http://schemas.microsoft.com/office/drawing/2014/main" xmlns="" id="{00000000-0008-0000-0300-000071000000}"/>
              </a:ext>
            </a:extLst>
          </xdr:cNvPr>
          <xdr:cNvSpPr/>
        </xdr:nvSpPr>
        <xdr:spPr>
          <a:xfrm>
            <a:off x="6147802" y="2745580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C215D41-59AE-472D-BDEC-DB85238E7A1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4" textlink="[1]CalPopUp!$G$5">
        <xdr:nvSpPr>
          <xdr:cNvPr id="44" name="34Day" hidden="1">
            <a:extLst>
              <a:ext uri="{FF2B5EF4-FFF2-40B4-BE49-F238E27FC236}">
                <a16:creationId xmlns:a16="http://schemas.microsoft.com/office/drawing/2014/main" xmlns="" id="{00000000-0008-0000-0300-000072000000}"/>
              </a:ext>
            </a:extLst>
          </xdr:cNvPr>
          <xdr:cNvSpPr/>
        </xdr:nvSpPr>
        <xdr:spPr>
          <a:xfrm>
            <a:off x="6932955" y="2745580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9DB20A4-6C4D-49F6-8F8D-4AEAEE75C84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5" textlink="[1]CalPopUp!$H$5">
        <xdr:nvSpPr>
          <xdr:cNvPr id="45" name="35Day" hidden="1">
            <a:extLst>
              <a:ext uri="{FF2B5EF4-FFF2-40B4-BE49-F238E27FC236}">
                <a16:creationId xmlns:a16="http://schemas.microsoft.com/office/drawing/2014/main" xmlns="" id="{00000000-0008-0000-0300-000073000000}"/>
              </a:ext>
            </a:extLst>
          </xdr:cNvPr>
          <xdr:cNvSpPr/>
        </xdr:nvSpPr>
        <xdr:spPr>
          <a:xfrm>
            <a:off x="7193718" y="2745580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B1F4C26-11C0-45EA-A163-6780FB88820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2" textlink="[1]CalPopUp!$E$5">
        <xdr:nvSpPr>
          <xdr:cNvPr id="46" name="32Day" hidden="1">
            <a:extLst>
              <a:ext uri="{FF2B5EF4-FFF2-40B4-BE49-F238E27FC236}">
                <a16:creationId xmlns:a16="http://schemas.microsoft.com/office/drawing/2014/main" xmlns="" id="{00000000-0008-0000-0300-000074000000}"/>
              </a:ext>
            </a:extLst>
          </xdr:cNvPr>
          <xdr:cNvSpPr/>
        </xdr:nvSpPr>
        <xdr:spPr>
          <a:xfrm>
            <a:off x="6409768" y="2745580"/>
            <a:ext cx="253803" cy="188408"/>
          </a:xfrm>
          <a:prstGeom prst="rect">
            <a:avLst/>
          </a:prstGeom>
          <a:solidFill>
            <a:srgbClr val="FCD5B4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8BF693D-B7F8-4F78-98BA-7A92667D1A13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1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0" textlink="[1]CalPopUp!$C$5">
        <xdr:nvSpPr>
          <xdr:cNvPr id="47" name="30Day" hidden="1">
            <a:extLst>
              <a:ext uri="{FF2B5EF4-FFF2-40B4-BE49-F238E27FC236}">
                <a16:creationId xmlns:a16="http://schemas.microsoft.com/office/drawing/2014/main" xmlns="" id="{00000000-0008-0000-0300-000075000000}"/>
              </a:ext>
            </a:extLst>
          </xdr:cNvPr>
          <xdr:cNvSpPr/>
        </xdr:nvSpPr>
        <xdr:spPr>
          <a:xfrm>
            <a:off x="5885566" y="2745580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7A3A1F2D-F77D-4004-8C9B-0316CF532AE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DayBtn33" textlink="[1]CalPopUp!$F$5">
        <xdr:nvSpPr>
          <xdr:cNvPr id="48" name="33Day" hidden="1">
            <a:extLst>
              <a:ext uri="{FF2B5EF4-FFF2-40B4-BE49-F238E27FC236}">
                <a16:creationId xmlns:a16="http://schemas.microsoft.com/office/drawing/2014/main" xmlns="" id="{00000000-0008-0000-0300-000076000000}"/>
              </a:ext>
            </a:extLst>
          </xdr:cNvPr>
          <xdr:cNvSpPr/>
        </xdr:nvSpPr>
        <xdr:spPr>
          <a:xfrm>
            <a:off x="6669262" y="2745580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B3D0EC8-B606-4F33-8F07-0A9CD9A79F2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49" name="Sa" hidden="1">
            <a:extLst>
              <a:ext uri="{FF2B5EF4-FFF2-40B4-BE49-F238E27FC236}">
                <a16:creationId xmlns:a16="http://schemas.microsoft.com/office/drawing/2014/main" xmlns="" id="{00000000-0008-0000-0300-000077000000}"/>
              </a:ext>
            </a:extLst>
          </xdr:cNvPr>
          <xdr:cNvSpPr/>
        </xdr:nvSpPr>
        <xdr:spPr>
          <a:xfrm>
            <a:off x="7193611" y="1773673"/>
            <a:ext cx="2587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50" name="Fr" hidden="1">
            <a:extLst>
              <a:ext uri="{FF2B5EF4-FFF2-40B4-BE49-F238E27FC236}">
                <a16:creationId xmlns:a16="http://schemas.microsoft.com/office/drawing/2014/main" xmlns="" id="{00000000-0008-0000-0300-000078000000}"/>
              </a:ext>
            </a:extLst>
          </xdr:cNvPr>
          <xdr:cNvSpPr/>
        </xdr:nvSpPr>
        <xdr:spPr>
          <a:xfrm>
            <a:off x="6932848" y="1773673"/>
            <a:ext cx="25380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51" name="Th" hidden="1">
            <a:extLst>
              <a:ext uri="{FF2B5EF4-FFF2-40B4-BE49-F238E27FC236}">
                <a16:creationId xmlns:a16="http://schemas.microsoft.com/office/drawing/2014/main" xmlns="" id="{00000000-0008-0000-0300-000079000000}"/>
              </a:ext>
            </a:extLst>
          </xdr:cNvPr>
          <xdr:cNvSpPr/>
        </xdr:nvSpPr>
        <xdr:spPr>
          <a:xfrm>
            <a:off x="6668292" y="1773673"/>
            <a:ext cx="259587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52" name="We" hidden="1">
            <a:extLst>
              <a:ext uri="{FF2B5EF4-FFF2-40B4-BE49-F238E27FC236}">
                <a16:creationId xmlns:a16="http://schemas.microsoft.com/office/drawing/2014/main" xmlns="" id="{00000000-0008-0000-0300-00007A000000}"/>
              </a:ext>
            </a:extLst>
          </xdr:cNvPr>
          <xdr:cNvSpPr/>
        </xdr:nvSpPr>
        <xdr:spPr>
          <a:xfrm>
            <a:off x="6411159" y="1773673"/>
            <a:ext cx="25294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53" name="Tu" hidden="1">
            <a:extLst>
              <a:ext uri="{FF2B5EF4-FFF2-40B4-BE49-F238E27FC236}">
                <a16:creationId xmlns:a16="http://schemas.microsoft.com/office/drawing/2014/main" xmlns="" id="{00000000-0008-0000-0300-00007B000000}"/>
              </a:ext>
            </a:extLst>
          </xdr:cNvPr>
          <xdr:cNvSpPr/>
        </xdr:nvSpPr>
        <xdr:spPr>
          <a:xfrm>
            <a:off x="6148332" y="1773673"/>
            <a:ext cx="25658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54" name="Mo" hidden="1">
            <a:extLst>
              <a:ext uri="{FF2B5EF4-FFF2-40B4-BE49-F238E27FC236}">
                <a16:creationId xmlns:a16="http://schemas.microsoft.com/office/drawing/2014/main" xmlns="" id="{00000000-0008-0000-0300-00007C000000}"/>
              </a:ext>
            </a:extLst>
          </xdr:cNvPr>
          <xdr:cNvSpPr/>
        </xdr:nvSpPr>
        <xdr:spPr>
          <a:xfrm>
            <a:off x="5886957" y="1773673"/>
            <a:ext cx="252942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55" name="Su" hidden="1">
            <a:extLst>
              <a:ext uri="{FF2B5EF4-FFF2-40B4-BE49-F238E27FC236}">
                <a16:creationId xmlns:a16="http://schemas.microsoft.com/office/drawing/2014/main" xmlns="" id="{00000000-0008-0000-0300-00007D000000}"/>
              </a:ext>
            </a:extLst>
          </xdr:cNvPr>
          <xdr:cNvSpPr/>
        </xdr:nvSpPr>
        <xdr:spPr>
          <a:xfrm>
            <a:off x="5626416" y="1773673"/>
            <a:ext cx="2546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ShowSettings">
        <xdr:nvPicPr>
          <xdr:cNvPr id="56" name="SetBtn" hidden="1">
            <a:extLst>
              <a:ext uri="{FF2B5EF4-FFF2-40B4-BE49-F238E27FC236}">
                <a16:creationId xmlns:a16="http://schemas.microsoft.com/office/drawing/2014/main" xmlns="" id="{00000000-0008-0000-03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377261" y="3174047"/>
            <a:ext cx="133992" cy="141622"/>
          </a:xfrm>
          <a:prstGeom prst="rect">
            <a:avLst/>
          </a:prstGeom>
        </xdr:spPr>
      </xdr:pic>
      <xdr:sp macro="CalCol1" textlink="">
        <xdr:nvSpPr>
          <xdr:cNvPr id="57" name="CalCol1" hidden="1">
            <a:extLst>
              <a:ext uri="{FF2B5EF4-FFF2-40B4-BE49-F238E27FC236}">
                <a16:creationId xmlns:a16="http://schemas.microsoft.com/office/drawing/2014/main" xmlns="" id="{00000000-0008-0000-0300-00007F000000}"/>
              </a:ext>
            </a:extLst>
          </xdr:cNvPr>
          <xdr:cNvSpPr/>
        </xdr:nvSpPr>
        <xdr:spPr>
          <a:xfrm>
            <a:off x="5605371" y="3394555"/>
            <a:ext cx="126984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2" textlink="">
        <xdr:nvSpPr>
          <xdr:cNvPr id="58" name="CalCol2" hidden="1">
            <a:extLst>
              <a:ext uri="{FF2B5EF4-FFF2-40B4-BE49-F238E27FC236}">
                <a16:creationId xmlns:a16="http://schemas.microsoft.com/office/drawing/2014/main" xmlns="" id="{00000000-0008-0000-0300-000080000000}"/>
              </a:ext>
            </a:extLst>
          </xdr:cNvPr>
          <xdr:cNvSpPr/>
        </xdr:nvSpPr>
        <xdr:spPr>
          <a:xfrm>
            <a:off x="5825245" y="3394555"/>
            <a:ext cx="126984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3" textlink="">
        <xdr:nvSpPr>
          <xdr:cNvPr id="59" name="CalCol3" hidden="1">
            <a:extLst>
              <a:ext uri="{FF2B5EF4-FFF2-40B4-BE49-F238E27FC236}">
                <a16:creationId xmlns:a16="http://schemas.microsoft.com/office/drawing/2014/main" xmlns="" id="{00000000-0008-0000-0300-000081000000}"/>
              </a:ext>
            </a:extLst>
          </xdr:cNvPr>
          <xdr:cNvSpPr/>
        </xdr:nvSpPr>
        <xdr:spPr>
          <a:xfrm>
            <a:off x="6045118" y="3394555"/>
            <a:ext cx="127804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4" textlink="">
        <xdr:nvSpPr>
          <xdr:cNvPr id="60" name="CalCol4" hidden="1">
            <a:extLst>
              <a:ext uri="{FF2B5EF4-FFF2-40B4-BE49-F238E27FC236}">
                <a16:creationId xmlns:a16="http://schemas.microsoft.com/office/drawing/2014/main" xmlns="" id="{00000000-0008-0000-0300-000082000000}"/>
              </a:ext>
            </a:extLst>
          </xdr:cNvPr>
          <xdr:cNvSpPr/>
        </xdr:nvSpPr>
        <xdr:spPr>
          <a:xfrm>
            <a:off x="6265811" y="3394555"/>
            <a:ext cx="126984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5" textlink="">
        <xdr:nvSpPr>
          <xdr:cNvPr id="61" name="CalCol5" hidden="1">
            <a:extLst>
              <a:ext uri="{FF2B5EF4-FFF2-40B4-BE49-F238E27FC236}">
                <a16:creationId xmlns:a16="http://schemas.microsoft.com/office/drawing/2014/main" xmlns="" id="{00000000-0008-0000-0300-000083000000}"/>
              </a:ext>
            </a:extLst>
          </xdr:cNvPr>
          <xdr:cNvSpPr/>
        </xdr:nvSpPr>
        <xdr:spPr>
          <a:xfrm>
            <a:off x="6485685" y="3394555"/>
            <a:ext cx="126984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6" textlink="">
        <xdr:nvSpPr>
          <xdr:cNvPr id="62" name="CalCol6" hidden="1">
            <a:extLst>
              <a:ext uri="{FF2B5EF4-FFF2-40B4-BE49-F238E27FC236}">
                <a16:creationId xmlns:a16="http://schemas.microsoft.com/office/drawing/2014/main" xmlns="" id="{00000000-0008-0000-0300-000084000000}"/>
              </a:ext>
            </a:extLst>
          </xdr:cNvPr>
          <xdr:cNvSpPr/>
        </xdr:nvSpPr>
        <xdr:spPr>
          <a:xfrm>
            <a:off x="6706378" y="3394555"/>
            <a:ext cx="126984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7" textlink="">
        <xdr:nvSpPr>
          <xdr:cNvPr id="63" name="CalCol7" hidden="1">
            <a:extLst>
              <a:ext uri="{FF2B5EF4-FFF2-40B4-BE49-F238E27FC236}">
                <a16:creationId xmlns:a16="http://schemas.microsoft.com/office/drawing/2014/main" xmlns="" id="{00000000-0008-0000-0300-000085000000}"/>
              </a:ext>
            </a:extLst>
          </xdr:cNvPr>
          <xdr:cNvSpPr/>
        </xdr:nvSpPr>
        <xdr:spPr>
          <a:xfrm>
            <a:off x="6926252" y="3394555"/>
            <a:ext cx="126984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8" textlink="">
        <xdr:nvSpPr>
          <xdr:cNvPr id="64" name="CalCol8" hidden="1">
            <a:extLst>
              <a:ext uri="{FF2B5EF4-FFF2-40B4-BE49-F238E27FC236}">
                <a16:creationId xmlns:a16="http://schemas.microsoft.com/office/drawing/2014/main" xmlns="" id="{00000000-0008-0000-0300-000086000000}"/>
              </a:ext>
            </a:extLst>
          </xdr:cNvPr>
          <xdr:cNvSpPr/>
        </xdr:nvSpPr>
        <xdr:spPr>
          <a:xfrm>
            <a:off x="7146126" y="3394555"/>
            <a:ext cx="127802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CalCol9" textlink="">
        <xdr:nvSpPr>
          <xdr:cNvPr id="65" name="CalCol9" hidden="1">
            <a:extLst>
              <a:ext uri="{FF2B5EF4-FFF2-40B4-BE49-F238E27FC236}">
                <a16:creationId xmlns:a16="http://schemas.microsoft.com/office/drawing/2014/main" xmlns="" id="{00000000-0008-0000-0300-000087000000}"/>
              </a:ext>
            </a:extLst>
          </xdr:cNvPr>
          <xdr:cNvSpPr/>
        </xdr:nvSpPr>
        <xdr:spPr>
          <a:xfrm>
            <a:off x="7366819" y="3394555"/>
            <a:ext cx="126984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66" name="PrevMonth" hidden="1">
            <a:extLst>
              <a:ext uri="{FF2B5EF4-FFF2-40B4-BE49-F238E27FC236}">
                <a16:creationId xmlns:a16="http://schemas.microsoft.com/office/drawing/2014/main" xmlns="" id="{00000000-0008-0000-0300-000088000000}"/>
              </a:ext>
            </a:extLst>
          </xdr:cNvPr>
          <xdr:cNvGrpSpPr/>
        </xdr:nvGrpSpPr>
        <xdr:grpSpPr>
          <a:xfrm>
            <a:off x="5675075" y="1614766"/>
            <a:ext cx="101861" cy="107661"/>
            <a:chOff x="5675075" y="1614766"/>
            <a:chExt cx="101861" cy="107661"/>
          </a:xfrm>
        </xdr:grpSpPr>
        <xdr:sp macro="PrevMonth" textlink="">
          <xdr:nvSpPr>
            <xdr:cNvPr id="70" name="PrevRec" hidden="1">
              <a:extLst>
                <a:ext uri="{FF2B5EF4-FFF2-40B4-BE49-F238E27FC236}">
                  <a16:creationId xmlns:a16="http://schemas.microsoft.com/office/drawing/2014/main" xmlns="" id="{00000000-0008-0000-0300-00008C000000}"/>
                </a:ext>
              </a:extLst>
            </xdr:cNvPr>
            <xdr:cNvSpPr/>
          </xdr:nvSpPr>
          <xdr:spPr>
            <a:xfrm>
              <a:off x="5675075" y="1614766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PrevMonth" textlink="">
          <xdr:nvSpPr>
            <xdr:cNvPr id="71" name="PrevTri" hidden="1">
              <a:extLst>
                <a:ext uri="{FF2B5EF4-FFF2-40B4-BE49-F238E27FC236}">
                  <a16:creationId xmlns:a16="http://schemas.microsoft.com/office/drawing/2014/main" xmlns="" id="{00000000-0008-0000-0300-00008D000000}"/>
                </a:ext>
              </a:extLst>
            </xdr:cNvPr>
            <xdr:cNvSpPr/>
          </xdr:nvSpPr>
          <xdr:spPr>
            <a:xfrm rot="16200000">
              <a:off x="5684859" y="1641406"/>
              <a:ext cx="71489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67" name="NextMonth" hidden="1">
            <a:extLst>
              <a:ext uri="{FF2B5EF4-FFF2-40B4-BE49-F238E27FC236}">
                <a16:creationId xmlns:a16="http://schemas.microsoft.com/office/drawing/2014/main" xmlns="" id="{00000000-0008-0000-0300-000089000000}"/>
              </a:ext>
            </a:extLst>
          </xdr:cNvPr>
          <xdr:cNvGrpSpPr/>
        </xdr:nvGrpSpPr>
        <xdr:grpSpPr>
          <a:xfrm>
            <a:off x="7319360" y="1614766"/>
            <a:ext cx="101861" cy="107661"/>
            <a:chOff x="7319360" y="1614766"/>
            <a:chExt cx="101861" cy="107661"/>
          </a:xfrm>
        </xdr:grpSpPr>
        <xdr:sp macro="NextMonth" textlink="">
          <xdr:nvSpPr>
            <xdr:cNvPr id="68" name="NextRec" hidden="1">
              <a:extLst>
                <a:ext uri="{FF2B5EF4-FFF2-40B4-BE49-F238E27FC236}">
                  <a16:creationId xmlns:a16="http://schemas.microsoft.com/office/drawing/2014/main" xmlns="" id="{00000000-0008-0000-0300-00008A000000}"/>
                </a:ext>
              </a:extLst>
            </xdr:cNvPr>
            <xdr:cNvSpPr/>
          </xdr:nvSpPr>
          <xdr:spPr>
            <a:xfrm>
              <a:off x="7319360" y="1614766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NextMonth" textlink="">
          <xdr:nvSpPr>
            <xdr:cNvPr id="69" name="NextTri" hidden="1">
              <a:extLst>
                <a:ext uri="{FF2B5EF4-FFF2-40B4-BE49-F238E27FC236}">
                  <a16:creationId xmlns:a16="http://schemas.microsoft.com/office/drawing/2014/main" xmlns="" id="{00000000-0008-0000-0300-00008B000000}"/>
                </a:ext>
              </a:extLst>
            </xdr:cNvPr>
            <xdr:cNvSpPr/>
          </xdr:nvSpPr>
          <xdr:spPr>
            <a:xfrm rot="5400000">
              <a:off x="7337985" y="1641406"/>
              <a:ext cx="71489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  <xdr:twoCellAnchor editAs="oneCell">
    <xdr:from>
      <xdr:col>6</xdr:col>
      <xdr:colOff>276225</xdr:colOff>
      <xdr:row>16</xdr:row>
      <xdr:rowOff>19050</xdr:rowOff>
    </xdr:from>
    <xdr:to>
      <xdr:col>9</xdr:col>
      <xdr:colOff>514350</xdr:colOff>
      <xdr:row>27</xdr:row>
      <xdr:rowOff>129116</xdr:rowOff>
    </xdr:to>
    <xdr:grpSp>
      <xdr:nvGrpSpPr>
        <xdr:cNvPr id="72" name="Calendar"/>
        <xdr:cNvGrpSpPr/>
      </xdr:nvGrpSpPr>
      <xdr:grpSpPr>
        <a:xfrm>
          <a:off x="3933825" y="3067050"/>
          <a:ext cx="2066925" cy="2205566"/>
          <a:chOff x="7600950" y="3562350"/>
          <a:chExt cx="2066925" cy="2205566"/>
        </a:xfrm>
      </xdr:grpSpPr>
      <xdr:sp macro="" textlink="">
        <xdr:nvSpPr>
          <xdr:cNvPr id="73" name="Settings">
            <a:extLst>
              <a:ext uri="{FF2B5EF4-FFF2-40B4-BE49-F238E27FC236}">
                <a16:creationId xmlns:a16="http://schemas.microsoft.com/office/drawing/2014/main" xmlns="" id="{00000000-0008-0000-0300-000049000000}"/>
              </a:ext>
            </a:extLst>
          </xdr:cNvPr>
          <xdr:cNvSpPr/>
        </xdr:nvSpPr>
        <xdr:spPr>
          <a:xfrm>
            <a:off x="7602813" y="5534275"/>
            <a:ext cx="2065062" cy="233641"/>
          </a:xfrm>
          <a:prstGeom prst="rect">
            <a:avLst/>
          </a:prstGeom>
          <a:solidFill>
            <a:srgbClr val="E6B9B8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">
        <xdr:nvSpPr>
          <xdr:cNvPr id="74" name="CalBack">
            <a:extLst>
              <a:ext uri="{FF2B5EF4-FFF2-40B4-BE49-F238E27FC236}">
                <a16:creationId xmlns:a16="http://schemas.microsoft.com/office/drawing/2014/main" xmlns="" id="{00000000-0008-0000-0300-00004A000000}"/>
              </a:ext>
            </a:extLst>
          </xdr:cNvPr>
          <xdr:cNvSpPr/>
        </xdr:nvSpPr>
        <xdr:spPr>
          <a:xfrm>
            <a:off x="7600950" y="3562350"/>
            <a:ext cx="2065062" cy="1962581"/>
          </a:xfrm>
          <a:prstGeom prst="rect">
            <a:avLst/>
          </a:prstGeom>
          <a:solidFill>
            <a:srgbClr val="E6B9B8"/>
          </a:solidFill>
          <a:ln w="6350"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/>
          </a:p>
        </xdr:txBody>
      </xdr:sp>
      <xdr:sp macro="" textlink="CalPopUp!A5">
        <xdr:nvSpPr>
          <xdr:cNvPr id="75" name="MonthYear">
            <a:extLst>
              <a:ext uri="{FF2B5EF4-FFF2-40B4-BE49-F238E27FC236}">
                <a16:creationId xmlns:a16="http://schemas.microsoft.com/office/drawing/2014/main" xmlns="" id="{00000000-0008-0000-0300-00004B000000}"/>
              </a:ext>
            </a:extLst>
          </xdr:cNvPr>
          <xdr:cNvSpPr txBox="1"/>
        </xdr:nvSpPr>
        <xdr:spPr>
          <a:xfrm>
            <a:off x="7884602" y="3759079"/>
            <a:ext cx="1500761" cy="1869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lIns="0" tIns="0" rIns="0" bIns="0" rtlCol="0" anchor="t"/>
          <a:lstStyle/>
          <a:p>
            <a:pPr algn="ctr"/>
            <a:fld id="{F114F097-4740-4C87-A461-DB6E34E092E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November 2020</a:t>
            </a:fld>
            <a:endParaRPr lang="en-US" sz="1100" b="1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[2]!DayBtn40" textlink="CalPopUp!$F$6">
        <xdr:nvSpPr>
          <xdr:cNvPr id="76" name="40Day">
            <a:extLst>
              <a:ext uri="{FF2B5EF4-FFF2-40B4-BE49-F238E27FC236}">
                <a16:creationId xmlns:a16="http://schemas.microsoft.com/office/drawing/2014/main" xmlns="" id="{00000000-0008-0000-0300-00004C000000}"/>
              </a:ext>
            </a:extLst>
          </xdr:cNvPr>
          <xdr:cNvSpPr/>
        </xdr:nvSpPr>
        <xdr:spPr>
          <a:xfrm>
            <a:off x="8765813" y="5120391"/>
            <a:ext cx="259456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1A122C5-CA56-4D3A-B72C-064CE036D7B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41" textlink="CalPopUp!$G$6">
        <xdr:nvSpPr>
          <xdr:cNvPr id="77" name="41Day">
            <a:extLst>
              <a:ext uri="{FF2B5EF4-FFF2-40B4-BE49-F238E27FC236}">
                <a16:creationId xmlns:a16="http://schemas.microsoft.com/office/drawing/2014/main" xmlns="" id="{00000000-0008-0000-0300-00004D000000}"/>
              </a:ext>
            </a:extLst>
          </xdr:cNvPr>
          <xdr:cNvSpPr/>
        </xdr:nvSpPr>
        <xdr:spPr>
          <a:xfrm>
            <a:off x="9029743" y="512039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B10381A-0DED-4B41-AB2D-461AB298B07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78" name="CalBorder">
            <a:extLst>
              <a:ext uri="{FF2B5EF4-FFF2-40B4-BE49-F238E27FC236}">
                <a16:creationId xmlns:a16="http://schemas.microsoft.com/office/drawing/2014/main" xmlns="" id="{00000000-0008-0000-0300-00004E000000}"/>
              </a:ext>
            </a:extLst>
          </xdr:cNvPr>
          <xdr:cNvSpPr/>
        </xdr:nvSpPr>
        <xdr:spPr>
          <a:xfrm>
            <a:off x="7705374" y="3730275"/>
            <a:ext cx="1859215" cy="1601694"/>
          </a:xfrm>
          <a:prstGeom prst="rect">
            <a:avLst/>
          </a:prstGeom>
          <a:noFill/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sp macro="[2]!DayBtn39" textlink="CalPopUp!$E$6">
        <xdr:nvSpPr>
          <xdr:cNvPr id="79" name="39Day">
            <a:extLst>
              <a:ext uri="{FF2B5EF4-FFF2-40B4-BE49-F238E27FC236}">
                <a16:creationId xmlns:a16="http://schemas.microsoft.com/office/drawing/2014/main" xmlns="" id="{00000000-0008-0000-0300-00004F000000}"/>
              </a:ext>
            </a:extLst>
          </xdr:cNvPr>
          <xdr:cNvSpPr/>
        </xdr:nvSpPr>
        <xdr:spPr>
          <a:xfrm>
            <a:off x="8506083" y="512039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2BF5255-18B0-4983-82D5-89C178A4943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8" textlink="CalPopUp!$D$6">
        <xdr:nvSpPr>
          <xdr:cNvPr id="80" name="38Day">
            <a:extLst>
              <a:ext uri="{FF2B5EF4-FFF2-40B4-BE49-F238E27FC236}">
                <a16:creationId xmlns:a16="http://schemas.microsoft.com/office/drawing/2014/main" xmlns="" id="{00000000-0008-0000-0300-000050000000}"/>
              </a:ext>
            </a:extLst>
          </xdr:cNvPr>
          <xdr:cNvSpPr/>
        </xdr:nvSpPr>
        <xdr:spPr>
          <a:xfrm>
            <a:off x="8243881" y="5120391"/>
            <a:ext cx="2559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4C4B60C-47B1-4223-AEB0-69C4DF79464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42" textlink="CalPopUp!$H$6">
        <xdr:nvSpPr>
          <xdr:cNvPr id="81" name="42Day">
            <a:extLst>
              <a:ext uri="{FF2B5EF4-FFF2-40B4-BE49-F238E27FC236}">
                <a16:creationId xmlns:a16="http://schemas.microsoft.com/office/drawing/2014/main" xmlns="" id="{00000000-0008-0000-0300-000051000000}"/>
              </a:ext>
            </a:extLst>
          </xdr:cNvPr>
          <xdr:cNvSpPr/>
        </xdr:nvSpPr>
        <xdr:spPr>
          <a:xfrm>
            <a:off x="9290741" y="5120391"/>
            <a:ext cx="258958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837AA2-B69D-4A50-A303-DB7D026BCA5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7" textlink="CalPopUp!$C$6">
        <xdr:nvSpPr>
          <xdr:cNvPr id="82" name="37Day">
            <a:extLst>
              <a:ext uri="{FF2B5EF4-FFF2-40B4-BE49-F238E27FC236}">
                <a16:creationId xmlns:a16="http://schemas.microsoft.com/office/drawing/2014/main" xmlns="" id="{00000000-0008-0000-0300-000052000000}"/>
              </a:ext>
            </a:extLst>
          </xdr:cNvPr>
          <xdr:cNvSpPr/>
        </xdr:nvSpPr>
        <xdr:spPr>
          <a:xfrm>
            <a:off x="7981410" y="5120391"/>
            <a:ext cx="254032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B90272E-C587-49C4-9E90-DCA44AEB9A5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6" textlink="CalPopUp!$B$6">
        <xdr:nvSpPr>
          <xdr:cNvPr id="83" name="36Day">
            <a:extLst>
              <a:ext uri="{FF2B5EF4-FFF2-40B4-BE49-F238E27FC236}">
                <a16:creationId xmlns:a16="http://schemas.microsoft.com/office/drawing/2014/main" xmlns="" id="{00000000-0008-0000-0300-000053000000}"/>
              </a:ext>
            </a:extLst>
          </xdr:cNvPr>
          <xdr:cNvSpPr/>
        </xdr:nvSpPr>
        <xdr:spPr>
          <a:xfrm>
            <a:off x="7720632" y="5120391"/>
            <a:ext cx="25488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1A08CF2-CB7D-43E8-8C5D-231B1F217B1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" textlink="CalPopUp!$B$1">
        <xdr:nvSpPr>
          <xdr:cNvPr id="84" name="1Day">
            <a:extLst>
              <a:ext uri="{FF2B5EF4-FFF2-40B4-BE49-F238E27FC236}">
                <a16:creationId xmlns:a16="http://schemas.microsoft.com/office/drawing/2014/main" xmlns="" id="{00000000-0008-0000-0300-000054000000}"/>
              </a:ext>
            </a:extLst>
          </xdr:cNvPr>
          <xdr:cNvSpPr/>
        </xdr:nvSpPr>
        <xdr:spPr>
          <a:xfrm>
            <a:off x="7720525" y="4152061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7C0D707-5DBA-4704-971A-1686E010846C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" textlink="CalPopUp!$D$1">
        <xdr:nvSpPr>
          <xdr:cNvPr id="85" name="3Day">
            <a:extLst>
              <a:ext uri="{FF2B5EF4-FFF2-40B4-BE49-F238E27FC236}">
                <a16:creationId xmlns:a16="http://schemas.microsoft.com/office/drawing/2014/main" xmlns="" id="{00000000-0008-0000-0300-000055000000}"/>
              </a:ext>
            </a:extLst>
          </xdr:cNvPr>
          <xdr:cNvSpPr/>
        </xdr:nvSpPr>
        <xdr:spPr>
          <a:xfrm>
            <a:off x="8243302" y="4152061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4921FF7-A7F4-46CB-A0DD-F76175B2EEC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4" textlink="CalPopUp!$H$2">
        <xdr:nvSpPr>
          <xdr:cNvPr id="86" name="14Day">
            <a:extLst>
              <a:ext uri="{FF2B5EF4-FFF2-40B4-BE49-F238E27FC236}">
                <a16:creationId xmlns:a16="http://schemas.microsoft.com/office/drawing/2014/main" xmlns="" id="{00000000-0008-0000-0300-000056000000}"/>
              </a:ext>
            </a:extLst>
          </xdr:cNvPr>
          <xdr:cNvSpPr/>
        </xdr:nvSpPr>
        <xdr:spPr>
          <a:xfrm>
            <a:off x="9287719" y="4345322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84AAD93-92C6-4797-AA3C-A9BF2C2546B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7" textlink="CalPopUp!$H$1">
        <xdr:nvSpPr>
          <xdr:cNvPr id="87" name="7Day">
            <a:extLst>
              <a:ext uri="{FF2B5EF4-FFF2-40B4-BE49-F238E27FC236}">
                <a16:creationId xmlns:a16="http://schemas.microsoft.com/office/drawing/2014/main" xmlns="" id="{00000000-0008-0000-0300-000057000000}"/>
              </a:ext>
            </a:extLst>
          </xdr:cNvPr>
          <xdr:cNvSpPr/>
        </xdr:nvSpPr>
        <xdr:spPr>
          <a:xfrm>
            <a:off x="9287719" y="415206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3C2E2E8-97E2-4BD6-9B3F-FEBCDFB45A5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4" textlink="CalPopUp!$E$1">
        <xdr:nvSpPr>
          <xdr:cNvPr id="88" name="4Day">
            <a:extLst>
              <a:ext uri="{FF2B5EF4-FFF2-40B4-BE49-F238E27FC236}">
                <a16:creationId xmlns:a16="http://schemas.microsoft.com/office/drawing/2014/main" xmlns="" id="{00000000-0008-0000-0300-000058000000}"/>
              </a:ext>
            </a:extLst>
          </xdr:cNvPr>
          <xdr:cNvSpPr/>
        </xdr:nvSpPr>
        <xdr:spPr>
          <a:xfrm>
            <a:off x="8505268" y="415206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F1E4D1E-9856-4028-A32A-B8D9A08EE0B9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4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" textlink="CalPopUp!$C$1">
        <xdr:nvSpPr>
          <xdr:cNvPr id="89" name="2Day">
            <a:extLst>
              <a:ext uri="{FF2B5EF4-FFF2-40B4-BE49-F238E27FC236}">
                <a16:creationId xmlns:a16="http://schemas.microsoft.com/office/drawing/2014/main" xmlns="" id="{00000000-0008-0000-0300-000059000000}"/>
              </a:ext>
            </a:extLst>
          </xdr:cNvPr>
          <xdr:cNvSpPr/>
        </xdr:nvSpPr>
        <xdr:spPr>
          <a:xfrm>
            <a:off x="7981066" y="4152061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3D6BDDE-2BC0-48DF-A74F-A85E649561D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5" textlink="CalPopUp!$F$1">
        <xdr:nvSpPr>
          <xdr:cNvPr id="90" name="5Day">
            <a:extLst>
              <a:ext uri="{FF2B5EF4-FFF2-40B4-BE49-F238E27FC236}">
                <a16:creationId xmlns:a16="http://schemas.microsoft.com/office/drawing/2014/main" xmlns="" id="{00000000-0008-0000-0300-00005A000000}"/>
              </a:ext>
            </a:extLst>
          </xdr:cNvPr>
          <xdr:cNvSpPr/>
        </xdr:nvSpPr>
        <xdr:spPr>
          <a:xfrm>
            <a:off x="8763263" y="415206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C74A839-43B4-4060-9E75-1959DC5DCC5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8" textlink="CalPopUp!$B$2">
        <xdr:nvSpPr>
          <xdr:cNvPr id="91" name="8Day">
            <a:extLst>
              <a:ext uri="{FF2B5EF4-FFF2-40B4-BE49-F238E27FC236}">
                <a16:creationId xmlns:a16="http://schemas.microsoft.com/office/drawing/2014/main" xmlns="" id="{00000000-0008-0000-0300-00005B000000}"/>
              </a:ext>
            </a:extLst>
          </xdr:cNvPr>
          <xdr:cNvSpPr/>
        </xdr:nvSpPr>
        <xdr:spPr>
          <a:xfrm>
            <a:off x="7720525" y="4345322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ECF8CA9-6B7B-49C5-BBC2-E2BBBCE5218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0" textlink="CalPopUp!$D$2">
        <xdr:nvSpPr>
          <xdr:cNvPr id="92" name="10Day">
            <a:extLst>
              <a:ext uri="{FF2B5EF4-FFF2-40B4-BE49-F238E27FC236}">
                <a16:creationId xmlns:a16="http://schemas.microsoft.com/office/drawing/2014/main" xmlns="" id="{00000000-0008-0000-0300-00005C000000}"/>
              </a:ext>
            </a:extLst>
          </xdr:cNvPr>
          <xdr:cNvSpPr/>
        </xdr:nvSpPr>
        <xdr:spPr>
          <a:xfrm>
            <a:off x="8243302" y="4345322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529F956-12B7-4FC7-B017-30915403970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10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6" textlink="CalPopUp!$G$1">
        <xdr:nvSpPr>
          <xdr:cNvPr id="93" name="6Day">
            <a:extLst>
              <a:ext uri="{FF2B5EF4-FFF2-40B4-BE49-F238E27FC236}">
                <a16:creationId xmlns:a16="http://schemas.microsoft.com/office/drawing/2014/main" xmlns="" id="{00000000-0008-0000-0300-00005D000000}"/>
              </a:ext>
            </a:extLst>
          </xdr:cNvPr>
          <xdr:cNvSpPr/>
        </xdr:nvSpPr>
        <xdr:spPr>
          <a:xfrm>
            <a:off x="9026956" y="415206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143A213-4FC6-4A04-9502-E2ECC990EAF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3" textlink="CalPopUp!$G$2">
        <xdr:nvSpPr>
          <xdr:cNvPr id="94" name="13Day">
            <a:extLst>
              <a:ext uri="{FF2B5EF4-FFF2-40B4-BE49-F238E27FC236}">
                <a16:creationId xmlns:a16="http://schemas.microsoft.com/office/drawing/2014/main" xmlns="" id="{00000000-0008-0000-0300-00005E000000}"/>
              </a:ext>
            </a:extLst>
          </xdr:cNvPr>
          <xdr:cNvSpPr/>
        </xdr:nvSpPr>
        <xdr:spPr>
          <a:xfrm>
            <a:off x="9026956" y="4345322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C9779DD-82C1-4738-8607-B77753BA292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1" textlink="CalPopUp!$E$2">
        <xdr:nvSpPr>
          <xdr:cNvPr id="95" name="11Day">
            <a:extLst>
              <a:ext uri="{FF2B5EF4-FFF2-40B4-BE49-F238E27FC236}">
                <a16:creationId xmlns:a16="http://schemas.microsoft.com/office/drawing/2014/main" xmlns="" id="{00000000-0008-0000-0300-00005F000000}"/>
              </a:ext>
            </a:extLst>
          </xdr:cNvPr>
          <xdr:cNvSpPr/>
        </xdr:nvSpPr>
        <xdr:spPr>
          <a:xfrm>
            <a:off x="8505268" y="4345322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8784179-2256-4B21-9514-3083A997192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9" textlink="CalPopUp!$C$2">
        <xdr:nvSpPr>
          <xdr:cNvPr id="96" name="9Day">
            <a:extLst>
              <a:ext uri="{FF2B5EF4-FFF2-40B4-BE49-F238E27FC236}">
                <a16:creationId xmlns:a16="http://schemas.microsoft.com/office/drawing/2014/main" xmlns="" id="{00000000-0008-0000-0300-000060000000}"/>
              </a:ext>
            </a:extLst>
          </xdr:cNvPr>
          <xdr:cNvSpPr/>
        </xdr:nvSpPr>
        <xdr:spPr>
          <a:xfrm>
            <a:off x="7981066" y="4345322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F90292-62F2-4D8A-83CC-DE9FC191776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2" textlink="CalPopUp!$F$2">
        <xdr:nvSpPr>
          <xdr:cNvPr id="97" name="12Day">
            <a:extLst>
              <a:ext uri="{FF2B5EF4-FFF2-40B4-BE49-F238E27FC236}">
                <a16:creationId xmlns:a16="http://schemas.microsoft.com/office/drawing/2014/main" xmlns="" id="{00000000-0008-0000-0300-000061000000}"/>
              </a:ext>
            </a:extLst>
          </xdr:cNvPr>
          <xdr:cNvSpPr/>
        </xdr:nvSpPr>
        <xdr:spPr>
          <a:xfrm>
            <a:off x="8763263" y="4345322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E15795F2-4DA8-4150-A3A2-F6340E3A43C6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5" textlink="CalPopUp!$B$3">
        <xdr:nvSpPr>
          <xdr:cNvPr id="98" name="15Day">
            <a:extLst>
              <a:ext uri="{FF2B5EF4-FFF2-40B4-BE49-F238E27FC236}">
                <a16:creationId xmlns:a16="http://schemas.microsoft.com/office/drawing/2014/main" xmlns="" id="{00000000-0008-0000-0300-000062000000}"/>
              </a:ext>
            </a:extLst>
          </xdr:cNvPr>
          <xdr:cNvSpPr/>
        </xdr:nvSpPr>
        <xdr:spPr>
          <a:xfrm>
            <a:off x="7720525" y="4538675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9F88137-9D0C-42E8-8F22-14384E1F417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7" textlink="CalPopUp!$D$3">
        <xdr:nvSpPr>
          <xdr:cNvPr id="99" name="17Day">
            <a:extLst>
              <a:ext uri="{FF2B5EF4-FFF2-40B4-BE49-F238E27FC236}">
                <a16:creationId xmlns:a16="http://schemas.microsoft.com/office/drawing/2014/main" xmlns="" id="{00000000-0008-0000-0300-000063000000}"/>
              </a:ext>
            </a:extLst>
          </xdr:cNvPr>
          <xdr:cNvSpPr/>
        </xdr:nvSpPr>
        <xdr:spPr>
          <a:xfrm>
            <a:off x="8243302" y="4538675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D05F4BBD-E632-43B1-A5DD-A3B5D710F86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17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0" textlink="CalPopUp!$G$3">
        <xdr:nvSpPr>
          <xdr:cNvPr id="100" name="20Day">
            <a:extLst>
              <a:ext uri="{FF2B5EF4-FFF2-40B4-BE49-F238E27FC236}">
                <a16:creationId xmlns:a16="http://schemas.microsoft.com/office/drawing/2014/main" xmlns="" id="{00000000-0008-0000-0300-000064000000}"/>
              </a:ext>
            </a:extLst>
          </xdr:cNvPr>
          <xdr:cNvSpPr/>
        </xdr:nvSpPr>
        <xdr:spPr>
          <a:xfrm>
            <a:off x="9026956" y="453867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9F95B3FD-B75B-4EA3-ADB6-27E14E19B40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1" textlink="CalPopUp!$H$3">
        <xdr:nvSpPr>
          <xdr:cNvPr id="101" name="21Day">
            <a:extLst>
              <a:ext uri="{FF2B5EF4-FFF2-40B4-BE49-F238E27FC236}">
                <a16:creationId xmlns:a16="http://schemas.microsoft.com/office/drawing/2014/main" xmlns="" id="{00000000-0008-0000-0300-000065000000}"/>
              </a:ext>
            </a:extLst>
          </xdr:cNvPr>
          <xdr:cNvSpPr/>
        </xdr:nvSpPr>
        <xdr:spPr>
          <a:xfrm>
            <a:off x="9287719" y="4538675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CED7476-2C27-4698-B550-C3BCA86BC500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21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8" textlink="CalPopUp!$E$3">
        <xdr:nvSpPr>
          <xdr:cNvPr id="102" name="18Day">
            <a:extLst>
              <a:ext uri="{FF2B5EF4-FFF2-40B4-BE49-F238E27FC236}">
                <a16:creationId xmlns:a16="http://schemas.microsoft.com/office/drawing/2014/main" xmlns="" id="{00000000-0008-0000-0300-000066000000}"/>
              </a:ext>
            </a:extLst>
          </xdr:cNvPr>
          <xdr:cNvSpPr/>
        </xdr:nvSpPr>
        <xdr:spPr>
          <a:xfrm>
            <a:off x="8505268" y="453867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0933D380-C139-477B-AD8B-58112BECDECE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6" textlink="CalPopUp!$C$3">
        <xdr:nvSpPr>
          <xdr:cNvPr id="103" name="16Day">
            <a:extLst>
              <a:ext uri="{FF2B5EF4-FFF2-40B4-BE49-F238E27FC236}">
                <a16:creationId xmlns:a16="http://schemas.microsoft.com/office/drawing/2014/main" xmlns="" id="{00000000-0008-0000-0300-000067000000}"/>
              </a:ext>
            </a:extLst>
          </xdr:cNvPr>
          <xdr:cNvSpPr/>
        </xdr:nvSpPr>
        <xdr:spPr>
          <a:xfrm>
            <a:off x="7981066" y="4538675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85613D8E-6D4E-4DFA-800D-71EBEA124924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19" textlink="CalPopUp!$F$3">
        <xdr:nvSpPr>
          <xdr:cNvPr id="104" name="19Day">
            <a:extLst>
              <a:ext uri="{FF2B5EF4-FFF2-40B4-BE49-F238E27FC236}">
                <a16:creationId xmlns:a16="http://schemas.microsoft.com/office/drawing/2014/main" xmlns="" id="{00000000-0008-0000-0300-000068000000}"/>
              </a:ext>
            </a:extLst>
          </xdr:cNvPr>
          <xdr:cNvSpPr/>
        </xdr:nvSpPr>
        <xdr:spPr>
          <a:xfrm>
            <a:off x="8763263" y="4538675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F43210F9-E63F-49D3-88D7-A0DAC85A663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2" textlink="CalPopUp!$B$4">
        <xdr:nvSpPr>
          <xdr:cNvPr id="105" name="22Day">
            <a:extLst>
              <a:ext uri="{FF2B5EF4-FFF2-40B4-BE49-F238E27FC236}">
                <a16:creationId xmlns:a16="http://schemas.microsoft.com/office/drawing/2014/main" xmlns="" id="{00000000-0008-0000-0300-000069000000}"/>
              </a:ext>
            </a:extLst>
          </xdr:cNvPr>
          <xdr:cNvSpPr/>
        </xdr:nvSpPr>
        <xdr:spPr>
          <a:xfrm>
            <a:off x="7720525" y="4732261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B7464E25-DA7C-433D-8103-C05FA327F7F8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22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4" textlink="CalPopUp!$D$4">
        <xdr:nvSpPr>
          <xdr:cNvPr id="106" name="24Day">
            <a:extLst>
              <a:ext uri="{FF2B5EF4-FFF2-40B4-BE49-F238E27FC236}">
                <a16:creationId xmlns:a16="http://schemas.microsoft.com/office/drawing/2014/main" xmlns="" id="{00000000-0008-0000-0300-00006A000000}"/>
              </a:ext>
            </a:extLst>
          </xdr:cNvPr>
          <xdr:cNvSpPr/>
        </xdr:nvSpPr>
        <xdr:spPr>
          <a:xfrm>
            <a:off x="8243302" y="4732261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C05C71B-0FD3-4541-85FC-B2D5DEE5E11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24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6" textlink="CalPopUp!$F$4">
        <xdr:nvSpPr>
          <xdr:cNvPr id="107" name="26Day">
            <a:extLst>
              <a:ext uri="{FF2B5EF4-FFF2-40B4-BE49-F238E27FC236}">
                <a16:creationId xmlns:a16="http://schemas.microsoft.com/office/drawing/2014/main" xmlns="" id="{00000000-0008-0000-0300-00006B000000}"/>
              </a:ext>
            </a:extLst>
          </xdr:cNvPr>
          <xdr:cNvSpPr/>
        </xdr:nvSpPr>
        <xdr:spPr>
          <a:xfrm>
            <a:off x="8763263" y="4732261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8D53778-738B-4CEB-846D-4FBFEC5F2A3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26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7" textlink="CalPopUp!$G$4">
        <xdr:nvSpPr>
          <xdr:cNvPr id="108" name="27Day">
            <a:extLst>
              <a:ext uri="{FF2B5EF4-FFF2-40B4-BE49-F238E27FC236}">
                <a16:creationId xmlns:a16="http://schemas.microsoft.com/office/drawing/2014/main" xmlns="" id="{00000000-0008-0000-0300-00006C000000}"/>
              </a:ext>
            </a:extLst>
          </xdr:cNvPr>
          <xdr:cNvSpPr/>
        </xdr:nvSpPr>
        <xdr:spPr>
          <a:xfrm>
            <a:off x="9026956" y="473226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5681F3E0-7151-442B-AA57-FB13D61AD08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27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5" textlink="CalPopUp!$E$4">
        <xdr:nvSpPr>
          <xdr:cNvPr id="109" name="25Day">
            <a:extLst>
              <a:ext uri="{FF2B5EF4-FFF2-40B4-BE49-F238E27FC236}">
                <a16:creationId xmlns:a16="http://schemas.microsoft.com/office/drawing/2014/main" xmlns="" id="{00000000-0008-0000-0300-00006D000000}"/>
              </a:ext>
            </a:extLst>
          </xdr:cNvPr>
          <xdr:cNvSpPr/>
        </xdr:nvSpPr>
        <xdr:spPr>
          <a:xfrm>
            <a:off x="8505268" y="4732261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0A7AAB5-C486-486B-ACE5-FDB50A934CB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25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3" textlink="CalPopUp!$C$4">
        <xdr:nvSpPr>
          <xdr:cNvPr id="110" name="23Day">
            <a:extLst>
              <a:ext uri="{FF2B5EF4-FFF2-40B4-BE49-F238E27FC236}">
                <a16:creationId xmlns:a16="http://schemas.microsoft.com/office/drawing/2014/main" xmlns="" id="{00000000-0008-0000-0300-00006E000000}"/>
              </a:ext>
            </a:extLst>
          </xdr:cNvPr>
          <xdr:cNvSpPr/>
        </xdr:nvSpPr>
        <xdr:spPr>
          <a:xfrm>
            <a:off x="7981066" y="4732261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AC04E5A8-119B-42CE-9483-5368EE585365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23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8" textlink="CalPopUp!$H$4">
        <xdr:nvSpPr>
          <xdr:cNvPr id="111" name="28Day">
            <a:extLst>
              <a:ext uri="{FF2B5EF4-FFF2-40B4-BE49-F238E27FC236}">
                <a16:creationId xmlns:a16="http://schemas.microsoft.com/office/drawing/2014/main" xmlns="" id="{00000000-0008-0000-0300-00006F000000}"/>
              </a:ext>
            </a:extLst>
          </xdr:cNvPr>
          <xdr:cNvSpPr/>
        </xdr:nvSpPr>
        <xdr:spPr>
          <a:xfrm>
            <a:off x="9287719" y="4732261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160FE84E-DDAB-41D1-9681-DE4B2B806901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28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29" textlink="CalPopUp!$B$5">
        <xdr:nvSpPr>
          <xdr:cNvPr id="112" name="29Day">
            <a:extLst>
              <a:ext uri="{FF2B5EF4-FFF2-40B4-BE49-F238E27FC236}">
                <a16:creationId xmlns:a16="http://schemas.microsoft.com/office/drawing/2014/main" xmlns="" id="{00000000-0008-0000-0300-000070000000}"/>
              </a:ext>
            </a:extLst>
          </xdr:cNvPr>
          <xdr:cNvSpPr/>
        </xdr:nvSpPr>
        <xdr:spPr>
          <a:xfrm>
            <a:off x="7720525" y="4926805"/>
            <a:ext cx="25465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470ECBBC-4932-4B39-8884-4269D24AA7C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29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1" textlink="CalPopUp!$D$5">
        <xdr:nvSpPr>
          <xdr:cNvPr id="113" name="31Day">
            <a:extLst>
              <a:ext uri="{FF2B5EF4-FFF2-40B4-BE49-F238E27FC236}">
                <a16:creationId xmlns:a16="http://schemas.microsoft.com/office/drawing/2014/main" xmlns="" id="{00000000-0008-0000-0300-000071000000}"/>
              </a:ext>
            </a:extLst>
          </xdr:cNvPr>
          <xdr:cNvSpPr/>
        </xdr:nvSpPr>
        <xdr:spPr>
          <a:xfrm>
            <a:off x="8243302" y="4926805"/>
            <a:ext cx="255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376F516B-001E-4DC2-9693-5577DBD15527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 i="0" u="none" strike="noStrike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4" textlink="CalPopUp!$G$5">
        <xdr:nvSpPr>
          <xdr:cNvPr id="114" name="34Day">
            <a:extLst>
              <a:ext uri="{FF2B5EF4-FFF2-40B4-BE49-F238E27FC236}">
                <a16:creationId xmlns:a16="http://schemas.microsoft.com/office/drawing/2014/main" xmlns="" id="{00000000-0008-0000-0300-000072000000}"/>
              </a:ext>
            </a:extLst>
          </xdr:cNvPr>
          <xdr:cNvSpPr/>
        </xdr:nvSpPr>
        <xdr:spPr>
          <a:xfrm>
            <a:off x="9028455" y="4926805"/>
            <a:ext cx="253803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EA67D7E-3A74-44AC-8A21-25FC48BB2362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5" textlink="CalPopUp!$H$5">
        <xdr:nvSpPr>
          <xdr:cNvPr id="115" name="35Day">
            <a:extLst>
              <a:ext uri="{FF2B5EF4-FFF2-40B4-BE49-F238E27FC236}">
                <a16:creationId xmlns:a16="http://schemas.microsoft.com/office/drawing/2014/main" xmlns="" id="{00000000-0008-0000-0300-000073000000}"/>
              </a:ext>
            </a:extLst>
          </xdr:cNvPr>
          <xdr:cNvSpPr/>
        </xdr:nvSpPr>
        <xdr:spPr>
          <a:xfrm>
            <a:off x="9289218" y="4926805"/>
            <a:ext cx="259221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C6512560-0467-4269-861F-1841E79F4DD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2" textlink="CalPopUp!$E$5">
        <xdr:nvSpPr>
          <xdr:cNvPr id="116" name="32Day">
            <a:extLst>
              <a:ext uri="{FF2B5EF4-FFF2-40B4-BE49-F238E27FC236}">
                <a16:creationId xmlns:a16="http://schemas.microsoft.com/office/drawing/2014/main" xmlns="" id="{00000000-0008-0000-0300-000074000000}"/>
              </a:ext>
            </a:extLst>
          </xdr:cNvPr>
          <xdr:cNvSpPr/>
        </xdr:nvSpPr>
        <xdr:spPr>
          <a:xfrm>
            <a:off x="8505268" y="4926805"/>
            <a:ext cx="253803" cy="188408"/>
          </a:xfrm>
          <a:prstGeom prst="rect">
            <a:avLst/>
          </a:prstGeom>
          <a:solidFill>
            <a:srgbClr val="FCD5B4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620F4A5B-2873-4F90-9491-661D0650D97F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1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0" textlink="CalPopUp!$C$5">
        <xdr:nvSpPr>
          <xdr:cNvPr id="117" name="30Day">
            <a:extLst>
              <a:ext uri="{FF2B5EF4-FFF2-40B4-BE49-F238E27FC236}">
                <a16:creationId xmlns:a16="http://schemas.microsoft.com/office/drawing/2014/main" xmlns="" id="{00000000-0008-0000-0300-000075000000}"/>
              </a:ext>
            </a:extLst>
          </xdr:cNvPr>
          <xdr:cNvSpPr/>
        </xdr:nvSpPr>
        <xdr:spPr>
          <a:xfrm>
            <a:off x="7981066" y="4926805"/>
            <a:ext cx="253804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469B30B-44C4-4793-93B8-466231D23963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30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[2]!DayBtn33" textlink="CalPopUp!$F$5">
        <xdr:nvSpPr>
          <xdr:cNvPr id="118" name="33Day">
            <a:extLst>
              <a:ext uri="{FF2B5EF4-FFF2-40B4-BE49-F238E27FC236}">
                <a16:creationId xmlns:a16="http://schemas.microsoft.com/office/drawing/2014/main" xmlns="" id="{00000000-0008-0000-0300-000076000000}"/>
              </a:ext>
            </a:extLst>
          </xdr:cNvPr>
          <xdr:cNvSpPr/>
        </xdr:nvSpPr>
        <xdr:spPr>
          <a:xfrm>
            <a:off x="8764762" y="4926805"/>
            <a:ext cx="258725" cy="188408"/>
          </a:xfrm>
          <a:prstGeom prst="rect">
            <a:avLst/>
          </a:prstGeom>
          <a:solidFill>
            <a:srgbClr val="FFFFFF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Ins="18288" rtlCol="0" anchor="ctr"/>
          <a:lstStyle/>
          <a:p>
            <a:pPr algn="r"/>
            <a:fld id="{20A26451-6743-40DB-BD9F-AAB9E080D60D}" type="TxLink">
              <a:rPr lang="en-US" sz="11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</a:t>
            </a:fld>
            <a:endParaRPr lang="en-US" sz="900" b="0">
              <a:solidFill>
                <a:schemeClr val="tx1">
                  <a:lumMod val="85000"/>
                  <a:lumOff val="15000"/>
                </a:schemeClr>
              </a:solidFill>
              <a:latin typeface="Tahoma" pitchFamily="34" charset="0"/>
              <a:cs typeface="Tahoma" pitchFamily="34" charset="0"/>
            </a:endParaRPr>
          </a:p>
        </xdr:txBody>
      </xdr:sp>
      <xdr:sp macro="" textlink="">
        <xdr:nvSpPr>
          <xdr:cNvPr id="119" name="Sa">
            <a:extLst>
              <a:ext uri="{FF2B5EF4-FFF2-40B4-BE49-F238E27FC236}">
                <a16:creationId xmlns:a16="http://schemas.microsoft.com/office/drawing/2014/main" xmlns="" id="{00000000-0008-0000-0300-000077000000}"/>
              </a:ext>
            </a:extLst>
          </xdr:cNvPr>
          <xdr:cNvSpPr/>
        </xdr:nvSpPr>
        <xdr:spPr>
          <a:xfrm>
            <a:off x="9289111" y="3954898"/>
            <a:ext cx="25872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Sa</a:t>
            </a:r>
          </a:p>
        </xdr:txBody>
      </xdr:sp>
      <xdr:sp macro="" textlink="">
        <xdr:nvSpPr>
          <xdr:cNvPr id="120" name="Fr">
            <a:extLst>
              <a:ext uri="{FF2B5EF4-FFF2-40B4-BE49-F238E27FC236}">
                <a16:creationId xmlns:a16="http://schemas.microsoft.com/office/drawing/2014/main" xmlns="" id="{00000000-0008-0000-0300-000078000000}"/>
              </a:ext>
            </a:extLst>
          </xdr:cNvPr>
          <xdr:cNvSpPr/>
        </xdr:nvSpPr>
        <xdr:spPr>
          <a:xfrm>
            <a:off x="9028348" y="3954898"/>
            <a:ext cx="253803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Fr</a:t>
            </a:r>
          </a:p>
        </xdr:txBody>
      </xdr:sp>
      <xdr:sp macro="" textlink="">
        <xdr:nvSpPr>
          <xdr:cNvPr id="121" name="Th">
            <a:extLst>
              <a:ext uri="{FF2B5EF4-FFF2-40B4-BE49-F238E27FC236}">
                <a16:creationId xmlns:a16="http://schemas.microsoft.com/office/drawing/2014/main" xmlns="" id="{00000000-0008-0000-0300-000079000000}"/>
              </a:ext>
            </a:extLst>
          </xdr:cNvPr>
          <xdr:cNvSpPr/>
        </xdr:nvSpPr>
        <xdr:spPr>
          <a:xfrm>
            <a:off x="8763792" y="3954898"/>
            <a:ext cx="259587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Th</a:t>
            </a:r>
          </a:p>
        </xdr:txBody>
      </xdr:sp>
      <xdr:sp macro="" textlink="">
        <xdr:nvSpPr>
          <xdr:cNvPr id="122" name="We">
            <a:extLst>
              <a:ext uri="{FF2B5EF4-FFF2-40B4-BE49-F238E27FC236}">
                <a16:creationId xmlns:a16="http://schemas.microsoft.com/office/drawing/2014/main" xmlns="" id="{00000000-0008-0000-0300-00007A000000}"/>
              </a:ext>
            </a:extLst>
          </xdr:cNvPr>
          <xdr:cNvSpPr/>
        </xdr:nvSpPr>
        <xdr:spPr>
          <a:xfrm>
            <a:off x="8506659" y="3954898"/>
            <a:ext cx="252941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WeW</a:t>
            </a:r>
          </a:p>
        </xdr:txBody>
      </xdr:sp>
      <xdr:sp macro="" textlink="">
        <xdr:nvSpPr>
          <xdr:cNvPr id="123" name="Tu">
            <a:extLst>
              <a:ext uri="{FF2B5EF4-FFF2-40B4-BE49-F238E27FC236}">
                <a16:creationId xmlns:a16="http://schemas.microsoft.com/office/drawing/2014/main" xmlns="" id="{00000000-0008-0000-0300-00007B000000}"/>
              </a:ext>
            </a:extLst>
          </xdr:cNvPr>
          <xdr:cNvSpPr/>
        </xdr:nvSpPr>
        <xdr:spPr>
          <a:xfrm>
            <a:off x="8243832" y="3954898"/>
            <a:ext cx="256585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Tu</a:t>
            </a:r>
          </a:p>
        </xdr:txBody>
      </xdr:sp>
      <xdr:sp macro="" textlink="">
        <xdr:nvSpPr>
          <xdr:cNvPr id="124" name="Mo">
            <a:extLst>
              <a:ext uri="{FF2B5EF4-FFF2-40B4-BE49-F238E27FC236}">
                <a16:creationId xmlns:a16="http://schemas.microsoft.com/office/drawing/2014/main" xmlns="" id="{00000000-0008-0000-0300-00007C000000}"/>
              </a:ext>
            </a:extLst>
          </xdr:cNvPr>
          <xdr:cNvSpPr/>
        </xdr:nvSpPr>
        <xdr:spPr>
          <a:xfrm>
            <a:off x="7982457" y="3954898"/>
            <a:ext cx="252942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l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Mo</a:t>
            </a:r>
          </a:p>
        </xdr:txBody>
      </xdr:sp>
      <xdr:sp macro="" textlink="">
        <xdr:nvSpPr>
          <xdr:cNvPr id="125" name="Su">
            <a:extLst>
              <a:ext uri="{FF2B5EF4-FFF2-40B4-BE49-F238E27FC236}">
                <a16:creationId xmlns:a16="http://schemas.microsoft.com/office/drawing/2014/main" xmlns="" id="{00000000-0008-0000-0300-00007D000000}"/>
              </a:ext>
            </a:extLst>
          </xdr:cNvPr>
          <xdr:cNvSpPr/>
        </xdr:nvSpPr>
        <xdr:spPr>
          <a:xfrm>
            <a:off x="7721916" y="3954898"/>
            <a:ext cx="254654" cy="188408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9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lIns="0" tIns="0" rIns="0" bIns="0" rtlCol="0" anchor="ctr"/>
          <a:lstStyle/>
          <a:p>
            <a:pPr algn="ctr"/>
            <a:r>
              <a:rPr lang="en-US" sz="900" b="1" i="0" u="none" strike="noStrike">
                <a:solidFill>
                  <a:schemeClr val="tx1">
                    <a:lumMod val="85000"/>
                    <a:lumOff val="15000"/>
                  </a:schemeClr>
                </a:solidFill>
                <a:latin typeface="Tahoma" pitchFamily="34" charset="0"/>
                <a:cs typeface="Tahoma" pitchFamily="34" charset="0"/>
              </a:rPr>
              <a:t>Su</a:t>
            </a:r>
          </a:p>
        </xdr:txBody>
      </xdr:sp>
      <xdr:pic macro="[2]!ShowSettings">
        <xdr:nvPicPr>
          <xdr:cNvPr id="126" name="SetBtn">
            <a:extLst>
              <a:ext uri="{FF2B5EF4-FFF2-40B4-BE49-F238E27FC236}">
                <a16:creationId xmlns:a16="http://schemas.microsoft.com/office/drawing/2014/main" xmlns="" id="{00000000-0008-0000-03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72761" y="5355272"/>
            <a:ext cx="133992" cy="141622"/>
          </a:xfrm>
          <a:prstGeom prst="rect">
            <a:avLst/>
          </a:prstGeom>
        </xdr:spPr>
      </xdr:pic>
      <xdr:sp macro="[2]!CalCol1" textlink="">
        <xdr:nvSpPr>
          <xdr:cNvPr id="127" name="CalCol1">
            <a:extLst>
              <a:ext uri="{FF2B5EF4-FFF2-40B4-BE49-F238E27FC236}">
                <a16:creationId xmlns:a16="http://schemas.microsoft.com/office/drawing/2014/main" xmlns="" id="{00000000-0008-0000-0300-00007F000000}"/>
              </a:ext>
            </a:extLst>
          </xdr:cNvPr>
          <xdr:cNvSpPr/>
        </xdr:nvSpPr>
        <xdr:spPr>
          <a:xfrm>
            <a:off x="7700871" y="5575780"/>
            <a:ext cx="126984" cy="130839"/>
          </a:xfrm>
          <a:prstGeom prst="ellipse">
            <a:avLst/>
          </a:prstGeom>
          <a:solidFill>
            <a:srgbClr val="EAEAEA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2" textlink="">
        <xdr:nvSpPr>
          <xdr:cNvPr id="128" name="CalCol2">
            <a:extLst>
              <a:ext uri="{FF2B5EF4-FFF2-40B4-BE49-F238E27FC236}">
                <a16:creationId xmlns:a16="http://schemas.microsoft.com/office/drawing/2014/main" xmlns="" id="{00000000-0008-0000-0300-000080000000}"/>
              </a:ext>
            </a:extLst>
          </xdr:cNvPr>
          <xdr:cNvSpPr/>
        </xdr:nvSpPr>
        <xdr:spPr>
          <a:xfrm>
            <a:off x="7920745" y="5575780"/>
            <a:ext cx="126984" cy="130839"/>
          </a:xfrm>
          <a:prstGeom prst="ellipse">
            <a:avLst/>
          </a:prstGeom>
          <a:solidFill>
            <a:schemeClr val="bg2">
              <a:lumMod val="75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3" textlink="">
        <xdr:nvSpPr>
          <xdr:cNvPr id="129" name="CalCol3">
            <a:extLst>
              <a:ext uri="{FF2B5EF4-FFF2-40B4-BE49-F238E27FC236}">
                <a16:creationId xmlns:a16="http://schemas.microsoft.com/office/drawing/2014/main" xmlns="" id="{00000000-0008-0000-0300-000081000000}"/>
              </a:ext>
            </a:extLst>
          </xdr:cNvPr>
          <xdr:cNvSpPr/>
        </xdr:nvSpPr>
        <xdr:spPr>
          <a:xfrm>
            <a:off x="8140618" y="5575780"/>
            <a:ext cx="127804" cy="130839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4" textlink="">
        <xdr:nvSpPr>
          <xdr:cNvPr id="130" name="CalCol4">
            <a:extLst>
              <a:ext uri="{FF2B5EF4-FFF2-40B4-BE49-F238E27FC236}">
                <a16:creationId xmlns:a16="http://schemas.microsoft.com/office/drawing/2014/main" xmlns="" id="{00000000-0008-0000-0300-000082000000}"/>
              </a:ext>
            </a:extLst>
          </xdr:cNvPr>
          <xdr:cNvSpPr/>
        </xdr:nvSpPr>
        <xdr:spPr>
          <a:xfrm>
            <a:off x="8361311" y="5575780"/>
            <a:ext cx="126984" cy="130839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5" textlink="">
        <xdr:nvSpPr>
          <xdr:cNvPr id="131" name="CalCol5">
            <a:extLst>
              <a:ext uri="{FF2B5EF4-FFF2-40B4-BE49-F238E27FC236}">
                <a16:creationId xmlns:a16="http://schemas.microsoft.com/office/drawing/2014/main" xmlns="" id="{00000000-0008-0000-0300-000083000000}"/>
              </a:ext>
            </a:extLst>
          </xdr:cNvPr>
          <xdr:cNvSpPr/>
        </xdr:nvSpPr>
        <xdr:spPr>
          <a:xfrm>
            <a:off x="8581185" y="5575780"/>
            <a:ext cx="126984" cy="130839"/>
          </a:xfrm>
          <a:prstGeom prst="ellipse">
            <a:avLst/>
          </a:prstGeom>
          <a:solidFill>
            <a:schemeClr val="accent2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6" textlink="">
        <xdr:nvSpPr>
          <xdr:cNvPr id="132" name="CalCol6">
            <a:extLst>
              <a:ext uri="{FF2B5EF4-FFF2-40B4-BE49-F238E27FC236}">
                <a16:creationId xmlns:a16="http://schemas.microsoft.com/office/drawing/2014/main" xmlns="" id="{00000000-0008-0000-0300-000084000000}"/>
              </a:ext>
            </a:extLst>
          </xdr:cNvPr>
          <xdr:cNvSpPr/>
        </xdr:nvSpPr>
        <xdr:spPr>
          <a:xfrm>
            <a:off x="8801878" y="5575780"/>
            <a:ext cx="126984" cy="130839"/>
          </a:xfrm>
          <a:prstGeom prst="ellipse">
            <a:avLst/>
          </a:prstGeom>
          <a:solidFill>
            <a:schemeClr val="accent3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7" textlink="">
        <xdr:nvSpPr>
          <xdr:cNvPr id="133" name="CalCol7">
            <a:extLst>
              <a:ext uri="{FF2B5EF4-FFF2-40B4-BE49-F238E27FC236}">
                <a16:creationId xmlns:a16="http://schemas.microsoft.com/office/drawing/2014/main" xmlns="" id="{00000000-0008-0000-0300-000085000000}"/>
              </a:ext>
            </a:extLst>
          </xdr:cNvPr>
          <xdr:cNvSpPr/>
        </xdr:nvSpPr>
        <xdr:spPr>
          <a:xfrm>
            <a:off x="9021752" y="5575780"/>
            <a:ext cx="126984" cy="130839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8" textlink="">
        <xdr:nvSpPr>
          <xdr:cNvPr id="134" name="CalCol8">
            <a:extLst>
              <a:ext uri="{FF2B5EF4-FFF2-40B4-BE49-F238E27FC236}">
                <a16:creationId xmlns:a16="http://schemas.microsoft.com/office/drawing/2014/main" xmlns="" id="{00000000-0008-0000-0300-000086000000}"/>
              </a:ext>
            </a:extLst>
          </xdr:cNvPr>
          <xdr:cNvSpPr/>
        </xdr:nvSpPr>
        <xdr:spPr>
          <a:xfrm>
            <a:off x="9241626" y="5575780"/>
            <a:ext cx="127802" cy="130839"/>
          </a:xfrm>
          <a:prstGeom prst="ellipse">
            <a:avLst/>
          </a:prstGeom>
          <a:solidFill>
            <a:schemeClr val="accent5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2]!CalCol9" textlink="">
        <xdr:nvSpPr>
          <xdr:cNvPr id="135" name="CalCol9">
            <a:extLst>
              <a:ext uri="{FF2B5EF4-FFF2-40B4-BE49-F238E27FC236}">
                <a16:creationId xmlns:a16="http://schemas.microsoft.com/office/drawing/2014/main" xmlns="" id="{00000000-0008-0000-0300-000087000000}"/>
              </a:ext>
            </a:extLst>
          </xdr:cNvPr>
          <xdr:cNvSpPr/>
        </xdr:nvSpPr>
        <xdr:spPr>
          <a:xfrm>
            <a:off x="9462319" y="5575780"/>
            <a:ext cx="126984" cy="130839"/>
          </a:xfrm>
          <a:prstGeom prst="ellipse">
            <a:avLst/>
          </a:prstGeom>
          <a:solidFill>
            <a:schemeClr val="accent6">
              <a:lumMod val="40000"/>
              <a:lumOff val="60000"/>
            </a:schemeClr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36" name="PrevMonth"/>
          <xdr:cNvGrpSpPr/>
        </xdr:nvGrpSpPr>
        <xdr:grpSpPr>
          <a:xfrm>
            <a:off x="7770575" y="3795991"/>
            <a:ext cx="101861" cy="107661"/>
            <a:chOff x="7770575" y="3795991"/>
            <a:chExt cx="101861" cy="107661"/>
          </a:xfrm>
        </xdr:grpSpPr>
        <xdr:sp macro="[2]!PrevMonth" textlink="">
          <xdr:nvSpPr>
            <xdr:cNvPr id="140" name="PrevRec">
              <a:extLst>
                <a:ext uri="{FF2B5EF4-FFF2-40B4-BE49-F238E27FC236}">
                  <a16:creationId xmlns:a16="http://schemas.microsoft.com/office/drawing/2014/main" xmlns="" id="{00000000-0008-0000-0300-00008C000000}"/>
                </a:ext>
              </a:extLst>
            </xdr:cNvPr>
            <xdr:cNvSpPr/>
          </xdr:nvSpPr>
          <xdr:spPr>
            <a:xfrm>
              <a:off x="7770575" y="3795991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[2]!PrevMonth" textlink="">
          <xdr:nvSpPr>
            <xdr:cNvPr id="141" name="PrevTri">
              <a:extLst>
                <a:ext uri="{FF2B5EF4-FFF2-40B4-BE49-F238E27FC236}">
                  <a16:creationId xmlns:a16="http://schemas.microsoft.com/office/drawing/2014/main" xmlns="" id="{00000000-0008-0000-0300-00008D000000}"/>
                </a:ext>
              </a:extLst>
            </xdr:cNvPr>
            <xdr:cNvSpPr/>
          </xdr:nvSpPr>
          <xdr:spPr>
            <a:xfrm rot="16200000">
              <a:off x="7780359" y="3822631"/>
              <a:ext cx="71489" cy="54381"/>
            </a:xfrm>
            <a:prstGeom prst="triangle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  <xdr:grpSp>
        <xdr:nvGrpSpPr>
          <xdr:cNvPr id="137" name="NextMonth"/>
          <xdr:cNvGrpSpPr/>
        </xdr:nvGrpSpPr>
        <xdr:grpSpPr>
          <a:xfrm>
            <a:off x="9414860" y="3795991"/>
            <a:ext cx="101861" cy="107661"/>
            <a:chOff x="9414860" y="3795991"/>
            <a:chExt cx="101861" cy="107661"/>
          </a:xfrm>
        </xdr:grpSpPr>
        <xdr:sp macro="[2]!NextMonth" textlink="">
          <xdr:nvSpPr>
            <xdr:cNvPr id="138" name="NextRec">
              <a:extLst>
                <a:ext uri="{FF2B5EF4-FFF2-40B4-BE49-F238E27FC236}">
                  <a16:creationId xmlns:a16="http://schemas.microsoft.com/office/drawing/2014/main" xmlns="" id="{00000000-0008-0000-0300-00008A000000}"/>
                </a:ext>
              </a:extLst>
            </xdr:cNvPr>
            <xdr:cNvSpPr/>
          </xdr:nvSpPr>
          <xdr:spPr>
            <a:xfrm>
              <a:off x="9414860" y="3795991"/>
              <a:ext cx="101861" cy="107661"/>
            </a:xfrm>
            <a:prstGeom prst="roundRect">
              <a:avLst/>
            </a:prstGeom>
            <a:solidFill>
              <a:srgbClr val="000000"/>
            </a:solidFill>
          </xdr:spPr>
          <xdr:style>
            <a:lnRef idx="2">
              <a:schemeClr val="dk1">
                <a:shade val="50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[2]!NextMonth" textlink="">
          <xdr:nvSpPr>
            <xdr:cNvPr id="139" name="NextTri">
              <a:extLst>
                <a:ext uri="{FF2B5EF4-FFF2-40B4-BE49-F238E27FC236}">
                  <a16:creationId xmlns:a16="http://schemas.microsoft.com/office/drawing/2014/main" xmlns="" id="{00000000-0008-0000-0300-00008B000000}"/>
                </a:ext>
              </a:extLst>
            </xdr:cNvPr>
            <xdr:cNvSpPr/>
          </xdr:nvSpPr>
          <xdr:spPr>
            <a:xfrm rot="5400000">
              <a:off x="9433485" y="3822631"/>
              <a:ext cx="71489" cy="54381"/>
            </a:xfrm>
            <a:prstGeom prst="triangle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n-US" sz="11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ilr/Dropbox/Excel4Freelancers/FreeTrainingVideos/3%20Excel%20Calendars/3_Excel_Calendar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ilr/Dropbox/Excel4Freelancers/FreeTrainingVideos/Optimize%20Route%20Schedule/Optimize_Route_And_Schedu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CalPopUp"/>
    </sheetNames>
    <sheetDataSet>
      <sheetData sheetId="0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 Order"/>
      <sheetName val="Scheduling"/>
      <sheetName val="WO List"/>
      <sheetName val="Work Order Items"/>
      <sheetName val="Items"/>
      <sheetName val="Customers"/>
      <sheetName val="Job Addresses"/>
      <sheetName val="Employees"/>
      <sheetName val="CalPopUp"/>
      <sheetName val="Optimize_Route_And_Schedule"/>
    </sheetNames>
    <definedNames>
      <definedName name="CalCol1"/>
      <definedName name="CalCol2"/>
      <definedName name="CalCol3"/>
      <definedName name="CalCol4"/>
      <definedName name="CalCol5"/>
      <definedName name="CalCol6"/>
      <definedName name="CalCol7"/>
      <definedName name="CalCol8"/>
      <definedName name="CalCol9"/>
      <definedName name="DayBtn1"/>
      <definedName name="DayBtn10"/>
      <definedName name="DayBtn11"/>
      <definedName name="DayBtn12"/>
      <definedName name="DayBtn13"/>
      <definedName name="DayBtn14"/>
      <definedName name="DayBtn15"/>
      <definedName name="DayBtn16"/>
      <definedName name="DayBtn17"/>
      <definedName name="DayBtn18"/>
      <definedName name="DayBtn19"/>
      <definedName name="DayBtn2"/>
      <definedName name="DayBtn20"/>
      <definedName name="DayBtn21"/>
      <definedName name="DayBtn22"/>
      <definedName name="DayBtn23"/>
      <definedName name="DayBtn24"/>
      <definedName name="DayBtn25"/>
      <definedName name="DayBtn26"/>
      <definedName name="DayBtn27"/>
      <definedName name="DayBtn28"/>
      <definedName name="DayBtn29"/>
      <definedName name="DayBtn3"/>
      <definedName name="DayBtn30"/>
      <definedName name="DayBtn31"/>
      <definedName name="DayBtn32"/>
      <definedName name="DayBtn33"/>
      <definedName name="DayBtn34"/>
      <definedName name="DayBtn35"/>
      <definedName name="DayBtn36"/>
      <definedName name="DayBtn37"/>
      <definedName name="DayBtn38"/>
      <definedName name="DayBtn39"/>
      <definedName name="DayBtn4"/>
      <definedName name="DayBtn40"/>
      <definedName name="DayBtn41"/>
      <definedName name="DayBtn42"/>
      <definedName name="DayBtn5"/>
      <definedName name="DayBtn6"/>
      <definedName name="DayBtn7"/>
      <definedName name="DayBtn8"/>
      <definedName name="DayBtn9"/>
      <definedName name="NextMonth"/>
      <definedName name="PrevMonth"/>
      <definedName name="ShowSetting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Composite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6"/>
  <sheetViews>
    <sheetView showGridLines="0" tabSelected="1" topLeftCell="C1" zoomScaleNormal="100" workbookViewId="0">
      <selection activeCell="O18" sqref="O18"/>
    </sheetView>
  </sheetViews>
  <sheetFormatPr defaultColWidth="0" defaultRowHeight="15" zeroHeight="1" x14ac:dyDescent="0.25"/>
  <cols>
    <col min="1" max="1" width="14" customWidth="1"/>
    <col min="2" max="2" width="7.42578125" customWidth="1"/>
    <col min="3" max="3" width="12" customWidth="1"/>
    <col min="4" max="5" width="14.7109375" customWidth="1"/>
    <col min="6" max="6" width="13.5703125" customWidth="1"/>
    <col min="7" max="7" width="20.140625" customWidth="1"/>
    <col min="8" max="8" width="20.28515625" customWidth="1"/>
    <col min="9" max="9" width="22" bestFit="1" customWidth="1"/>
    <col min="10" max="13" width="20.28515625" customWidth="1"/>
    <col min="14" max="14" width="23" customWidth="1"/>
    <col min="15" max="19" width="9.140625" customWidth="1"/>
    <col min="20" max="16384" width="9.140625" hidden="1"/>
  </cols>
  <sheetData>
    <row r="1" spans="1:14" ht="39" customHeight="1" x14ac:dyDescent="0.6">
      <c r="A1" s="1"/>
      <c r="B1" s="1"/>
      <c r="C1" s="12"/>
      <c r="D1" s="6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ht="15.75" customHeight="1" x14ac:dyDescent="0.25">
      <c r="A2" s="40" t="s">
        <v>67</v>
      </c>
      <c r="B2" s="69">
        <v>2</v>
      </c>
      <c r="C2" s="13"/>
      <c r="D2" s="4"/>
    </row>
    <row r="3" spans="1:14" ht="20.25" customHeight="1" x14ac:dyDescent="0.25">
      <c r="A3" s="40" t="s">
        <v>16</v>
      </c>
      <c r="B3" s="69">
        <f ca="1">IFERROR(MATCH(B2,Class_ID,0)+3,"")</f>
        <v>4</v>
      </c>
      <c r="C3" s="99" t="s">
        <v>8</v>
      </c>
      <c r="D3" s="100"/>
      <c r="E3" s="97" t="s">
        <v>7</v>
      </c>
      <c r="F3" s="98"/>
      <c r="G3" s="31" t="s">
        <v>66</v>
      </c>
      <c r="H3" s="34" t="s">
        <v>56</v>
      </c>
      <c r="I3" s="32" t="s">
        <v>14</v>
      </c>
      <c r="J3" s="33">
        <v>44150</v>
      </c>
      <c r="K3" s="32" t="s">
        <v>18</v>
      </c>
      <c r="L3" s="95" t="s">
        <v>60</v>
      </c>
      <c r="M3" s="96"/>
      <c r="N3" s="3"/>
    </row>
    <row r="4" spans="1:14" ht="15.75" thickBot="1" x14ac:dyDescent="0.3">
      <c r="A4" s="40" t="s">
        <v>17</v>
      </c>
      <c r="B4" s="69">
        <f ca="1">IFERROR(MAX(Class_ID)+1,1)</f>
        <v>9</v>
      </c>
      <c r="C4" s="14" t="s">
        <v>0</v>
      </c>
      <c r="D4" s="49">
        <v>44145</v>
      </c>
      <c r="E4" s="9" t="s">
        <v>9</v>
      </c>
      <c r="F4" s="53" t="s">
        <v>138</v>
      </c>
      <c r="G4" s="63">
        <f>J3-WEEKDAY(J3,2)+StartDay</f>
        <v>44144</v>
      </c>
      <c r="H4" s="64">
        <f>G4+1</f>
        <v>44145</v>
      </c>
      <c r="I4" s="64">
        <f t="shared" ref="I4:M4" si="0">H4+1</f>
        <v>44146</v>
      </c>
      <c r="J4" s="64">
        <f t="shared" si="0"/>
        <v>44147</v>
      </c>
      <c r="K4" s="64">
        <f t="shared" si="0"/>
        <v>44148</v>
      </c>
      <c r="L4" s="64">
        <f>K4+1</f>
        <v>44149</v>
      </c>
      <c r="M4" s="64">
        <f t="shared" si="0"/>
        <v>44150</v>
      </c>
    </row>
    <row r="5" spans="1:14" x14ac:dyDescent="0.25">
      <c r="A5" s="40" t="s">
        <v>71</v>
      </c>
      <c r="B5" s="69">
        <f>IFERROR(COUNTA(C15:C34),"")</f>
        <v>7</v>
      </c>
      <c r="C5" s="11" t="s">
        <v>1</v>
      </c>
      <c r="D5" s="50">
        <v>0.375</v>
      </c>
      <c r="E5" s="8" t="s">
        <v>10</v>
      </c>
      <c r="F5" s="85"/>
      <c r="G5" s="10"/>
      <c r="H5" s="7"/>
      <c r="I5" s="7"/>
      <c r="J5" s="7"/>
      <c r="K5" s="7"/>
      <c r="L5" s="7"/>
      <c r="M5" s="7"/>
    </row>
    <row r="6" spans="1:14" x14ac:dyDescent="0.25">
      <c r="A6" s="47" t="s">
        <v>68</v>
      </c>
      <c r="B6" s="48">
        <v>12</v>
      </c>
      <c r="C6" s="11" t="s">
        <v>3</v>
      </c>
      <c r="D6" s="51">
        <v>4.1666666666666664E-2</v>
      </c>
      <c r="E6" s="8" t="s">
        <v>11</v>
      </c>
      <c r="F6" s="86"/>
      <c r="G6" s="10"/>
      <c r="H6" s="7"/>
      <c r="I6" s="7"/>
      <c r="J6" s="7"/>
      <c r="K6" s="7"/>
      <c r="L6" s="7"/>
      <c r="M6" s="7"/>
    </row>
    <row r="7" spans="1:14" x14ac:dyDescent="0.25">
      <c r="A7" s="47" t="s">
        <v>69</v>
      </c>
      <c r="B7" s="48">
        <f ca="1">IFERROR(MATCH(B6,Student_ID,0)+3,"")</f>
        <v>14</v>
      </c>
      <c r="C7" s="11" t="s">
        <v>2</v>
      </c>
      <c r="D7" s="52" t="s">
        <v>60</v>
      </c>
      <c r="E7" s="8" t="s">
        <v>13</v>
      </c>
      <c r="F7" s="54"/>
      <c r="G7" s="10"/>
      <c r="H7" s="7"/>
      <c r="I7" s="7"/>
      <c r="J7" s="7"/>
      <c r="K7" s="7"/>
      <c r="L7" s="7"/>
      <c r="M7" s="7"/>
    </row>
    <row r="8" spans="1:14" x14ac:dyDescent="0.25">
      <c r="A8" s="47" t="s">
        <v>70</v>
      </c>
      <c r="B8" s="48">
        <f ca="1">IFERROR(MAX(Student_ID)+1,1)</f>
        <v>14</v>
      </c>
      <c r="C8" s="11" t="s">
        <v>4</v>
      </c>
      <c r="D8" s="52" t="s">
        <v>56</v>
      </c>
      <c r="E8" s="8" t="s">
        <v>12</v>
      </c>
      <c r="F8" s="55"/>
      <c r="G8" s="10"/>
      <c r="H8" s="7"/>
      <c r="I8" s="7"/>
      <c r="J8" s="7"/>
      <c r="K8" s="7"/>
      <c r="L8" s="7"/>
      <c r="M8" s="7"/>
    </row>
    <row r="9" spans="1:14" x14ac:dyDescent="0.25">
      <c r="A9" s="47" t="s">
        <v>127</v>
      </c>
      <c r="B9" s="48"/>
      <c r="C9" s="11" t="s">
        <v>15</v>
      </c>
      <c r="D9" s="52" t="s">
        <v>130</v>
      </c>
      <c r="E9" s="8" t="s">
        <v>25</v>
      </c>
      <c r="F9" s="52"/>
      <c r="G9" s="10"/>
      <c r="H9" s="7"/>
      <c r="I9" s="7"/>
      <c r="J9" s="7"/>
      <c r="K9" s="7"/>
      <c r="L9" s="7"/>
      <c r="M9" s="7"/>
    </row>
    <row r="10" spans="1:14" ht="13.5" customHeight="1" x14ac:dyDescent="0.25">
      <c r="A10" s="77" t="s">
        <v>131</v>
      </c>
      <c r="B10" s="84">
        <f ca="1">IFERROR(INDEX(Student_ID,MATCH(F4,Student_Names,0),1),"")</f>
        <v>12</v>
      </c>
      <c r="C10" s="4"/>
      <c r="D10" s="5"/>
      <c r="E10" s="16"/>
      <c r="F10" s="17"/>
      <c r="G10" s="10"/>
      <c r="H10" s="7"/>
      <c r="I10" s="7"/>
      <c r="J10" s="7"/>
      <c r="K10" s="7"/>
      <c r="L10" s="7"/>
      <c r="M10" s="7"/>
    </row>
    <row r="11" spans="1:14" ht="15.75" thickBot="1" x14ac:dyDescent="0.3">
      <c r="A11" s="39" t="s">
        <v>134</v>
      </c>
      <c r="B11" s="90" t="b">
        <v>0</v>
      </c>
      <c r="C11" s="80"/>
      <c r="D11" s="15"/>
      <c r="E11" s="18"/>
      <c r="F11" s="15"/>
      <c r="G11" s="10"/>
      <c r="H11" s="7"/>
      <c r="I11" s="7"/>
      <c r="J11" s="7"/>
      <c r="K11" s="7"/>
      <c r="L11" s="7"/>
      <c r="M11" s="7"/>
    </row>
    <row r="12" spans="1:14" x14ac:dyDescent="0.25">
      <c r="A12" s="78" t="s">
        <v>132</v>
      </c>
      <c r="B12" s="79" t="str">
        <f ca="1">IFERROR(INDEX(Student_ID,MATCH(D13,Student_Names,0),1),"")</f>
        <v/>
      </c>
      <c r="C12" s="93" t="s">
        <v>5</v>
      </c>
      <c r="D12" s="94"/>
      <c r="E12" s="91" t="s">
        <v>19</v>
      </c>
      <c r="F12" s="92"/>
      <c r="G12" s="10"/>
      <c r="H12" s="7"/>
      <c r="I12" s="7"/>
      <c r="J12" s="7"/>
      <c r="K12" s="7"/>
      <c r="L12" s="7"/>
      <c r="M12" s="7"/>
    </row>
    <row r="13" spans="1:14" x14ac:dyDescent="0.25">
      <c r="A13" s="78" t="s">
        <v>133</v>
      </c>
      <c r="B13" s="79" t="str">
        <f ca="1">IFERROR(INDEX(Student_Grade,MATCH(D13,Student_Names,0),1),"")</f>
        <v/>
      </c>
      <c r="C13" s="60" t="s">
        <v>73</v>
      </c>
      <c r="D13" s="61"/>
      <c r="E13" s="60" t="s">
        <v>117</v>
      </c>
      <c r="F13" s="62"/>
      <c r="G13" s="10"/>
      <c r="H13" s="7"/>
      <c r="I13" s="7"/>
      <c r="J13" s="7"/>
      <c r="K13" s="7"/>
      <c r="L13" s="7"/>
      <c r="M13" s="7"/>
    </row>
    <row r="14" spans="1:14" x14ac:dyDescent="0.25">
      <c r="A14" s="73" t="s">
        <v>124</v>
      </c>
      <c r="B14" s="82" t="s">
        <v>84</v>
      </c>
      <c r="C14" s="56" t="s">
        <v>25</v>
      </c>
      <c r="D14" s="57" t="s">
        <v>6</v>
      </c>
      <c r="E14" s="58" t="s">
        <v>20</v>
      </c>
      <c r="F14" s="59" t="s">
        <v>21</v>
      </c>
      <c r="G14" s="10"/>
      <c r="H14" s="7"/>
      <c r="I14" s="7"/>
      <c r="J14" s="7"/>
      <c r="K14" s="7"/>
      <c r="L14" s="7"/>
      <c r="M14" s="7"/>
    </row>
    <row r="15" spans="1:14" x14ac:dyDescent="0.25">
      <c r="A15" s="74">
        <v>5</v>
      </c>
      <c r="B15" s="83">
        <v>3</v>
      </c>
      <c r="C15" s="35" t="s">
        <v>105</v>
      </c>
      <c r="D15" s="5" t="s">
        <v>89</v>
      </c>
      <c r="E15" s="45"/>
      <c r="F15" s="87"/>
      <c r="G15" s="10"/>
      <c r="H15" s="7"/>
      <c r="I15" s="7"/>
      <c r="J15" s="7"/>
      <c r="K15" s="7"/>
      <c r="L15" s="7"/>
      <c r="M15" s="7"/>
    </row>
    <row r="16" spans="1:14" x14ac:dyDescent="0.25">
      <c r="A16" s="74">
        <v>8</v>
      </c>
      <c r="B16" s="83">
        <v>6</v>
      </c>
      <c r="C16" s="35" t="s">
        <v>105</v>
      </c>
      <c r="D16" s="5" t="s">
        <v>65</v>
      </c>
      <c r="E16" s="44"/>
      <c r="F16" s="87"/>
      <c r="G16" s="10"/>
      <c r="H16" s="7"/>
      <c r="I16" s="7"/>
      <c r="J16" s="7"/>
      <c r="K16" s="7"/>
      <c r="L16" s="7"/>
      <c r="M16" s="7"/>
    </row>
    <row r="17" spans="1:13" x14ac:dyDescent="0.25">
      <c r="A17" s="74">
        <v>9</v>
      </c>
      <c r="B17" s="83">
        <v>8</v>
      </c>
      <c r="C17" s="35" t="s">
        <v>104</v>
      </c>
      <c r="D17" s="5" t="s">
        <v>93</v>
      </c>
      <c r="E17" s="44"/>
      <c r="F17" s="87"/>
      <c r="G17" s="10"/>
      <c r="H17" s="7"/>
      <c r="I17" s="7"/>
      <c r="J17" s="7"/>
      <c r="K17" s="7"/>
      <c r="L17" s="7"/>
      <c r="M17" s="7"/>
    </row>
    <row r="18" spans="1:13" x14ac:dyDescent="0.25">
      <c r="A18" s="74">
        <v>10</v>
      </c>
      <c r="B18" s="83">
        <v>5</v>
      </c>
      <c r="C18" s="35" t="s">
        <v>104</v>
      </c>
      <c r="D18" s="5" t="s">
        <v>91</v>
      </c>
      <c r="E18" s="44"/>
      <c r="F18" s="87"/>
      <c r="G18" s="10"/>
      <c r="H18" s="7"/>
      <c r="I18" s="7"/>
      <c r="J18" s="7"/>
      <c r="K18" s="7"/>
      <c r="L18" s="7"/>
      <c r="M18" s="7"/>
    </row>
    <row r="19" spans="1:13" x14ac:dyDescent="0.25">
      <c r="A19" s="74">
        <v>11</v>
      </c>
      <c r="B19" s="83">
        <v>8</v>
      </c>
      <c r="C19" s="35" t="s">
        <v>104</v>
      </c>
      <c r="D19" s="5" t="s">
        <v>93</v>
      </c>
      <c r="E19" s="44"/>
      <c r="F19" s="87"/>
      <c r="G19" s="10"/>
      <c r="H19" s="7"/>
      <c r="I19" s="7"/>
      <c r="J19" s="7"/>
      <c r="K19" s="7"/>
      <c r="L19" s="7"/>
      <c r="M19" s="7"/>
    </row>
    <row r="20" spans="1:13" x14ac:dyDescent="0.25">
      <c r="A20" s="74">
        <v>13</v>
      </c>
      <c r="B20" s="83">
        <v>7</v>
      </c>
      <c r="C20" s="35" t="s">
        <v>74</v>
      </c>
      <c r="D20" s="5" t="s">
        <v>92</v>
      </c>
      <c r="E20" s="44"/>
      <c r="F20" s="87"/>
      <c r="G20" s="10"/>
      <c r="H20" s="7"/>
      <c r="I20" s="7"/>
      <c r="J20" s="7"/>
      <c r="K20" s="7"/>
      <c r="L20" s="7"/>
      <c r="M20" s="7"/>
    </row>
    <row r="21" spans="1:13" x14ac:dyDescent="0.25">
      <c r="A21" s="74">
        <v>16</v>
      </c>
      <c r="B21" s="83">
        <v>11</v>
      </c>
      <c r="C21" s="35" t="s">
        <v>105</v>
      </c>
      <c r="D21" s="5" t="s">
        <v>136</v>
      </c>
      <c r="E21" s="44"/>
      <c r="F21" s="87"/>
      <c r="G21" s="10"/>
      <c r="H21" s="7"/>
      <c r="I21" s="7"/>
      <c r="J21" s="7"/>
      <c r="K21" s="7"/>
      <c r="L21" s="7"/>
      <c r="M21" s="7"/>
    </row>
    <row r="22" spans="1:13" x14ac:dyDescent="0.25">
      <c r="A22" s="74"/>
      <c r="B22" s="83"/>
      <c r="C22" s="35"/>
      <c r="D22" s="5"/>
      <c r="E22" s="44"/>
      <c r="F22" s="87"/>
      <c r="G22" s="10"/>
      <c r="H22" s="7"/>
      <c r="I22" s="7"/>
      <c r="J22" s="7"/>
      <c r="K22" s="7"/>
      <c r="L22" s="7"/>
      <c r="M22" s="7"/>
    </row>
    <row r="23" spans="1:13" x14ac:dyDescent="0.25">
      <c r="A23" s="74"/>
      <c r="B23" s="83"/>
      <c r="C23" s="35"/>
      <c r="D23" s="5"/>
      <c r="E23" s="44"/>
      <c r="F23" s="87"/>
      <c r="G23" s="10"/>
      <c r="H23" s="7"/>
      <c r="I23" s="7"/>
      <c r="J23" s="7"/>
      <c r="K23" s="7"/>
      <c r="L23" s="7"/>
      <c r="M23" s="7"/>
    </row>
    <row r="24" spans="1:13" x14ac:dyDescent="0.25">
      <c r="A24" s="74"/>
      <c r="B24" s="83"/>
      <c r="C24" s="35"/>
      <c r="D24" s="5"/>
      <c r="E24" s="44"/>
      <c r="F24" s="46"/>
      <c r="G24" s="10"/>
      <c r="H24" s="7"/>
      <c r="I24" s="7"/>
      <c r="J24" s="7"/>
      <c r="K24" s="7"/>
      <c r="L24" s="7"/>
      <c r="M24" s="7"/>
    </row>
    <row r="25" spans="1:13" x14ac:dyDescent="0.25">
      <c r="A25" s="74"/>
      <c r="B25" s="83"/>
      <c r="C25" s="35"/>
      <c r="D25" s="5"/>
      <c r="E25" s="44"/>
      <c r="F25" s="46"/>
      <c r="G25" s="10"/>
      <c r="H25" s="7"/>
      <c r="I25" s="7"/>
      <c r="J25" s="7"/>
      <c r="K25" s="7"/>
      <c r="L25" s="7"/>
      <c r="M25" s="7"/>
    </row>
    <row r="26" spans="1:13" x14ac:dyDescent="0.25">
      <c r="A26" s="74"/>
      <c r="B26" s="83"/>
      <c r="C26" s="35"/>
      <c r="D26" s="5"/>
      <c r="E26" s="44"/>
      <c r="F26" s="46"/>
      <c r="G26" s="10"/>
      <c r="H26" s="7"/>
      <c r="I26" s="7"/>
      <c r="J26" s="7"/>
      <c r="K26" s="7"/>
      <c r="L26" s="7"/>
      <c r="M26" s="7"/>
    </row>
    <row r="27" spans="1:13" x14ac:dyDescent="0.25">
      <c r="A27" s="74"/>
      <c r="B27" s="83"/>
      <c r="C27" s="35"/>
      <c r="D27" s="5"/>
      <c r="E27" s="44"/>
      <c r="F27" s="46"/>
      <c r="G27" s="10"/>
      <c r="H27" s="7"/>
      <c r="I27" s="7"/>
      <c r="J27" s="7"/>
      <c r="K27" s="7"/>
      <c r="L27" s="7"/>
      <c r="M27" s="7"/>
    </row>
    <row r="28" spans="1:13" x14ac:dyDescent="0.25">
      <c r="A28" s="74"/>
      <c r="B28" s="83"/>
      <c r="C28" s="35"/>
      <c r="D28" s="5"/>
      <c r="E28" s="44"/>
      <c r="F28" s="46"/>
      <c r="G28" s="10"/>
      <c r="H28" s="7"/>
      <c r="I28" s="7"/>
      <c r="J28" s="7"/>
      <c r="K28" s="7"/>
      <c r="L28" s="7"/>
      <c r="M28" s="7"/>
    </row>
    <row r="29" spans="1:13" x14ac:dyDescent="0.25">
      <c r="A29" s="74"/>
      <c r="B29" s="83"/>
      <c r="C29" s="35"/>
      <c r="D29" s="5"/>
      <c r="E29" s="44"/>
      <c r="F29" s="46"/>
      <c r="G29" s="10"/>
      <c r="H29" s="7"/>
      <c r="I29" s="7"/>
      <c r="J29" s="7"/>
      <c r="K29" s="7"/>
      <c r="L29" s="7"/>
      <c r="M29" s="7"/>
    </row>
    <row r="30" spans="1:13" x14ac:dyDescent="0.25">
      <c r="A30" s="74"/>
      <c r="B30" s="83"/>
      <c r="C30" s="35"/>
      <c r="D30" s="5"/>
      <c r="E30" s="44"/>
      <c r="F30" s="46"/>
      <c r="G30" s="10"/>
      <c r="H30" s="7"/>
      <c r="I30" s="7"/>
      <c r="J30" s="7"/>
      <c r="K30" s="7"/>
      <c r="L30" s="7"/>
      <c r="M30" s="7"/>
    </row>
    <row r="31" spans="1:13" x14ac:dyDescent="0.25">
      <c r="A31" s="74"/>
      <c r="B31" s="83"/>
      <c r="C31" s="35"/>
      <c r="D31" s="5"/>
      <c r="E31" s="44"/>
      <c r="F31" s="46"/>
      <c r="G31" s="10"/>
      <c r="H31" s="7"/>
      <c r="I31" s="7"/>
      <c r="J31" s="7"/>
      <c r="K31" s="7"/>
      <c r="L31" s="7"/>
      <c r="M31" s="7"/>
    </row>
    <row r="32" spans="1:13" x14ac:dyDescent="0.25">
      <c r="A32" s="74"/>
      <c r="B32" s="83"/>
      <c r="C32" s="35"/>
      <c r="D32" s="5"/>
      <c r="E32" s="44"/>
      <c r="F32" s="46"/>
      <c r="G32" s="10"/>
      <c r="H32" s="7"/>
      <c r="I32" s="7"/>
      <c r="J32" s="7"/>
      <c r="K32" s="7"/>
      <c r="L32" s="7"/>
      <c r="M32" s="7"/>
    </row>
    <row r="33" spans="1:13" x14ac:dyDescent="0.25">
      <c r="A33" s="74"/>
      <c r="B33" s="83"/>
      <c r="C33" s="35"/>
      <c r="D33" s="5"/>
      <c r="E33" s="44"/>
      <c r="F33" s="46"/>
      <c r="G33" s="10"/>
      <c r="H33" s="7"/>
      <c r="I33" s="7"/>
      <c r="J33" s="7"/>
      <c r="K33" s="7"/>
      <c r="L33" s="7"/>
      <c r="M33" s="7"/>
    </row>
    <row r="34" spans="1:13" x14ac:dyDescent="0.25">
      <c r="A34" s="74"/>
      <c r="B34" s="83"/>
      <c r="C34" s="35"/>
      <c r="D34" s="5"/>
      <c r="E34" s="44"/>
      <c r="F34" s="46"/>
      <c r="G34" s="10"/>
      <c r="H34" s="7"/>
      <c r="I34" s="7"/>
      <c r="J34" s="7"/>
      <c r="K34" s="7"/>
      <c r="L34" s="7"/>
      <c r="M34" s="7"/>
    </row>
    <row r="35" spans="1:13" hidden="1" x14ac:dyDescent="0.25">
      <c r="A35" s="1"/>
      <c r="B35" s="1"/>
    </row>
    <row r="36" spans="1:13" hidden="1" x14ac:dyDescent="0.25">
      <c r="A36" s="1"/>
      <c r="B36" s="1"/>
    </row>
  </sheetData>
  <mergeCells count="5">
    <mergeCell ref="E12:F12"/>
    <mergeCell ref="C12:D12"/>
    <mergeCell ref="L3:M3"/>
    <mergeCell ref="E3:F3"/>
    <mergeCell ref="C3:D3"/>
  </mergeCells>
  <conditionalFormatting sqref="C15:D34">
    <cfRule type="expression" dxfId="5" priority="1">
      <formula>$B$9=ROW()</formula>
    </cfRule>
    <cfRule type="expression" dxfId="4" priority="6">
      <formula>AND(MOD(ROW(),2)=0,$C15&lt;&gt;"")</formula>
    </cfRule>
  </conditionalFormatting>
  <conditionalFormatting sqref="E15:F34">
    <cfRule type="expression" dxfId="3" priority="2">
      <formula>AND(MOD(ROW(),2)=1,$E15&lt;&gt;"")</formula>
    </cfRule>
    <cfRule type="expression" dxfId="2" priority="5">
      <formula>AND(MOD(ROW(),2)=0,$E15&lt;&gt;"")</formula>
    </cfRule>
  </conditionalFormatting>
  <conditionalFormatting sqref="D4:D9">
    <cfRule type="containsBlanks" dxfId="1" priority="4">
      <formula>LEN(TRIM(D4))=0</formula>
    </cfRule>
  </conditionalFormatting>
  <conditionalFormatting sqref="C15:D33">
    <cfRule type="expression" dxfId="0" priority="3">
      <formula>AND(MOD(ROW(),2)=1,$C15&lt;&gt;"")</formula>
    </cfRule>
  </conditionalFormatting>
  <dataValidations count="3">
    <dataValidation type="list" allowBlank="1" showInputMessage="1" showErrorMessage="1" sqref="H3 D8">
      <formula1>Instructors</formula1>
    </dataValidation>
    <dataValidation type="list" allowBlank="1" showInputMessage="1" showErrorMessage="1" sqref="D7 L3:M3">
      <formula1>Locations</formula1>
    </dataValidation>
    <dataValidation type="list" allowBlank="1" showInputMessage="1" sqref="F4 D13">
      <formula1>Students_Sorted</formula1>
    </dataValidation>
  </dataValidations>
  <pageMargins left="0.7" right="0.7" top="0.75" bottom="0.75" header="0.3" footer="0.3"/>
  <pageSetup orientation="portrait" horizontalDpi="200" verticalDpi="20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86"/>
  <sheetViews>
    <sheetView topLeftCell="I1" workbookViewId="0">
      <selection activeCell="P3" sqref="P3:W4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10.5703125" bestFit="1" customWidth="1"/>
    <col min="4" max="4" width="8.7109375" bestFit="1" customWidth="1"/>
    <col min="7" max="7" width="11.140625" bestFit="1" customWidth="1"/>
    <col min="8" max="8" width="13.85546875" bestFit="1" customWidth="1"/>
    <col min="12" max="12" width="8.42578125" bestFit="1" customWidth="1"/>
    <col min="13" max="13" width="9.5703125" bestFit="1" customWidth="1"/>
    <col min="16" max="16" width="7.7109375" bestFit="1" customWidth="1"/>
    <col min="17" max="17" width="11" customWidth="1"/>
    <col min="18" max="18" width="10.5703125" bestFit="1" customWidth="1"/>
    <col min="19" max="19" width="8.7109375" bestFit="1" customWidth="1"/>
    <col min="20" max="21" width="9.5703125" bestFit="1" customWidth="1"/>
    <col min="22" max="22" width="11.140625" bestFit="1" customWidth="1"/>
    <col min="23" max="23" width="13.85546875" bestFit="1" customWidth="1"/>
  </cols>
  <sheetData>
    <row r="1" spans="1:23" x14ac:dyDescent="0.25">
      <c r="A1" s="36" t="s">
        <v>76</v>
      </c>
      <c r="B1" s="36" t="s">
        <v>77</v>
      </c>
      <c r="C1" s="36" t="s">
        <v>78</v>
      </c>
      <c r="D1" s="36" t="s">
        <v>79</v>
      </c>
      <c r="E1" s="36" t="s">
        <v>80</v>
      </c>
      <c r="F1" s="36" t="s">
        <v>81</v>
      </c>
      <c r="G1" s="36" t="s">
        <v>123</v>
      </c>
      <c r="H1" s="36" t="s">
        <v>82</v>
      </c>
      <c r="L1" s="103" t="s">
        <v>129</v>
      </c>
      <c r="M1" s="102"/>
      <c r="N1" s="102"/>
      <c r="P1" s="102" t="s">
        <v>128</v>
      </c>
      <c r="Q1" s="102"/>
      <c r="R1" s="102"/>
      <c r="S1" s="102"/>
      <c r="T1" s="102"/>
      <c r="U1" s="102"/>
      <c r="V1" s="102"/>
      <c r="W1" s="102"/>
    </row>
    <row r="2" spans="1:23" x14ac:dyDescent="0.25">
      <c r="A2" s="101" t="s">
        <v>83</v>
      </c>
      <c r="B2" s="101"/>
      <c r="C2" s="101"/>
      <c r="D2" s="101"/>
      <c r="E2" s="101"/>
      <c r="F2" s="101"/>
      <c r="G2" s="101"/>
      <c r="H2" s="101"/>
      <c r="L2" s="81" t="s">
        <v>0</v>
      </c>
      <c r="M2" s="81" t="s">
        <v>4</v>
      </c>
      <c r="N2" s="81" t="s">
        <v>2</v>
      </c>
      <c r="P2" s="81" t="s">
        <v>22</v>
      </c>
      <c r="Q2" s="81" t="s">
        <v>0</v>
      </c>
      <c r="R2" s="81" t="s">
        <v>1</v>
      </c>
      <c r="S2" s="81" t="s">
        <v>3</v>
      </c>
      <c r="T2" s="81" t="s">
        <v>2</v>
      </c>
      <c r="U2" s="81" t="s">
        <v>4</v>
      </c>
      <c r="V2" s="81" t="s">
        <v>15</v>
      </c>
      <c r="W2" s="81" t="s">
        <v>75</v>
      </c>
    </row>
    <row r="3" spans="1:23" x14ac:dyDescent="0.25">
      <c r="A3" s="38" t="s">
        <v>22</v>
      </c>
      <c r="B3" s="38" t="s">
        <v>0</v>
      </c>
      <c r="C3" s="38" t="s">
        <v>1</v>
      </c>
      <c r="D3" s="38" t="s">
        <v>3</v>
      </c>
      <c r="E3" s="38" t="s">
        <v>2</v>
      </c>
      <c r="F3" s="38" t="s">
        <v>4</v>
      </c>
      <c r="G3" s="38" t="s">
        <v>15</v>
      </c>
      <c r="H3" s="38" t="s">
        <v>75</v>
      </c>
      <c r="L3" s="37">
        <f>44150</f>
        <v>44150</v>
      </c>
      <c r="M3" s="37" t="str">
        <f>Schedule!H3</f>
        <v>Fred</v>
      </c>
      <c r="N3" s="37" t="str">
        <f>Schedule!L3</f>
        <v>Room 101</v>
      </c>
      <c r="P3" s="30"/>
      <c r="Q3" s="24"/>
      <c r="R3" s="70"/>
      <c r="S3" s="71"/>
      <c r="W3" s="30"/>
    </row>
    <row r="4" spans="1:23" x14ac:dyDescent="0.25">
      <c r="A4" s="30">
        <v>2</v>
      </c>
      <c r="B4" s="24">
        <v>44145</v>
      </c>
      <c r="C4" s="70">
        <v>0.375</v>
      </c>
      <c r="D4" s="71">
        <v>4.1666666666666664E-2</v>
      </c>
      <c r="E4" t="s">
        <v>60</v>
      </c>
      <c r="F4" t="s">
        <v>56</v>
      </c>
      <c r="G4" t="s">
        <v>130</v>
      </c>
      <c r="H4" s="30">
        <v>7</v>
      </c>
      <c r="P4" s="30"/>
      <c r="Q4" s="24"/>
      <c r="R4" s="70"/>
      <c r="S4" s="71"/>
      <c r="W4" s="30"/>
    </row>
    <row r="5" spans="1:23" x14ac:dyDescent="0.25">
      <c r="A5" s="30">
        <v>3</v>
      </c>
      <c r="B5" s="24">
        <v>44149</v>
      </c>
      <c r="C5" s="70">
        <v>0.375</v>
      </c>
      <c r="D5" s="71">
        <v>8.3333333333333329E-2</v>
      </c>
      <c r="E5" t="s">
        <v>60</v>
      </c>
      <c r="F5" t="s">
        <v>56</v>
      </c>
      <c r="G5" t="s">
        <v>130</v>
      </c>
      <c r="H5" s="30">
        <v>3</v>
      </c>
    </row>
    <row r="6" spans="1:23" x14ac:dyDescent="0.25">
      <c r="A6" s="30">
        <v>4</v>
      </c>
      <c r="B6" s="24">
        <v>44147</v>
      </c>
      <c r="C6" s="70">
        <v>0.375</v>
      </c>
      <c r="D6" s="71">
        <v>4.1666666666666664E-2</v>
      </c>
      <c r="E6" t="s">
        <v>60</v>
      </c>
      <c r="F6" t="s">
        <v>56</v>
      </c>
      <c r="G6" t="s">
        <v>130</v>
      </c>
      <c r="H6" s="30">
        <v>3</v>
      </c>
    </row>
    <row r="7" spans="1:23" x14ac:dyDescent="0.25">
      <c r="A7" s="30">
        <v>5</v>
      </c>
      <c r="B7" s="24">
        <v>44148</v>
      </c>
      <c r="C7" s="70">
        <v>0.375</v>
      </c>
      <c r="D7" s="71">
        <v>4.1666666666666664E-2</v>
      </c>
      <c r="E7" t="s">
        <v>60</v>
      </c>
      <c r="F7" t="s">
        <v>56</v>
      </c>
      <c r="G7" t="s">
        <v>130</v>
      </c>
      <c r="H7" s="30">
        <v>0</v>
      </c>
    </row>
    <row r="8" spans="1:23" x14ac:dyDescent="0.25">
      <c r="A8" s="30">
        <v>6</v>
      </c>
      <c r="B8" s="24">
        <v>44148</v>
      </c>
      <c r="C8" s="70">
        <v>0.33333333333333331</v>
      </c>
      <c r="D8" s="71">
        <v>4.1666666666666664E-2</v>
      </c>
      <c r="E8" t="s">
        <v>60</v>
      </c>
      <c r="F8" t="s">
        <v>56</v>
      </c>
      <c r="G8" t="s">
        <v>137</v>
      </c>
      <c r="H8" s="30">
        <v>0</v>
      </c>
    </row>
    <row r="9" spans="1:23" x14ac:dyDescent="0.25">
      <c r="A9" s="30">
        <v>7</v>
      </c>
      <c r="B9" s="24">
        <v>44146</v>
      </c>
      <c r="C9" s="70">
        <v>0.33333333333333331</v>
      </c>
      <c r="D9" s="71">
        <v>4.1666666666666664E-2</v>
      </c>
      <c r="E9" t="s">
        <v>60</v>
      </c>
      <c r="F9" t="s">
        <v>56</v>
      </c>
      <c r="G9" t="s">
        <v>72</v>
      </c>
      <c r="H9" s="30">
        <v>2</v>
      </c>
    </row>
    <row r="10" spans="1:23" x14ac:dyDescent="0.25">
      <c r="A10" s="30">
        <v>8</v>
      </c>
      <c r="B10" s="24">
        <v>44144</v>
      </c>
      <c r="C10" s="70">
        <v>0.375</v>
      </c>
      <c r="D10" s="71">
        <v>8.3333333333333329E-2</v>
      </c>
      <c r="E10" t="s">
        <v>60</v>
      </c>
      <c r="F10" t="s">
        <v>56</v>
      </c>
      <c r="G10" t="s">
        <v>130</v>
      </c>
      <c r="H10" s="30">
        <v>3</v>
      </c>
    </row>
    <row r="11" spans="1:23" x14ac:dyDescent="0.25">
      <c r="A11" s="30"/>
      <c r="C11" s="70"/>
      <c r="D11" s="71"/>
      <c r="H11" s="30"/>
    </row>
    <row r="12" spans="1:23" x14ac:dyDescent="0.25">
      <c r="A12" s="30"/>
      <c r="C12" s="70"/>
      <c r="D12" s="71"/>
      <c r="H12" s="30"/>
    </row>
    <row r="13" spans="1:23" x14ac:dyDescent="0.25">
      <c r="A13" s="30"/>
      <c r="C13" s="70"/>
      <c r="D13" s="71"/>
      <c r="H13" s="30"/>
    </row>
    <row r="14" spans="1:23" x14ac:dyDescent="0.25">
      <c r="A14" s="30"/>
      <c r="C14" s="70"/>
      <c r="D14" s="71"/>
      <c r="H14" s="30"/>
    </row>
    <row r="15" spans="1:23" x14ac:dyDescent="0.25">
      <c r="A15" s="30"/>
      <c r="C15" s="70"/>
      <c r="D15" s="71"/>
      <c r="H15" s="30"/>
    </row>
    <row r="16" spans="1:23" x14ac:dyDescent="0.25">
      <c r="A16" s="30"/>
      <c r="C16" s="70"/>
      <c r="D16" s="71"/>
      <c r="H16" s="30"/>
    </row>
    <row r="17" spans="1:8" x14ac:dyDescent="0.25">
      <c r="A17" s="30"/>
      <c r="C17" s="70"/>
      <c r="D17" s="71"/>
      <c r="H17" s="30"/>
    </row>
    <row r="18" spans="1:8" x14ac:dyDescent="0.25">
      <c r="A18" s="30"/>
      <c r="C18" s="70"/>
      <c r="D18" s="71"/>
      <c r="H18" s="30"/>
    </row>
    <row r="19" spans="1:8" x14ac:dyDescent="0.25">
      <c r="A19" s="30"/>
      <c r="C19" s="70"/>
      <c r="D19" s="71"/>
      <c r="H19" s="30"/>
    </row>
    <row r="20" spans="1:8" x14ac:dyDescent="0.25">
      <c r="A20" s="30"/>
      <c r="C20" s="70"/>
      <c r="D20" s="71"/>
      <c r="H20" s="30"/>
    </row>
    <row r="21" spans="1:8" x14ac:dyDescent="0.25">
      <c r="A21" s="30"/>
      <c r="C21" s="70"/>
      <c r="D21" s="71"/>
      <c r="H21" s="30"/>
    </row>
    <row r="22" spans="1:8" x14ac:dyDescent="0.25">
      <c r="A22" s="30"/>
      <c r="C22" s="70"/>
      <c r="D22" s="71"/>
      <c r="H22" s="30"/>
    </row>
    <row r="23" spans="1:8" x14ac:dyDescent="0.25">
      <c r="A23" s="30"/>
      <c r="C23" s="70"/>
      <c r="D23" s="71"/>
      <c r="H23" s="30"/>
    </row>
    <row r="24" spans="1:8" x14ac:dyDescent="0.25">
      <c r="A24" s="30"/>
      <c r="C24" s="70"/>
      <c r="D24" s="71"/>
      <c r="H24" s="30"/>
    </row>
    <row r="25" spans="1:8" x14ac:dyDescent="0.25">
      <c r="A25" s="30"/>
      <c r="C25" s="70"/>
      <c r="D25" s="71"/>
      <c r="H25" s="30"/>
    </row>
    <row r="26" spans="1:8" x14ac:dyDescent="0.25">
      <c r="A26" s="30"/>
      <c r="C26" s="70"/>
      <c r="D26" s="71"/>
      <c r="H26" s="30"/>
    </row>
    <row r="27" spans="1:8" x14ac:dyDescent="0.25">
      <c r="A27" s="30"/>
      <c r="C27" s="70"/>
      <c r="D27" s="71"/>
      <c r="H27" s="30"/>
    </row>
    <row r="28" spans="1:8" x14ac:dyDescent="0.25">
      <c r="A28" s="30"/>
      <c r="C28" s="70"/>
      <c r="D28" s="71"/>
      <c r="H28" s="30"/>
    </row>
    <row r="29" spans="1:8" x14ac:dyDescent="0.25">
      <c r="A29" s="30"/>
      <c r="C29" s="70"/>
      <c r="D29" s="71"/>
      <c r="H29" s="30"/>
    </row>
    <row r="30" spans="1:8" x14ac:dyDescent="0.25">
      <c r="A30" s="30"/>
      <c r="C30" s="70"/>
      <c r="D30" s="71"/>
      <c r="H30" s="30"/>
    </row>
    <row r="31" spans="1:8" x14ac:dyDescent="0.25">
      <c r="A31" s="30"/>
      <c r="C31" s="70"/>
      <c r="D31" s="71"/>
      <c r="H31" s="30"/>
    </row>
    <row r="32" spans="1:8" x14ac:dyDescent="0.25">
      <c r="A32" s="30"/>
      <c r="C32" s="70"/>
      <c r="D32" s="71"/>
      <c r="H32" s="30"/>
    </row>
    <row r="33" spans="1:8" x14ac:dyDescent="0.25">
      <c r="A33" s="30"/>
      <c r="C33" s="70"/>
      <c r="D33" s="71"/>
      <c r="H33" s="30"/>
    </row>
    <row r="34" spans="1:8" x14ac:dyDescent="0.25">
      <c r="A34" s="30"/>
      <c r="C34" s="70"/>
      <c r="D34" s="71"/>
      <c r="H34" s="30"/>
    </row>
    <row r="35" spans="1:8" x14ac:dyDescent="0.25">
      <c r="A35" s="30"/>
      <c r="C35" s="70"/>
      <c r="D35" s="71"/>
      <c r="H35" s="30"/>
    </row>
    <row r="36" spans="1:8" x14ac:dyDescent="0.25">
      <c r="A36" s="30"/>
      <c r="C36" s="70"/>
      <c r="D36" s="71"/>
      <c r="H36" s="30"/>
    </row>
    <row r="37" spans="1:8" x14ac:dyDescent="0.25">
      <c r="A37" s="30"/>
      <c r="C37" s="70"/>
      <c r="D37" s="71"/>
      <c r="H37" s="30"/>
    </row>
    <row r="38" spans="1:8" x14ac:dyDescent="0.25">
      <c r="A38" s="30"/>
      <c r="C38" s="70"/>
      <c r="D38" s="71"/>
      <c r="H38" s="30"/>
    </row>
    <row r="39" spans="1:8" x14ac:dyDescent="0.25">
      <c r="A39" s="30"/>
      <c r="C39" s="70"/>
      <c r="D39" s="71"/>
      <c r="H39" s="30"/>
    </row>
    <row r="40" spans="1:8" x14ac:dyDescent="0.25">
      <c r="A40" s="30"/>
      <c r="C40" s="70"/>
      <c r="D40" s="71"/>
      <c r="H40" s="30"/>
    </row>
    <row r="41" spans="1:8" x14ac:dyDescent="0.25">
      <c r="A41" s="30"/>
      <c r="C41" s="70"/>
      <c r="D41" s="71"/>
      <c r="H41" s="30"/>
    </row>
    <row r="42" spans="1:8" x14ac:dyDescent="0.25">
      <c r="A42" s="30"/>
      <c r="C42" s="70"/>
      <c r="D42" s="71"/>
      <c r="H42" s="30"/>
    </row>
    <row r="43" spans="1:8" x14ac:dyDescent="0.25">
      <c r="A43" s="30"/>
      <c r="C43" s="70"/>
      <c r="D43" s="71"/>
      <c r="H43" s="30"/>
    </row>
    <row r="44" spans="1:8" x14ac:dyDescent="0.25">
      <c r="A44" s="30"/>
      <c r="C44" s="70"/>
      <c r="D44" s="71"/>
      <c r="H44" s="30"/>
    </row>
    <row r="45" spans="1:8" x14ac:dyDescent="0.25">
      <c r="A45" s="30"/>
      <c r="C45" s="70"/>
      <c r="D45" s="71"/>
      <c r="H45" s="30"/>
    </row>
    <row r="46" spans="1:8" x14ac:dyDescent="0.25">
      <c r="A46" s="30"/>
      <c r="C46" s="70"/>
      <c r="D46" s="71"/>
      <c r="H46" s="30"/>
    </row>
    <row r="47" spans="1:8" x14ac:dyDescent="0.25">
      <c r="A47" s="30"/>
      <c r="C47" s="70"/>
      <c r="D47" s="71"/>
      <c r="H47" s="30"/>
    </row>
    <row r="48" spans="1:8" x14ac:dyDescent="0.25">
      <c r="A48" s="30"/>
      <c r="C48" s="70"/>
      <c r="D48" s="71"/>
      <c r="H48" s="30"/>
    </row>
    <row r="49" spans="1:8" x14ac:dyDescent="0.25">
      <c r="A49" s="30"/>
      <c r="C49" s="70"/>
      <c r="D49" s="71"/>
      <c r="H49" s="30"/>
    </row>
    <row r="50" spans="1:8" x14ac:dyDescent="0.25">
      <c r="A50" s="30"/>
      <c r="C50" s="70"/>
      <c r="D50" s="71"/>
      <c r="H50" s="30"/>
    </row>
    <row r="51" spans="1:8" x14ac:dyDescent="0.25">
      <c r="A51" s="30"/>
      <c r="C51" s="70"/>
      <c r="D51" s="71"/>
      <c r="H51" s="30"/>
    </row>
    <row r="52" spans="1:8" x14ac:dyDescent="0.25">
      <c r="A52" s="30"/>
      <c r="C52" s="70"/>
      <c r="D52" s="71"/>
      <c r="H52" s="30"/>
    </row>
    <row r="53" spans="1:8" x14ac:dyDescent="0.25">
      <c r="A53" s="30"/>
      <c r="C53" s="70"/>
      <c r="D53" s="71"/>
      <c r="H53" s="30"/>
    </row>
    <row r="54" spans="1:8" x14ac:dyDescent="0.25">
      <c r="A54" s="30"/>
      <c r="C54" s="70"/>
      <c r="D54" s="71"/>
      <c r="H54" s="30"/>
    </row>
    <row r="55" spans="1:8" x14ac:dyDescent="0.25">
      <c r="A55" s="30"/>
      <c r="C55" s="70"/>
      <c r="D55" s="71"/>
      <c r="H55" s="30"/>
    </row>
    <row r="56" spans="1:8" x14ac:dyDescent="0.25">
      <c r="C56" s="70"/>
      <c r="D56" s="71"/>
      <c r="H56" s="30"/>
    </row>
    <row r="57" spans="1:8" x14ac:dyDescent="0.25">
      <c r="C57" s="70"/>
      <c r="D57" s="71"/>
      <c r="H57" s="30"/>
    </row>
    <row r="58" spans="1:8" x14ac:dyDescent="0.25">
      <c r="C58" s="70"/>
      <c r="D58" s="71"/>
      <c r="H58" s="30"/>
    </row>
    <row r="59" spans="1:8" x14ac:dyDescent="0.25">
      <c r="C59" s="70"/>
      <c r="D59" s="71"/>
      <c r="H59" s="30"/>
    </row>
    <row r="60" spans="1:8" x14ac:dyDescent="0.25">
      <c r="D60" s="71"/>
      <c r="H60" s="30"/>
    </row>
    <row r="61" spans="1:8" x14ac:dyDescent="0.25">
      <c r="D61" s="71"/>
      <c r="H61" s="30"/>
    </row>
    <row r="62" spans="1:8" x14ac:dyDescent="0.25">
      <c r="D62" s="71"/>
      <c r="H62" s="30"/>
    </row>
    <row r="63" spans="1:8" x14ac:dyDescent="0.25">
      <c r="D63" s="71"/>
      <c r="H63" s="30"/>
    </row>
    <row r="64" spans="1:8" x14ac:dyDescent="0.25">
      <c r="D64" s="71"/>
      <c r="H64" s="30"/>
    </row>
    <row r="65" spans="4:8" x14ac:dyDescent="0.25">
      <c r="D65" s="71"/>
      <c r="H65" s="30"/>
    </row>
    <row r="66" spans="4:8" x14ac:dyDescent="0.25">
      <c r="D66" s="71"/>
      <c r="H66" s="30"/>
    </row>
    <row r="67" spans="4:8" x14ac:dyDescent="0.25">
      <c r="D67" s="71"/>
      <c r="H67" s="30"/>
    </row>
    <row r="68" spans="4:8" x14ac:dyDescent="0.25">
      <c r="D68" s="71"/>
      <c r="H68" s="30"/>
    </row>
    <row r="69" spans="4:8" x14ac:dyDescent="0.25">
      <c r="D69" s="71"/>
      <c r="H69" s="30"/>
    </row>
    <row r="70" spans="4:8" x14ac:dyDescent="0.25">
      <c r="D70" s="71"/>
      <c r="H70" s="30"/>
    </row>
    <row r="71" spans="4:8" x14ac:dyDescent="0.25">
      <c r="D71" s="71"/>
      <c r="H71" s="30"/>
    </row>
    <row r="72" spans="4:8" x14ac:dyDescent="0.25">
      <c r="D72" s="71"/>
      <c r="H72" s="30"/>
    </row>
    <row r="73" spans="4:8" x14ac:dyDescent="0.25">
      <c r="D73" s="71"/>
      <c r="H73" s="30"/>
    </row>
    <row r="74" spans="4:8" x14ac:dyDescent="0.25">
      <c r="D74" s="71"/>
      <c r="H74" s="30"/>
    </row>
    <row r="75" spans="4:8" x14ac:dyDescent="0.25">
      <c r="D75" s="71"/>
      <c r="H75" s="30"/>
    </row>
    <row r="76" spans="4:8" x14ac:dyDescent="0.25">
      <c r="D76" s="71"/>
      <c r="H76" s="30"/>
    </row>
    <row r="77" spans="4:8" x14ac:dyDescent="0.25">
      <c r="D77" s="71"/>
      <c r="H77" s="30"/>
    </row>
    <row r="78" spans="4:8" x14ac:dyDescent="0.25">
      <c r="D78" s="71"/>
      <c r="H78" s="30"/>
    </row>
    <row r="79" spans="4:8" x14ac:dyDescent="0.25">
      <c r="D79" s="71"/>
      <c r="H79" s="30"/>
    </row>
    <row r="80" spans="4:8" x14ac:dyDescent="0.25">
      <c r="D80" s="71"/>
      <c r="H80" s="30"/>
    </row>
    <row r="81" spans="8:8" x14ac:dyDescent="0.25">
      <c r="H81" s="30"/>
    </row>
    <row r="82" spans="8:8" x14ac:dyDescent="0.25">
      <c r="H82" s="30"/>
    </row>
    <row r="83" spans="8:8" x14ac:dyDescent="0.25">
      <c r="H83" s="30"/>
    </row>
    <row r="84" spans="8:8" x14ac:dyDescent="0.25">
      <c r="H84" s="30"/>
    </row>
    <row r="85" spans="8:8" x14ac:dyDescent="0.25">
      <c r="H85" s="30"/>
    </row>
    <row r="86" spans="8:8" x14ac:dyDescent="0.25">
      <c r="H86" s="30"/>
    </row>
  </sheetData>
  <sortState ref="P3:W4">
    <sortCondition ref="R3"/>
  </sortState>
  <mergeCells count="3">
    <mergeCell ref="A2:H2"/>
    <mergeCell ref="P1:W1"/>
    <mergeCell ref="L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3"/>
  <sheetViews>
    <sheetView workbookViewId="0">
      <selection activeCell="C4" sqref="C4:C18"/>
    </sheetView>
  </sheetViews>
  <sheetFormatPr defaultRowHeight="15" x14ac:dyDescent="0.25"/>
  <cols>
    <col min="1" max="1" width="7.7109375" bestFit="1" customWidth="1"/>
    <col min="2" max="4" width="11.7109375" customWidth="1"/>
    <col min="5" max="5" width="6.85546875" customWidth="1"/>
    <col min="6" max="6" width="11.7109375" customWidth="1"/>
    <col min="7" max="7" width="11.140625" bestFit="1" customWidth="1"/>
    <col min="8" max="8" width="13.85546875" bestFit="1" customWidth="1"/>
    <col min="11" max="11" width="13.7109375" customWidth="1"/>
    <col min="12" max="12" width="13.140625" customWidth="1"/>
  </cols>
  <sheetData>
    <row r="1" spans="1:12" x14ac:dyDescent="0.25">
      <c r="A1" s="36" t="s">
        <v>76</v>
      </c>
      <c r="B1" s="36" t="s">
        <v>115</v>
      </c>
      <c r="C1" s="36" t="s">
        <v>126</v>
      </c>
      <c r="D1" s="36" t="s">
        <v>116</v>
      </c>
      <c r="E1" s="39"/>
      <c r="G1" s="75" t="s">
        <v>119</v>
      </c>
      <c r="I1" s="105" t="s">
        <v>120</v>
      </c>
      <c r="J1" s="105"/>
      <c r="K1" s="105"/>
      <c r="L1" s="105"/>
    </row>
    <row r="2" spans="1:12" x14ac:dyDescent="0.25">
      <c r="A2" s="104" t="s">
        <v>85</v>
      </c>
      <c r="B2" s="104"/>
      <c r="C2" s="104"/>
      <c r="D2" s="104"/>
      <c r="E2" s="104"/>
      <c r="G2" s="72" t="s">
        <v>22</v>
      </c>
      <c r="I2" s="72" t="s">
        <v>125</v>
      </c>
      <c r="J2" s="72" t="s">
        <v>84</v>
      </c>
      <c r="K2" s="72" t="s">
        <v>25</v>
      </c>
      <c r="L2" s="72" t="s">
        <v>9</v>
      </c>
    </row>
    <row r="3" spans="1:12" x14ac:dyDescent="0.25">
      <c r="A3" s="72" t="s">
        <v>22</v>
      </c>
      <c r="B3" s="72" t="s">
        <v>84</v>
      </c>
      <c r="C3" s="72" t="s">
        <v>9</v>
      </c>
      <c r="D3" s="72" t="s">
        <v>25</v>
      </c>
      <c r="E3" s="72" t="s">
        <v>125</v>
      </c>
      <c r="F3" s="30"/>
      <c r="G3" s="76">
        <f>Schedule!B2</f>
        <v>2</v>
      </c>
      <c r="H3" s="30"/>
      <c r="I3">
        <v>5</v>
      </c>
      <c r="J3">
        <v>3</v>
      </c>
      <c r="K3" t="s">
        <v>105</v>
      </c>
      <c r="L3" t="s">
        <v>89</v>
      </c>
    </row>
    <row r="4" spans="1:12" x14ac:dyDescent="0.25">
      <c r="A4">
        <v>1</v>
      </c>
      <c r="B4">
        <v>7</v>
      </c>
      <c r="C4" t="s">
        <v>92</v>
      </c>
      <c r="D4" t="s">
        <v>74</v>
      </c>
      <c r="E4">
        <f>ROW()</f>
        <v>4</v>
      </c>
      <c r="I4">
        <v>8</v>
      </c>
      <c r="J4">
        <v>6</v>
      </c>
      <c r="K4" t="s">
        <v>105</v>
      </c>
      <c r="L4" t="s">
        <v>65</v>
      </c>
    </row>
    <row r="5" spans="1:12" x14ac:dyDescent="0.25">
      <c r="A5">
        <v>2</v>
      </c>
      <c r="B5">
        <v>3</v>
      </c>
      <c r="C5" t="s">
        <v>89</v>
      </c>
      <c r="D5" t="s">
        <v>105</v>
      </c>
      <c r="E5">
        <f>ROW()</f>
        <v>5</v>
      </c>
      <c r="I5">
        <v>9</v>
      </c>
      <c r="J5">
        <v>8</v>
      </c>
      <c r="K5" t="s">
        <v>104</v>
      </c>
      <c r="L5" t="s">
        <v>93</v>
      </c>
    </row>
    <row r="6" spans="1:12" x14ac:dyDescent="0.25">
      <c r="A6">
        <v>3</v>
      </c>
      <c r="B6">
        <v>3</v>
      </c>
      <c r="C6" t="s">
        <v>89</v>
      </c>
      <c r="D6" t="s">
        <v>105</v>
      </c>
      <c r="E6">
        <f>ROW()</f>
        <v>6</v>
      </c>
      <c r="I6">
        <v>10</v>
      </c>
      <c r="J6">
        <v>5</v>
      </c>
      <c r="K6" t="s">
        <v>104</v>
      </c>
      <c r="L6" t="s">
        <v>91</v>
      </c>
    </row>
    <row r="7" spans="1:12" x14ac:dyDescent="0.25">
      <c r="A7">
        <v>3</v>
      </c>
      <c r="B7">
        <v>6</v>
      </c>
      <c r="C7" t="s">
        <v>65</v>
      </c>
      <c r="D7" t="s">
        <v>105</v>
      </c>
      <c r="E7">
        <f>ROW()</f>
        <v>7</v>
      </c>
      <c r="I7">
        <v>11</v>
      </c>
      <c r="J7">
        <v>8</v>
      </c>
      <c r="K7" t="s">
        <v>104</v>
      </c>
      <c r="L7" t="s">
        <v>93</v>
      </c>
    </row>
    <row r="8" spans="1:12" x14ac:dyDescent="0.25">
      <c r="A8">
        <v>2</v>
      </c>
      <c r="B8">
        <v>6</v>
      </c>
      <c r="C8" t="s">
        <v>65</v>
      </c>
      <c r="D8" t="s">
        <v>105</v>
      </c>
      <c r="E8">
        <f>ROW()</f>
        <v>8</v>
      </c>
      <c r="I8">
        <v>13</v>
      </c>
      <c r="J8">
        <v>7</v>
      </c>
      <c r="K8" t="s">
        <v>74</v>
      </c>
      <c r="L8" t="s">
        <v>92</v>
      </c>
    </row>
    <row r="9" spans="1:12" x14ac:dyDescent="0.25">
      <c r="A9">
        <v>2</v>
      </c>
      <c r="B9">
        <v>8</v>
      </c>
      <c r="C9" t="s">
        <v>93</v>
      </c>
      <c r="D9" t="s">
        <v>104</v>
      </c>
      <c r="E9">
        <f>ROW()</f>
        <v>9</v>
      </c>
      <c r="I9">
        <v>16</v>
      </c>
      <c r="J9">
        <v>11</v>
      </c>
      <c r="K9" t="s">
        <v>105</v>
      </c>
      <c r="L9" t="s">
        <v>136</v>
      </c>
    </row>
    <row r="10" spans="1:12" x14ac:dyDescent="0.25">
      <c r="A10">
        <v>2</v>
      </c>
      <c r="B10">
        <v>5</v>
      </c>
      <c r="C10" t="s">
        <v>91</v>
      </c>
      <c r="D10" t="s">
        <v>104</v>
      </c>
      <c r="E10">
        <f>ROW()</f>
        <v>10</v>
      </c>
    </row>
    <row r="11" spans="1:12" x14ac:dyDescent="0.25">
      <c r="A11">
        <v>2</v>
      </c>
      <c r="B11">
        <v>8</v>
      </c>
      <c r="C11" t="s">
        <v>93</v>
      </c>
      <c r="D11" t="s">
        <v>104</v>
      </c>
      <c r="E11">
        <f>ROW()</f>
        <v>11</v>
      </c>
    </row>
    <row r="12" spans="1:12" x14ac:dyDescent="0.25">
      <c r="A12">
        <v>4</v>
      </c>
      <c r="B12">
        <v>4</v>
      </c>
      <c r="C12" t="s">
        <v>90</v>
      </c>
      <c r="D12" t="s">
        <v>74</v>
      </c>
      <c r="E12">
        <f>ROW()</f>
        <v>12</v>
      </c>
    </row>
    <row r="13" spans="1:12" x14ac:dyDescent="0.25">
      <c r="A13">
        <v>2</v>
      </c>
      <c r="B13">
        <v>7</v>
      </c>
      <c r="C13" t="s">
        <v>92</v>
      </c>
      <c r="D13" t="s">
        <v>74</v>
      </c>
      <c r="E13">
        <f>ROW()</f>
        <v>13</v>
      </c>
    </row>
    <row r="14" spans="1:12" x14ac:dyDescent="0.25">
      <c r="A14">
        <v>4</v>
      </c>
      <c r="B14">
        <v>1</v>
      </c>
      <c r="C14" t="s">
        <v>87</v>
      </c>
      <c r="D14" t="s">
        <v>74</v>
      </c>
      <c r="E14">
        <f>ROW()</f>
        <v>14</v>
      </c>
    </row>
    <row r="15" spans="1:12" x14ac:dyDescent="0.25">
      <c r="A15">
        <v>4</v>
      </c>
      <c r="B15">
        <v>7</v>
      </c>
      <c r="C15" t="s">
        <v>92</v>
      </c>
      <c r="D15" t="s">
        <v>74</v>
      </c>
      <c r="E15">
        <f>ROW()</f>
        <v>15</v>
      </c>
    </row>
    <row r="16" spans="1:12" x14ac:dyDescent="0.25">
      <c r="A16">
        <v>2</v>
      </c>
      <c r="B16">
        <v>11</v>
      </c>
      <c r="C16" t="s">
        <v>136</v>
      </c>
      <c r="D16" t="s">
        <v>105</v>
      </c>
      <c r="E16">
        <f>ROW()</f>
        <v>16</v>
      </c>
    </row>
    <row r="17" spans="1:5" x14ac:dyDescent="0.25">
      <c r="A17">
        <v>1</v>
      </c>
      <c r="B17">
        <v>10</v>
      </c>
      <c r="C17" t="s">
        <v>135</v>
      </c>
      <c r="D17" t="s">
        <v>104</v>
      </c>
      <c r="E17">
        <f>ROW()</f>
        <v>17</v>
      </c>
    </row>
    <row r="18" spans="1:5" x14ac:dyDescent="0.25">
      <c r="A18">
        <v>8</v>
      </c>
      <c r="B18">
        <v>3</v>
      </c>
      <c r="C18" t="s">
        <v>89</v>
      </c>
      <c r="D18" t="s">
        <v>105</v>
      </c>
      <c r="E18">
        <f>ROW()</f>
        <v>18</v>
      </c>
    </row>
    <row r="19" spans="1:5" x14ac:dyDescent="0.25">
      <c r="A19">
        <v>8</v>
      </c>
      <c r="B19">
        <v>8</v>
      </c>
      <c r="C19" t="s">
        <v>93</v>
      </c>
      <c r="D19" t="s">
        <v>104</v>
      </c>
      <c r="E19">
        <f>ROW()</f>
        <v>19</v>
      </c>
    </row>
    <row r="20" spans="1:5" x14ac:dyDescent="0.25">
      <c r="A20">
        <v>8</v>
      </c>
      <c r="B20">
        <v>3</v>
      </c>
      <c r="C20" t="s">
        <v>89</v>
      </c>
      <c r="D20" t="s">
        <v>105</v>
      </c>
      <c r="E20">
        <f>ROW()</f>
        <v>20</v>
      </c>
    </row>
    <row r="21" spans="1:5" x14ac:dyDescent="0.25">
      <c r="A21">
        <v>1</v>
      </c>
      <c r="B21">
        <v>8</v>
      </c>
      <c r="C21" t="s">
        <v>93</v>
      </c>
      <c r="D21" t="s">
        <v>104</v>
      </c>
      <c r="E21">
        <f>ROW()</f>
        <v>21</v>
      </c>
    </row>
    <row r="22" spans="1:5" x14ac:dyDescent="0.25">
      <c r="A22">
        <v>1</v>
      </c>
      <c r="B22">
        <v>1</v>
      </c>
      <c r="C22" t="s">
        <v>87</v>
      </c>
      <c r="D22" t="s">
        <v>74</v>
      </c>
      <c r="E22">
        <f>ROW()</f>
        <v>22</v>
      </c>
    </row>
    <row r="23" spans="1:5" x14ac:dyDescent="0.25">
      <c r="A23">
        <v>1</v>
      </c>
      <c r="B23">
        <v>12</v>
      </c>
      <c r="C23" t="s">
        <v>138</v>
      </c>
      <c r="D23">
        <v>0</v>
      </c>
      <c r="E23">
        <f>ROW()</f>
        <v>23</v>
      </c>
    </row>
  </sheetData>
  <mergeCells count="2">
    <mergeCell ref="A2:E2"/>
    <mergeCell ref="I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50"/>
  <sheetViews>
    <sheetView workbookViewId="0">
      <selection activeCell="C1" sqref="C1"/>
    </sheetView>
  </sheetViews>
  <sheetFormatPr defaultRowHeight="15" x14ac:dyDescent="0.25"/>
  <cols>
    <col min="1" max="1" width="7.85546875" bestFit="1" customWidth="1"/>
    <col min="2" max="2" width="16.140625" bestFit="1" customWidth="1"/>
    <col min="3" max="3" width="11.42578125" bestFit="1" customWidth="1"/>
    <col min="4" max="4" width="10.42578125" bestFit="1" customWidth="1"/>
    <col min="5" max="5" width="11" bestFit="1" customWidth="1"/>
    <col min="6" max="6" width="17.7109375" bestFit="1" customWidth="1"/>
    <col min="7" max="7" width="10.5703125" bestFit="1" customWidth="1"/>
  </cols>
  <sheetData>
    <row r="1" spans="1:7" x14ac:dyDescent="0.25">
      <c r="A1" s="41" t="s">
        <v>96</v>
      </c>
      <c r="B1" s="41" t="s">
        <v>86</v>
      </c>
      <c r="C1" s="41" t="s">
        <v>99</v>
      </c>
      <c r="D1" s="41" t="s">
        <v>100</v>
      </c>
      <c r="E1" s="41" t="s">
        <v>101</v>
      </c>
      <c r="F1" s="41" t="s">
        <v>102</v>
      </c>
      <c r="G1" s="41" t="s">
        <v>103</v>
      </c>
    </row>
    <row r="2" spans="1:7" x14ac:dyDescent="0.25">
      <c r="A2" s="106" t="s">
        <v>95</v>
      </c>
      <c r="B2" s="106"/>
      <c r="C2" s="106"/>
      <c r="D2" s="106"/>
      <c r="E2" s="106"/>
      <c r="F2" s="106"/>
      <c r="G2" s="106"/>
    </row>
    <row r="3" spans="1:7" x14ac:dyDescent="0.25">
      <c r="A3" s="42" t="s">
        <v>84</v>
      </c>
      <c r="B3" s="42" t="s">
        <v>6</v>
      </c>
      <c r="C3" s="42" t="s">
        <v>10</v>
      </c>
      <c r="D3" s="42" t="s">
        <v>97</v>
      </c>
      <c r="E3" s="42" t="s">
        <v>13</v>
      </c>
      <c r="F3" s="42" t="s">
        <v>12</v>
      </c>
      <c r="G3" s="42" t="s">
        <v>98</v>
      </c>
    </row>
    <row r="4" spans="1:7" x14ac:dyDescent="0.25">
      <c r="A4" s="30">
        <v>1</v>
      </c>
      <c r="B4" t="s">
        <v>87</v>
      </c>
      <c r="C4" s="24">
        <v>43831</v>
      </c>
      <c r="D4" s="43">
        <v>35</v>
      </c>
      <c r="E4">
        <v>3105558959</v>
      </c>
      <c r="F4" t="s">
        <v>106</v>
      </c>
      <c r="G4" t="s">
        <v>74</v>
      </c>
    </row>
    <row r="5" spans="1:7" x14ac:dyDescent="0.25">
      <c r="A5" s="30">
        <v>2</v>
      </c>
      <c r="B5" t="s">
        <v>88</v>
      </c>
      <c r="C5" s="24">
        <f>C4+10</f>
        <v>43841</v>
      </c>
      <c r="D5" s="43">
        <v>45</v>
      </c>
      <c r="E5">
        <f>E4+10</f>
        <v>3105558969</v>
      </c>
      <c r="F5" t="s">
        <v>107</v>
      </c>
      <c r="G5" t="s">
        <v>104</v>
      </c>
    </row>
    <row r="6" spans="1:7" x14ac:dyDescent="0.25">
      <c r="A6" s="30">
        <v>3</v>
      </c>
      <c r="B6" t="s">
        <v>89</v>
      </c>
      <c r="C6" s="24">
        <f t="shared" ref="C6:C12" si="0">C5+10</f>
        <v>43851</v>
      </c>
      <c r="D6" s="43">
        <v>55</v>
      </c>
      <c r="E6">
        <f t="shared" ref="E6:E12" si="1">E5+10</f>
        <v>3105558979</v>
      </c>
      <c r="F6" t="s">
        <v>108</v>
      </c>
      <c r="G6" t="s">
        <v>105</v>
      </c>
    </row>
    <row r="7" spans="1:7" x14ac:dyDescent="0.25">
      <c r="A7" s="30">
        <v>4</v>
      </c>
      <c r="B7" t="s">
        <v>90</v>
      </c>
      <c r="C7" s="24">
        <f t="shared" si="0"/>
        <v>43861</v>
      </c>
      <c r="D7" s="43">
        <v>85</v>
      </c>
      <c r="E7">
        <f t="shared" si="1"/>
        <v>3105558989</v>
      </c>
      <c r="F7" t="s">
        <v>109</v>
      </c>
      <c r="G7" t="s">
        <v>74</v>
      </c>
    </row>
    <row r="8" spans="1:7" x14ac:dyDescent="0.25">
      <c r="A8" s="30">
        <v>5</v>
      </c>
      <c r="B8" t="s">
        <v>91</v>
      </c>
      <c r="C8" s="24">
        <f t="shared" si="0"/>
        <v>43871</v>
      </c>
      <c r="D8" s="43">
        <v>45</v>
      </c>
      <c r="E8">
        <f t="shared" si="1"/>
        <v>3105558999</v>
      </c>
      <c r="F8" t="s">
        <v>110</v>
      </c>
      <c r="G8" t="s">
        <v>104</v>
      </c>
    </row>
    <row r="9" spans="1:7" x14ac:dyDescent="0.25">
      <c r="A9" s="30">
        <v>6</v>
      </c>
      <c r="B9" t="s">
        <v>65</v>
      </c>
      <c r="C9" s="24">
        <f t="shared" si="0"/>
        <v>43881</v>
      </c>
      <c r="D9" s="43">
        <v>55</v>
      </c>
      <c r="E9">
        <f t="shared" si="1"/>
        <v>3105559009</v>
      </c>
      <c r="F9" t="s">
        <v>111</v>
      </c>
      <c r="G9" t="s">
        <v>105</v>
      </c>
    </row>
    <row r="10" spans="1:7" x14ac:dyDescent="0.25">
      <c r="A10" s="30">
        <v>7</v>
      </c>
      <c r="B10" t="s">
        <v>92</v>
      </c>
      <c r="C10" s="24">
        <f t="shared" si="0"/>
        <v>43891</v>
      </c>
      <c r="D10" s="43">
        <v>85</v>
      </c>
      <c r="E10">
        <f t="shared" si="1"/>
        <v>3105559019</v>
      </c>
      <c r="F10" t="s">
        <v>112</v>
      </c>
      <c r="G10" t="s">
        <v>74</v>
      </c>
    </row>
    <row r="11" spans="1:7" x14ac:dyDescent="0.25">
      <c r="A11" s="30">
        <v>8</v>
      </c>
      <c r="B11" t="s">
        <v>93</v>
      </c>
      <c r="C11" s="24">
        <v>43901</v>
      </c>
      <c r="D11" s="89">
        <v>45</v>
      </c>
      <c r="E11">
        <v>3105559029</v>
      </c>
      <c r="F11" t="s">
        <v>113</v>
      </c>
      <c r="G11" t="s">
        <v>104</v>
      </c>
    </row>
    <row r="12" spans="1:7" x14ac:dyDescent="0.25">
      <c r="A12" s="30">
        <v>9</v>
      </c>
      <c r="B12" t="s">
        <v>94</v>
      </c>
      <c r="C12" s="24">
        <f t="shared" si="0"/>
        <v>43911</v>
      </c>
      <c r="D12" s="43">
        <v>55</v>
      </c>
      <c r="E12">
        <f t="shared" si="1"/>
        <v>3105559039</v>
      </c>
      <c r="F12" t="s">
        <v>114</v>
      </c>
      <c r="G12" t="s">
        <v>105</v>
      </c>
    </row>
    <row r="13" spans="1:7" x14ac:dyDescent="0.25">
      <c r="A13" s="30">
        <v>10</v>
      </c>
      <c r="B13" t="s">
        <v>135</v>
      </c>
      <c r="C13" s="24">
        <v>44147</v>
      </c>
      <c r="D13" s="89">
        <v>45</v>
      </c>
      <c r="G13" t="s">
        <v>104</v>
      </c>
    </row>
    <row r="14" spans="1:7" x14ac:dyDescent="0.25">
      <c r="A14" s="30">
        <v>12</v>
      </c>
      <c r="B14" t="s">
        <v>138</v>
      </c>
      <c r="C14" s="24"/>
      <c r="D14" s="43"/>
    </row>
    <row r="15" spans="1:7" x14ac:dyDescent="0.25">
      <c r="A15" s="30">
        <v>13</v>
      </c>
      <c r="B15" t="s">
        <v>139</v>
      </c>
      <c r="C15" s="24">
        <v>44137</v>
      </c>
      <c r="D15" s="89">
        <v>54</v>
      </c>
    </row>
    <row r="16" spans="1:7" x14ac:dyDescent="0.25">
      <c r="A16" s="30"/>
      <c r="C16" s="24"/>
      <c r="D16" s="43"/>
    </row>
    <row r="17" spans="1:4" x14ac:dyDescent="0.25">
      <c r="A17" s="30"/>
      <c r="C17" s="24"/>
      <c r="D17" s="43"/>
    </row>
    <row r="18" spans="1:4" x14ac:dyDescent="0.25">
      <c r="A18" s="30"/>
      <c r="C18" s="24"/>
      <c r="D18" s="43"/>
    </row>
    <row r="19" spans="1:4" x14ac:dyDescent="0.25">
      <c r="A19" s="30"/>
      <c r="C19" s="24"/>
      <c r="D19" s="43"/>
    </row>
    <row r="20" spans="1:4" x14ac:dyDescent="0.25">
      <c r="A20" s="30"/>
      <c r="C20" s="24"/>
      <c r="D20" s="43"/>
    </row>
    <row r="21" spans="1:4" x14ac:dyDescent="0.25">
      <c r="A21" s="30"/>
      <c r="C21" s="24"/>
      <c r="D21" s="43"/>
    </row>
    <row r="22" spans="1:4" x14ac:dyDescent="0.25">
      <c r="A22" s="30"/>
      <c r="C22" s="24"/>
      <c r="D22" s="43"/>
    </row>
    <row r="23" spans="1:4" x14ac:dyDescent="0.25">
      <c r="A23" s="30"/>
      <c r="C23" s="24"/>
      <c r="D23" s="43"/>
    </row>
    <row r="24" spans="1:4" x14ac:dyDescent="0.25">
      <c r="A24" s="30"/>
      <c r="C24" s="24"/>
      <c r="D24" s="43"/>
    </row>
    <row r="25" spans="1:4" x14ac:dyDescent="0.25">
      <c r="A25" s="30"/>
      <c r="C25" s="24"/>
      <c r="D25" s="43"/>
    </row>
    <row r="26" spans="1:4" x14ac:dyDescent="0.25">
      <c r="A26" s="30"/>
      <c r="C26" s="24"/>
      <c r="D26" s="43"/>
    </row>
    <row r="27" spans="1:4" x14ac:dyDescent="0.25">
      <c r="A27" s="30"/>
      <c r="C27" s="24"/>
      <c r="D27" s="43"/>
    </row>
    <row r="28" spans="1:4" x14ac:dyDescent="0.25">
      <c r="A28" s="30"/>
      <c r="C28" s="24"/>
      <c r="D28" s="43"/>
    </row>
    <row r="29" spans="1:4" x14ac:dyDescent="0.25">
      <c r="A29" s="30"/>
      <c r="C29" s="24"/>
      <c r="D29" s="43"/>
    </row>
    <row r="30" spans="1:4" x14ac:dyDescent="0.25">
      <c r="A30" s="30"/>
      <c r="C30" s="24"/>
      <c r="D30" s="43"/>
    </row>
    <row r="31" spans="1:4" x14ac:dyDescent="0.25">
      <c r="A31" s="30"/>
      <c r="C31" s="24"/>
      <c r="D31" s="43"/>
    </row>
    <row r="32" spans="1:4" x14ac:dyDescent="0.25">
      <c r="A32" s="30"/>
      <c r="C32" s="24"/>
      <c r="D32" s="43"/>
    </row>
    <row r="33" spans="1:4" x14ac:dyDescent="0.25">
      <c r="A33" s="30"/>
      <c r="C33" s="24"/>
      <c r="D33" s="43"/>
    </row>
    <row r="34" spans="1:4" x14ac:dyDescent="0.25">
      <c r="A34" s="30"/>
      <c r="C34" s="24"/>
      <c r="D34" s="43"/>
    </row>
    <row r="35" spans="1:4" x14ac:dyDescent="0.25">
      <c r="C35" s="24"/>
      <c r="D35" s="43"/>
    </row>
    <row r="36" spans="1:4" x14ac:dyDescent="0.25">
      <c r="C36" s="24"/>
      <c r="D36" s="43"/>
    </row>
    <row r="37" spans="1:4" x14ac:dyDescent="0.25">
      <c r="C37" s="24"/>
      <c r="D37" s="43"/>
    </row>
    <row r="38" spans="1:4" x14ac:dyDescent="0.25">
      <c r="C38" s="24"/>
      <c r="D38" s="43"/>
    </row>
    <row r="39" spans="1:4" x14ac:dyDescent="0.25">
      <c r="C39" s="24"/>
      <c r="D39" s="43"/>
    </row>
    <row r="40" spans="1:4" x14ac:dyDescent="0.25">
      <c r="C40" s="24"/>
      <c r="D40" s="43"/>
    </row>
    <row r="41" spans="1:4" x14ac:dyDescent="0.25">
      <c r="C41" s="24"/>
      <c r="D41" s="43"/>
    </row>
    <row r="42" spans="1:4" x14ac:dyDescent="0.25">
      <c r="C42" s="24"/>
      <c r="D42" s="43"/>
    </row>
    <row r="43" spans="1:4" x14ac:dyDescent="0.25">
      <c r="C43" s="24"/>
      <c r="D43" s="43"/>
    </row>
    <row r="44" spans="1:4" x14ac:dyDescent="0.25">
      <c r="C44" s="24"/>
      <c r="D44" s="43"/>
    </row>
    <row r="45" spans="1:4" x14ac:dyDescent="0.25">
      <c r="C45" s="24"/>
      <c r="D45" s="43"/>
    </row>
    <row r="46" spans="1:4" x14ac:dyDescent="0.25">
      <c r="C46" s="24"/>
      <c r="D46" s="43"/>
    </row>
    <row r="47" spans="1:4" x14ac:dyDescent="0.25">
      <c r="C47" s="24"/>
      <c r="D47" s="43"/>
    </row>
    <row r="48" spans="1:4" x14ac:dyDescent="0.25">
      <c r="C48" s="24"/>
      <c r="D48" s="43"/>
    </row>
    <row r="49" spans="3:4" x14ac:dyDescent="0.25">
      <c r="C49" s="24"/>
      <c r="D49" s="43"/>
    </row>
    <row r="50" spans="3:4" x14ac:dyDescent="0.25">
      <c r="C50" s="24"/>
      <c r="D50" s="43"/>
    </row>
  </sheetData>
  <mergeCells count="1">
    <mergeCell ref="A2:G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0"/>
  <sheetViews>
    <sheetView workbookViewId="0">
      <selection activeCell="I3" sqref="I3:J11"/>
    </sheetView>
  </sheetViews>
  <sheetFormatPr defaultRowHeight="15" x14ac:dyDescent="0.25"/>
  <cols>
    <col min="2" max="2" width="13" customWidth="1"/>
    <col min="9" max="9" width="10.85546875" bestFit="1" customWidth="1"/>
  </cols>
  <sheetData>
    <row r="1" spans="1:10" x14ac:dyDescent="0.25">
      <c r="A1" s="107" t="s">
        <v>118</v>
      </c>
      <c r="B1" s="107"/>
      <c r="C1" s="107"/>
      <c r="G1" s="66" t="s">
        <v>119</v>
      </c>
      <c r="I1" s="107" t="s">
        <v>120</v>
      </c>
      <c r="J1" s="107"/>
    </row>
    <row r="2" spans="1:10" x14ac:dyDescent="0.25">
      <c r="A2" s="65" t="s">
        <v>84</v>
      </c>
      <c r="B2" s="65" t="s">
        <v>121</v>
      </c>
      <c r="C2" s="65" t="s">
        <v>21</v>
      </c>
      <c r="G2" s="67" t="s">
        <v>84</v>
      </c>
      <c r="I2" s="68" t="s">
        <v>121</v>
      </c>
      <c r="J2" s="68" t="s">
        <v>21</v>
      </c>
    </row>
    <row r="3" spans="1:10" x14ac:dyDescent="0.25">
      <c r="A3" s="30">
        <v>1</v>
      </c>
      <c r="B3" s="24">
        <v>43831</v>
      </c>
      <c r="C3" s="43">
        <v>50</v>
      </c>
      <c r="G3" s="67">
        <f>Schedule!B6</f>
        <v>12</v>
      </c>
      <c r="I3" s="24"/>
      <c r="J3" s="89"/>
    </row>
    <row r="4" spans="1:10" x14ac:dyDescent="0.25">
      <c r="A4" s="30">
        <v>2</v>
      </c>
      <c r="B4" s="24">
        <f>B3+5</f>
        <v>43836</v>
      </c>
      <c r="C4" s="43">
        <v>60</v>
      </c>
      <c r="I4" s="24"/>
      <c r="J4" s="89"/>
    </row>
    <row r="5" spans="1:10" x14ac:dyDescent="0.25">
      <c r="A5" s="30">
        <v>3</v>
      </c>
      <c r="B5" s="24">
        <f t="shared" ref="B5:B52" si="0">B4+5</f>
        <v>43841</v>
      </c>
      <c r="C5" s="43">
        <v>70</v>
      </c>
      <c r="I5" s="24"/>
      <c r="J5" s="89"/>
    </row>
    <row r="6" spans="1:10" x14ac:dyDescent="0.25">
      <c r="A6" s="30">
        <v>4</v>
      </c>
      <c r="B6" s="24">
        <f t="shared" si="0"/>
        <v>43846</v>
      </c>
      <c r="C6" s="43">
        <v>40</v>
      </c>
      <c r="I6" s="24"/>
      <c r="J6" s="43"/>
    </row>
    <row r="7" spans="1:10" x14ac:dyDescent="0.25">
      <c r="A7" s="30">
        <v>5</v>
      </c>
      <c r="B7" s="24">
        <f t="shared" si="0"/>
        <v>43851</v>
      </c>
      <c r="C7" s="43">
        <v>80</v>
      </c>
      <c r="I7" s="24"/>
      <c r="J7" s="43"/>
    </row>
    <row r="8" spans="1:10" x14ac:dyDescent="0.25">
      <c r="A8" s="30">
        <v>6</v>
      </c>
      <c r="B8" s="24">
        <f t="shared" si="0"/>
        <v>43856</v>
      </c>
      <c r="C8" s="43">
        <v>50</v>
      </c>
      <c r="I8" s="24"/>
      <c r="J8" s="43"/>
    </row>
    <row r="9" spans="1:10" x14ac:dyDescent="0.25">
      <c r="A9" s="30">
        <v>7</v>
      </c>
      <c r="B9" s="24">
        <f t="shared" si="0"/>
        <v>43861</v>
      </c>
      <c r="C9" s="43">
        <v>50</v>
      </c>
      <c r="I9" s="24"/>
      <c r="J9" s="43"/>
    </row>
    <row r="10" spans="1:10" x14ac:dyDescent="0.25">
      <c r="A10" s="30">
        <v>8</v>
      </c>
      <c r="B10" s="24">
        <f t="shared" si="0"/>
        <v>43866</v>
      </c>
      <c r="C10" s="43">
        <v>60</v>
      </c>
      <c r="I10" s="24"/>
      <c r="J10" s="43"/>
    </row>
    <row r="11" spans="1:10" x14ac:dyDescent="0.25">
      <c r="A11" s="30">
        <v>9</v>
      </c>
      <c r="B11" s="24">
        <f t="shared" si="0"/>
        <v>43871</v>
      </c>
      <c r="C11" s="43">
        <v>70</v>
      </c>
      <c r="I11" s="24"/>
      <c r="J11" s="43"/>
    </row>
    <row r="12" spans="1:10" x14ac:dyDescent="0.25">
      <c r="A12" s="30">
        <v>10</v>
      </c>
      <c r="B12" s="24">
        <f t="shared" si="0"/>
        <v>43876</v>
      </c>
      <c r="C12" s="43">
        <v>40</v>
      </c>
      <c r="J12" s="88"/>
    </row>
    <row r="13" spans="1:10" x14ac:dyDescent="0.25">
      <c r="A13" s="30">
        <v>10</v>
      </c>
      <c r="B13" s="24">
        <f t="shared" si="0"/>
        <v>43881</v>
      </c>
      <c r="C13" s="43">
        <v>80</v>
      </c>
      <c r="J13" s="88"/>
    </row>
    <row r="14" spans="1:10" x14ac:dyDescent="0.25">
      <c r="A14" s="30">
        <v>2</v>
      </c>
      <c r="B14" s="24">
        <f t="shared" si="0"/>
        <v>43886</v>
      </c>
      <c r="C14" s="43">
        <v>50</v>
      </c>
      <c r="J14" s="88"/>
    </row>
    <row r="15" spans="1:10" x14ac:dyDescent="0.25">
      <c r="A15" s="30">
        <v>3</v>
      </c>
      <c r="B15" s="24">
        <f t="shared" si="0"/>
        <v>43891</v>
      </c>
      <c r="C15" s="43">
        <v>50</v>
      </c>
      <c r="J15" s="88"/>
    </row>
    <row r="16" spans="1:10" x14ac:dyDescent="0.25">
      <c r="A16" s="30">
        <v>4</v>
      </c>
      <c r="B16" s="24">
        <f t="shared" si="0"/>
        <v>43896</v>
      </c>
      <c r="C16" s="43">
        <v>60</v>
      </c>
      <c r="J16" s="88"/>
    </row>
    <row r="17" spans="1:10" x14ac:dyDescent="0.25">
      <c r="A17" s="30">
        <v>5</v>
      </c>
      <c r="B17" s="24">
        <f t="shared" si="0"/>
        <v>43901</v>
      </c>
      <c r="C17" s="43">
        <v>70</v>
      </c>
      <c r="J17" s="88"/>
    </row>
    <row r="18" spans="1:10" x14ac:dyDescent="0.25">
      <c r="A18" s="30">
        <v>6</v>
      </c>
      <c r="B18" s="24">
        <f t="shared" si="0"/>
        <v>43906</v>
      </c>
      <c r="C18" s="43">
        <v>40</v>
      </c>
      <c r="J18" s="88"/>
    </row>
    <row r="19" spans="1:10" x14ac:dyDescent="0.25">
      <c r="A19" s="30">
        <v>7</v>
      </c>
      <c r="B19" s="24">
        <f t="shared" si="0"/>
        <v>43911</v>
      </c>
      <c r="C19" s="43">
        <v>80</v>
      </c>
      <c r="J19" s="88"/>
    </row>
    <row r="20" spans="1:10" x14ac:dyDescent="0.25">
      <c r="A20" s="30">
        <v>8</v>
      </c>
      <c r="B20" s="24">
        <f t="shared" si="0"/>
        <v>43916</v>
      </c>
      <c r="C20" s="43">
        <v>50</v>
      </c>
      <c r="J20" s="88"/>
    </row>
    <row r="21" spans="1:10" x14ac:dyDescent="0.25">
      <c r="A21" s="30">
        <v>9</v>
      </c>
      <c r="B21" s="24">
        <f t="shared" si="0"/>
        <v>43921</v>
      </c>
      <c r="C21" s="43">
        <v>70</v>
      </c>
      <c r="J21" s="88"/>
    </row>
    <row r="22" spans="1:10" x14ac:dyDescent="0.25">
      <c r="A22" s="30">
        <v>10</v>
      </c>
      <c r="B22" s="24">
        <f t="shared" si="0"/>
        <v>43926</v>
      </c>
      <c r="C22" s="43">
        <v>40</v>
      </c>
      <c r="J22" s="88"/>
    </row>
    <row r="23" spans="1:10" x14ac:dyDescent="0.25">
      <c r="A23" s="30">
        <v>1</v>
      </c>
      <c r="B23" s="24">
        <f t="shared" si="0"/>
        <v>43931</v>
      </c>
      <c r="C23" s="43">
        <v>80</v>
      </c>
      <c r="J23" s="88"/>
    </row>
    <row r="24" spans="1:10" x14ac:dyDescent="0.25">
      <c r="A24" s="30">
        <v>2</v>
      </c>
      <c r="B24" s="24">
        <f t="shared" si="0"/>
        <v>43936</v>
      </c>
      <c r="C24" s="43">
        <v>50</v>
      </c>
      <c r="J24" s="88"/>
    </row>
    <row r="25" spans="1:10" x14ac:dyDescent="0.25">
      <c r="A25" s="30">
        <v>3</v>
      </c>
      <c r="B25" s="24">
        <f t="shared" si="0"/>
        <v>43941</v>
      </c>
      <c r="C25" s="43">
        <v>50</v>
      </c>
      <c r="J25" s="88"/>
    </row>
    <row r="26" spans="1:10" x14ac:dyDescent="0.25">
      <c r="A26" s="30">
        <v>4</v>
      </c>
      <c r="B26" s="24">
        <f t="shared" si="0"/>
        <v>43946</v>
      </c>
      <c r="C26" s="43">
        <v>60</v>
      </c>
      <c r="J26" s="88"/>
    </row>
    <row r="27" spans="1:10" x14ac:dyDescent="0.25">
      <c r="A27" s="30">
        <v>5</v>
      </c>
      <c r="B27" s="24">
        <f t="shared" si="0"/>
        <v>43951</v>
      </c>
      <c r="C27" s="43">
        <v>70</v>
      </c>
      <c r="J27" s="88"/>
    </row>
    <row r="28" spans="1:10" x14ac:dyDescent="0.25">
      <c r="A28" s="30">
        <v>6</v>
      </c>
      <c r="B28" s="24">
        <f t="shared" si="0"/>
        <v>43956</v>
      </c>
      <c r="C28" s="43">
        <v>40</v>
      </c>
      <c r="J28" s="88"/>
    </row>
    <row r="29" spans="1:10" x14ac:dyDescent="0.25">
      <c r="A29" s="30">
        <v>7</v>
      </c>
      <c r="B29" s="24">
        <f t="shared" si="0"/>
        <v>43961</v>
      </c>
      <c r="C29" s="43">
        <v>80</v>
      </c>
      <c r="J29" s="88"/>
    </row>
    <row r="30" spans="1:10" x14ac:dyDescent="0.25">
      <c r="A30" s="30">
        <v>8</v>
      </c>
      <c r="B30" s="24">
        <f t="shared" si="0"/>
        <v>43966</v>
      </c>
      <c r="C30" s="43">
        <v>50</v>
      </c>
      <c r="J30" s="88"/>
    </row>
    <row r="31" spans="1:10" x14ac:dyDescent="0.25">
      <c r="A31" s="30">
        <v>9</v>
      </c>
      <c r="B31" s="24">
        <f t="shared" si="0"/>
        <v>43971</v>
      </c>
      <c r="C31" s="43">
        <v>50</v>
      </c>
      <c r="J31" s="88"/>
    </row>
    <row r="32" spans="1:10" x14ac:dyDescent="0.25">
      <c r="A32" s="30">
        <v>10</v>
      </c>
      <c r="B32" s="24">
        <f t="shared" si="0"/>
        <v>43976</v>
      </c>
      <c r="C32" s="43">
        <v>60</v>
      </c>
      <c r="J32" s="88"/>
    </row>
    <row r="33" spans="1:10" x14ac:dyDescent="0.25">
      <c r="A33" s="30">
        <v>1</v>
      </c>
      <c r="B33" s="24">
        <f t="shared" si="0"/>
        <v>43981</v>
      </c>
      <c r="C33" s="43">
        <v>70</v>
      </c>
      <c r="J33" s="88"/>
    </row>
    <row r="34" spans="1:10" x14ac:dyDescent="0.25">
      <c r="A34" s="30">
        <v>2</v>
      </c>
      <c r="B34" s="24">
        <f t="shared" si="0"/>
        <v>43986</v>
      </c>
      <c r="C34" s="43">
        <v>40</v>
      </c>
      <c r="J34" s="88"/>
    </row>
    <row r="35" spans="1:10" x14ac:dyDescent="0.25">
      <c r="A35" s="30">
        <v>3</v>
      </c>
      <c r="B35" s="24">
        <f t="shared" si="0"/>
        <v>43991</v>
      </c>
      <c r="C35" s="43">
        <v>80</v>
      </c>
      <c r="J35" s="88"/>
    </row>
    <row r="36" spans="1:10" x14ac:dyDescent="0.25">
      <c r="A36" s="30">
        <v>4</v>
      </c>
      <c r="B36" s="24">
        <f t="shared" si="0"/>
        <v>43996</v>
      </c>
      <c r="C36" s="43">
        <v>50</v>
      </c>
      <c r="J36" s="88"/>
    </row>
    <row r="37" spans="1:10" x14ac:dyDescent="0.25">
      <c r="A37" s="30">
        <v>5</v>
      </c>
      <c r="B37" s="24">
        <f t="shared" si="0"/>
        <v>44001</v>
      </c>
      <c r="C37" s="43">
        <v>70</v>
      </c>
      <c r="J37" s="88"/>
    </row>
    <row r="38" spans="1:10" x14ac:dyDescent="0.25">
      <c r="A38" s="30">
        <v>6</v>
      </c>
      <c r="B38" s="24">
        <f t="shared" si="0"/>
        <v>44006</v>
      </c>
      <c r="C38" s="43">
        <v>40</v>
      </c>
      <c r="J38" s="88"/>
    </row>
    <row r="39" spans="1:10" x14ac:dyDescent="0.25">
      <c r="A39" s="30">
        <v>7</v>
      </c>
      <c r="B39" s="24">
        <f t="shared" si="0"/>
        <v>44011</v>
      </c>
      <c r="C39" s="43">
        <v>80</v>
      </c>
      <c r="J39" s="88"/>
    </row>
    <row r="40" spans="1:10" x14ac:dyDescent="0.25">
      <c r="A40" s="30">
        <v>8</v>
      </c>
      <c r="B40" s="24">
        <f t="shared" si="0"/>
        <v>44016</v>
      </c>
      <c r="C40" s="43">
        <v>50</v>
      </c>
      <c r="J40" s="88"/>
    </row>
    <row r="41" spans="1:10" x14ac:dyDescent="0.25">
      <c r="A41" s="30">
        <v>9</v>
      </c>
      <c r="B41" s="24">
        <f t="shared" si="0"/>
        <v>44021</v>
      </c>
      <c r="C41" s="43">
        <v>50</v>
      </c>
      <c r="J41" s="88"/>
    </row>
    <row r="42" spans="1:10" x14ac:dyDescent="0.25">
      <c r="A42" s="30">
        <v>10</v>
      </c>
      <c r="B42" s="24">
        <f t="shared" si="0"/>
        <v>44026</v>
      </c>
      <c r="C42" s="43">
        <v>60</v>
      </c>
      <c r="J42" s="88"/>
    </row>
    <row r="43" spans="1:10" x14ac:dyDescent="0.25">
      <c r="A43" s="30">
        <v>1</v>
      </c>
      <c r="B43" s="24">
        <f t="shared" si="0"/>
        <v>44031</v>
      </c>
      <c r="C43" s="43">
        <v>70</v>
      </c>
      <c r="J43" s="88"/>
    </row>
    <row r="44" spans="1:10" x14ac:dyDescent="0.25">
      <c r="A44" s="30">
        <v>2</v>
      </c>
      <c r="B44" s="24">
        <f t="shared" si="0"/>
        <v>44036</v>
      </c>
      <c r="C44" s="43">
        <v>40</v>
      </c>
      <c r="J44" s="88"/>
    </row>
    <row r="45" spans="1:10" x14ac:dyDescent="0.25">
      <c r="A45" s="30">
        <v>3</v>
      </c>
      <c r="B45" s="24">
        <f t="shared" si="0"/>
        <v>44041</v>
      </c>
      <c r="C45" s="43">
        <v>80</v>
      </c>
      <c r="J45" s="88"/>
    </row>
    <row r="46" spans="1:10" x14ac:dyDescent="0.25">
      <c r="A46" s="30">
        <v>4</v>
      </c>
      <c r="B46" s="24">
        <f t="shared" si="0"/>
        <v>44046</v>
      </c>
      <c r="C46" s="43">
        <v>50</v>
      </c>
      <c r="J46" s="88"/>
    </row>
    <row r="47" spans="1:10" x14ac:dyDescent="0.25">
      <c r="A47" s="30">
        <v>5</v>
      </c>
      <c r="B47" s="24">
        <f t="shared" si="0"/>
        <v>44051</v>
      </c>
      <c r="C47" s="43">
        <v>50</v>
      </c>
      <c r="J47" s="88"/>
    </row>
    <row r="48" spans="1:10" x14ac:dyDescent="0.25">
      <c r="A48" s="30">
        <v>6</v>
      </c>
      <c r="B48" s="24">
        <f t="shared" si="0"/>
        <v>44056</v>
      </c>
      <c r="C48" s="43">
        <v>60</v>
      </c>
    </row>
    <row r="49" spans="1:3" x14ac:dyDescent="0.25">
      <c r="A49" s="30">
        <v>7</v>
      </c>
      <c r="B49" s="24">
        <f t="shared" si="0"/>
        <v>44061</v>
      </c>
      <c r="C49" s="43">
        <v>70</v>
      </c>
    </row>
    <row r="50" spans="1:3" x14ac:dyDescent="0.25">
      <c r="A50" s="30">
        <v>8</v>
      </c>
      <c r="B50" s="24">
        <f t="shared" si="0"/>
        <v>44066</v>
      </c>
      <c r="C50" s="43">
        <v>40</v>
      </c>
    </row>
    <row r="51" spans="1:3" x14ac:dyDescent="0.25">
      <c r="A51" s="30">
        <v>9</v>
      </c>
      <c r="B51" s="24">
        <f t="shared" si="0"/>
        <v>44071</v>
      </c>
      <c r="C51" s="43">
        <v>80</v>
      </c>
    </row>
    <row r="52" spans="1:3" x14ac:dyDescent="0.25">
      <c r="A52" s="30">
        <v>10</v>
      </c>
      <c r="B52" s="24">
        <f t="shared" si="0"/>
        <v>44076</v>
      </c>
      <c r="C52" s="43">
        <v>50</v>
      </c>
    </row>
    <row r="53" spans="1:3" x14ac:dyDescent="0.25">
      <c r="A53" s="30">
        <v>7</v>
      </c>
      <c r="B53" s="24">
        <v>44149</v>
      </c>
      <c r="C53" s="89">
        <v>55</v>
      </c>
    </row>
    <row r="54" spans="1:3" x14ac:dyDescent="0.25">
      <c r="A54" s="30">
        <v>6</v>
      </c>
      <c r="B54" s="24">
        <v>44149</v>
      </c>
      <c r="C54" s="89">
        <v>50</v>
      </c>
    </row>
    <row r="55" spans="1:3" x14ac:dyDescent="0.25">
      <c r="A55" s="30">
        <v>10</v>
      </c>
      <c r="B55" s="24">
        <v>44149</v>
      </c>
      <c r="C55" s="89">
        <v>50</v>
      </c>
    </row>
    <row r="56" spans="1:3" x14ac:dyDescent="0.25">
      <c r="A56" s="30">
        <v>10</v>
      </c>
      <c r="B56" s="24">
        <v>44149</v>
      </c>
      <c r="C56" s="89">
        <v>60</v>
      </c>
    </row>
    <row r="57" spans="1:3" x14ac:dyDescent="0.25">
      <c r="A57" s="30">
        <v>3</v>
      </c>
      <c r="B57" s="24">
        <v>44149</v>
      </c>
      <c r="C57" s="89">
        <v>50</v>
      </c>
    </row>
    <row r="58" spans="1:3" x14ac:dyDescent="0.25">
      <c r="A58" s="30">
        <v>3</v>
      </c>
      <c r="B58" s="24">
        <v>44149</v>
      </c>
      <c r="C58" s="89">
        <v>55</v>
      </c>
    </row>
    <row r="59" spans="1:3" x14ac:dyDescent="0.25">
      <c r="A59" s="30">
        <v>10</v>
      </c>
      <c r="B59" s="24">
        <v>44150</v>
      </c>
      <c r="C59" s="89">
        <v>50</v>
      </c>
    </row>
    <row r="60" spans="1:3" x14ac:dyDescent="0.25">
      <c r="A60" s="30"/>
      <c r="B60" s="24"/>
      <c r="C60" s="43"/>
    </row>
    <row r="61" spans="1:3" x14ac:dyDescent="0.25">
      <c r="A61" s="30"/>
      <c r="B61" s="24"/>
      <c r="C61" s="43"/>
    </row>
    <row r="62" spans="1:3" x14ac:dyDescent="0.25">
      <c r="A62" s="30"/>
      <c r="B62" s="24"/>
      <c r="C62" s="43"/>
    </row>
    <row r="63" spans="1:3" x14ac:dyDescent="0.25">
      <c r="A63" s="30"/>
      <c r="B63" s="24"/>
      <c r="C63" s="43"/>
    </row>
    <row r="64" spans="1:3" x14ac:dyDescent="0.25">
      <c r="A64" s="30"/>
      <c r="B64" s="24"/>
      <c r="C64" s="43"/>
    </row>
    <row r="65" spans="1:3" x14ac:dyDescent="0.25">
      <c r="A65" s="30"/>
      <c r="B65" s="24"/>
      <c r="C65" s="43"/>
    </row>
    <row r="66" spans="1:3" x14ac:dyDescent="0.25">
      <c r="A66" s="30"/>
      <c r="B66" s="24"/>
      <c r="C66" s="43"/>
    </row>
    <row r="67" spans="1:3" x14ac:dyDescent="0.25">
      <c r="A67" s="30"/>
      <c r="B67" s="24"/>
      <c r="C67" s="43"/>
    </row>
    <row r="68" spans="1:3" x14ac:dyDescent="0.25">
      <c r="A68" s="30"/>
      <c r="B68" s="24"/>
      <c r="C68" s="43"/>
    </row>
    <row r="69" spans="1:3" x14ac:dyDescent="0.25">
      <c r="A69" s="30"/>
      <c r="B69" s="24"/>
      <c r="C69" s="43"/>
    </row>
    <row r="70" spans="1:3" x14ac:dyDescent="0.25">
      <c r="A70" s="30"/>
      <c r="B70" s="24"/>
      <c r="C70" s="43"/>
    </row>
    <row r="71" spans="1:3" x14ac:dyDescent="0.25">
      <c r="A71" s="30"/>
      <c r="B71" s="24"/>
      <c r="C71" s="43"/>
    </row>
    <row r="72" spans="1:3" x14ac:dyDescent="0.25">
      <c r="A72" s="30"/>
      <c r="B72" s="24"/>
      <c r="C72" s="43"/>
    </row>
    <row r="73" spans="1:3" x14ac:dyDescent="0.25">
      <c r="A73" s="30"/>
      <c r="B73" s="24"/>
      <c r="C73" s="43"/>
    </row>
    <row r="74" spans="1:3" x14ac:dyDescent="0.25">
      <c r="A74" s="30"/>
      <c r="B74" s="24"/>
    </row>
    <row r="75" spans="1:3" x14ac:dyDescent="0.25">
      <c r="A75" s="30"/>
      <c r="B75" s="24"/>
    </row>
    <row r="76" spans="1:3" x14ac:dyDescent="0.25">
      <c r="A76" s="30"/>
      <c r="B76" s="24"/>
    </row>
    <row r="77" spans="1:3" x14ac:dyDescent="0.25">
      <c r="A77" s="30"/>
      <c r="B77" s="24"/>
    </row>
    <row r="78" spans="1:3" x14ac:dyDescent="0.25">
      <c r="A78" s="30"/>
      <c r="B78" s="24"/>
    </row>
    <row r="79" spans="1:3" x14ac:dyDescent="0.25">
      <c r="A79" s="30"/>
      <c r="B79" s="24"/>
    </row>
    <row r="80" spans="1:3" x14ac:dyDescent="0.25">
      <c r="A80" s="30"/>
      <c r="B80" s="24"/>
    </row>
  </sheetData>
  <sortState ref="I3:J11">
    <sortCondition descending="1" ref="I3"/>
  </sortState>
  <mergeCells count="2">
    <mergeCell ref="A1:C1"/>
    <mergeCell ref="I1:J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4"/>
  <sheetViews>
    <sheetView workbookViewId="0">
      <selection activeCell="H3" sqref="H3:H14"/>
    </sheetView>
  </sheetViews>
  <sheetFormatPr defaultRowHeight="15" x14ac:dyDescent="0.25"/>
  <cols>
    <col min="1" max="1" width="14.42578125" customWidth="1"/>
    <col min="2" max="2" width="14" bestFit="1" customWidth="1"/>
    <col min="4" max="4" width="11.28515625" customWidth="1"/>
    <col min="6" max="6" width="9.28515625" bestFit="1" customWidth="1"/>
    <col min="8" max="8" width="21.5703125" bestFit="1" customWidth="1"/>
    <col min="10" max="10" width="9.7109375" bestFit="1" customWidth="1"/>
  </cols>
  <sheetData>
    <row r="1" spans="1:11" ht="21" x14ac:dyDescent="0.35">
      <c r="A1" s="109" t="s">
        <v>122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</row>
    <row r="2" spans="1:11" x14ac:dyDescent="0.25">
      <c r="A2" s="23" t="s">
        <v>26</v>
      </c>
      <c r="B2" s="22" t="s">
        <v>35</v>
      </c>
      <c r="D2" s="22" t="s">
        <v>23</v>
      </c>
      <c r="F2" s="22" t="s">
        <v>24</v>
      </c>
      <c r="H2" s="22" t="s">
        <v>27</v>
      </c>
      <c r="J2" s="108" t="s">
        <v>50</v>
      </c>
      <c r="K2" s="108"/>
    </row>
    <row r="3" spans="1:11" x14ac:dyDescent="0.25">
      <c r="A3" s="20" t="s">
        <v>28</v>
      </c>
      <c r="B3" s="21" t="s">
        <v>28</v>
      </c>
      <c r="D3" s="27" t="s">
        <v>56</v>
      </c>
      <c r="F3" s="27" t="s">
        <v>60</v>
      </c>
      <c r="H3" s="27" t="s">
        <v>88</v>
      </c>
      <c r="J3" s="21" t="s">
        <v>54</v>
      </c>
      <c r="K3" s="21">
        <v>3.472222222222222E-3</v>
      </c>
    </row>
    <row r="4" spans="1:11" x14ac:dyDescent="0.25">
      <c r="A4" s="23" t="s">
        <v>36</v>
      </c>
      <c r="B4" s="21" t="s">
        <v>29</v>
      </c>
      <c r="D4" s="27" t="s">
        <v>57</v>
      </c>
      <c r="F4" s="27" t="s">
        <v>61</v>
      </c>
      <c r="H4" s="27" t="s">
        <v>135</v>
      </c>
      <c r="J4" s="21" t="s">
        <v>51</v>
      </c>
      <c r="K4" s="21">
        <v>6.9444444444444441E-3</v>
      </c>
    </row>
    <row r="5" spans="1:11" x14ac:dyDescent="0.25">
      <c r="A5" s="19">
        <f>MATCH(A3,Weekdays,0)</f>
        <v>1</v>
      </c>
      <c r="B5" s="21" t="s">
        <v>30</v>
      </c>
      <c r="D5" s="27" t="s">
        <v>58</v>
      </c>
      <c r="F5" s="27" t="s">
        <v>62</v>
      </c>
      <c r="H5" s="27" t="s">
        <v>89</v>
      </c>
      <c r="J5" s="21" t="s">
        <v>52</v>
      </c>
      <c r="K5" s="21">
        <v>1.0416666666666666E-2</v>
      </c>
    </row>
    <row r="6" spans="1:11" x14ac:dyDescent="0.25">
      <c r="A6" s="28" t="s">
        <v>49</v>
      </c>
      <c r="B6" s="21" t="s">
        <v>31</v>
      </c>
      <c r="D6" s="27" t="s">
        <v>57</v>
      </c>
      <c r="F6" s="27" t="s">
        <v>63</v>
      </c>
      <c r="H6" s="27" t="s">
        <v>90</v>
      </c>
      <c r="J6" s="21" t="s">
        <v>55</v>
      </c>
      <c r="K6" s="21">
        <v>2.0833333333333332E-2</v>
      </c>
    </row>
    <row r="7" spans="1:11" x14ac:dyDescent="0.25">
      <c r="A7" s="29" t="s">
        <v>52</v>
      </c>
      <c r="B7" s="21" t="s">
        <v>32</v>
      </c>
      <c r="D7" s="27" t="s">
        <v>59</v>
      </c>
      <c r="F7" s="27"/>
      <c r="H7" s="27" t="s">
        <v>138</v>
      </c>
      <c r="J7" s="21" t="s">
        <v>53</v>
      </c>
      <c r="K7" s="21">
        <v>4.1666666666666664E-2</v>
      </c>
    </row>
    <row r="8" spans="1:11" x14ac:dyDescent="0.25">
      <c r="A8" s="28" t="s">
        <v>64</v>
      </c>
      <c r="B8" s="21" t="s">
        <v>33</v>
      </c>
      <c r="D8" s="27"/>
      <c r="F8" s="27"/>
      <c r="H8" s="27" t="s">
        <v>139</v>
      </c>
    </row>
    <row r="9" spans="1:11" x14ac:dyDescent="0.25">
      <c r="A9" s="29">
        <f>IFERROR(INDEX(K3:K7,MATCH(A7,Intervals,0),1),"")</f>
        <v>1.0416666666666666E-2</v>
      </c>
      <c r="B9" s="21" t="s">
        <v>34</v>
      </c>
      <c r="D9" s="27"/>
      <c r="F9" s="27"/>
      <c r="H9" s="27" t="s">
        <v>93</v>
      </c>
    </row>
    <row r="10" spans="1:11" x14ac:dyDescent="0.25">
      <c r="D10" s="27"/>
      <c r="F10" s="27"/>
      <c r="H10" s="27" t="s">
        <v>87</v>
      </c>
    </row>
    <row r="11" spans="1:11" x14ac:dyDescent="0.25">
      <c r="D11" s="27"/>
      <c r="F11" s="27"/>
      <c r="H11" s="27" t="s">
        <v>91</v>
      </c>
    </row>
    <row r="12" spans="1:11" x14ac:dyDescent="0.25">
      <c r="D12" s="27"/>
      <c r="F12" s="27"/>
      <c r="H12" s="27" t="s">
        <v>65</v>
      </c>
    </row>
    <row r="13" spans="1:11" x14ac:dyDescent="0.25">
      <c r="D13" s="27"/>
      <c r="F13" s="27"/>
      <c r="H13" s="27" t="s">
        <v>92</v>
      </c>
    </row>
    <row r="14" spans="1:11" x14ac:dyDescent="0.25">
      <c r="D14" s="27"/>
      <c r="F14" s="27"/>
      <c r="H14" s="27" t="s">
        <v>94</v>
      </c>
    </row>
    <row r="15" spans="1:11" x14ac:dyDescent="0.25">
      <c r="D15" s="27"/>
      <c r="F15" s="27"/>
      <c r="H15" s="27"/>
    </row>
    <row r="16" spans="1:11" x14ac:dyDescent="0.25">
      <c r="D16" s="27"/>
      <c r="F16" s="27"/>
      <c r="H16" s="27"/>
    </row>
    <row r="17" spans="4:8" x14ac:dyDescent="0.25">
      <c r="D17" s="27"/>
      <c r="F17" s="27"/>
      <c r="H17" s="27"/>
    </row>
    <row r="18" spans="4:8" x14ac:dyDescent="0.25">
      <c r="D18" s="27"/>
      <c r="F18" s="27"/>
      <c r="H18" s="27"/>
    </row>
    <row r="19" spans="4:8" x14ac:dyDescent="0.25">
      <c r="D19" s="27"/>
      <c r="F19" s="27"/>
      <c r="H19" s="27"/>
    </row>
    <row r="20" spans="4:8" x14ac:dyDescent="0.25">
      <c r="D20" s="27"/>
      <c r="F20" s="27"/>
      <c r="H20" s="27"/>
    </row>
    <row r="21" spans="4:8" x14ac:dyDescent="0.25">
      <c r="H21" s="27"/>
    </row>
    <row r="22" spans="4:8" x14ac:dyDescent="0.25">
      <c r="H22" s="27"/>
    </row>
    <row r="23" spans="4:8" x14ac:dyDescent="0.25">
      <c r="H23" s="27"/>
    </row>
    <row r="24" spans="4:8" x14ac:dyDescent="0.25">
      <c r="H24" s="27"/>
    </row>
    <row r="25" spans="4:8" x14ac:dyDescent="0.25">
      <c r="H25" s="27"/>
    </row>
    <row r="26" spans="4:8" x14ac:dyDescent="0.25">
      <c r="H26" s="27"/>
    </row>
    <row r="27" spans="4:8" x14ac:dyDescent="0.25">
      <c r="H27" s="27"/>
    </row>
    <row r="28" spans="4:8" x14ac:dyDescent="0.25">
      <c r="H28" s="27"/>
    </row>
    <row r="29" spans="4:8" x14ac:dyDescent="0.25">
      <c r="H29" s="27"/>
    </row>
    <row r="30" spans="4:8" x14ac:dyDescent="0.25">
      <c r="H30" s="27"/>
    </row>
    <row r="31" spans="4:8" x14ac:dyDescent="0.25">
      <c r="H31" s="27"/>
    </row>
    <row r="32" spans="4:8" x14ac:dyDescent="0.25">
      <c r="H32" s="27"/>
    </row>
    <row r="33" spans="8:8" x14ac:dyDescent="0.25">
      <c r="H33" s="27"/>
    </row>
    <row r="34" spans="8:8" x14ac:dyDescent="0.25">
      <c r="H34" s="27"/>
    </row>
  </sheetData>
  <sortState ref="H3:H14">
    <sortCondition ref="H3"/>
  </sortState>
  <mergeCells count="2">
    <mergeCell ref="J2:K2"/>
    <mergeCell ref="A1:K1"/>
  </mergeCells>
  <dataValidations count="2">
    <dataValidation type="list" allowBlank="1" showInputMessage="1" showErrorMessage="1" sqref="A3">
      <formula1>Weekdays</formula1>
    </dataValidation>
    <dataValidation type="list" allowBlank="1" showInputMessage="1" showErrorMessage="1" sqref="A7">
      <formula1>Intervals</formula1>
    </dataValidation>
  </dataValidations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0"/>
  <sheetViews>
    <sheetView workbookViewId="0">
      <selection activeCell="U22" sqref="U22"/>
    </sheetView>
  </sheetViews>
  <sheetFormatPr defaultRowHeight="15" x14ac:dyDescent="0.25"/>
  <sheetData>
    <row r="1" spans="1:8" x14ac:dyDescent="0.25">
      <c r="A1" s="24">
        <f ca="1">TODAY()</f>
        <v>44150</v>
      </c>
      <c r="B1" s="25">
        <f>IF(WEEKDAY(DATE(CalYear,MATCH($A$4,CalMonths,0),1))=1,DATE(CalYear,MATCH($A$4,CalMonths,0),1),"")</f>
        <v>44136</v>
      </c>
      <c r="C1" s="25">
        <f>IF(B1&lt;&gt;"",B1+1,IF(WEEKDAY(DATE(CalYear,MATCH($A$4,CalMonths,0),1))=2,DATE(CalYear,MATCH($A$4,CalMonths,0),1),""))</f>
        <v>44137</v>
      </c>
      <c r="D1" s="25">
        <f>IF(C1&lt;&gt;"",C1+1,IF(WEEKDAY(DATE(CalYear,MATCH($A$4,CalMonths,0),1))=3,DATE(CalYear,MATCH($A$4,CalMonths,0),1),""))</f>
        <v>44138</v>
      </c>
      <c r="E1" s="25">
        <f>IF(D1&lt;&gt;"",D1+1,IF(WEEKDAY(DATE(CalYear,MATCH($A$4,CalMonths,0),1))=4,DATE(CalYear,MATCH($A$4,CalMonths,0),1),""))</f>
        <v>44139</v>
      </c>
      <c r="F1" s="25">
        <f>IF(E1&lt;&gt;"",E1+1,IF(WEEKDAY(DATE(CalYear,MATCH($A$4,CalMonths,0),1))=5,DATE(CalYear,MATCH($A$4,CalMonths,0),1),""))</f>
        <v>44140</v>
      </c>
      <c r="G1" s="25">
        <f>IF(F1&lt;&gt;"",F1+1,IF(WEEKDAY(DATE(CalYear,MATCH($A$4,CalMonths,0),1))=6,DATE(CalYear,MATCH($A$4,CalMonths,0),1),""))</f>
        <v>44141</v>
      </c>
      <c r="H1" s="25">
        <f>IF(G1&lt;&gt;"",G1+1,IF(WEEKDAY(DATE(CalYear,MATCH($A$4,CalMonths,0),1))=7,DATE(CalYear,MATCH($A$4,CalMonths,0),1),""))</f>
        <v>44142</v>
      </c>
    </row>
    <row r="2" spans="1:8" x14ac:dyDescent="0.25">
      <c r="A2">
        <v>2020</v>
      </c>
      <c r="B2" s="25">
        <f>H1+1</f>
        <v>44143</v>
      </c>
      <c r="C2" s="25">
        <f>B2+1</f>
        <v>44144</v>
      </c>
      <c r="D2" s="25">
        <f t="shared" ref="D2:H2" si="0">C2+1</f>
        <v>44145</v>
      </c>
      <c r="E2" s="25">
        <f t="shared" si="0"/>
        <v>44146</v>
      </c>
      <c r="F2" s="25">
        <f t="shared" si="0"/>
        <v>44147</v>
      </c>
      <c r="G2" s="25">
        <f t="shared" si="0"/>
        <v>44148</v>
      </c>
      <c r="H2" s="25">
        <f t="shared" si="0"/>
        <v>44149</v>
      </c>
    </row>
    <row r="3" spans="1:8" x14ac:dyDescent="0.25">
      <c r="A3" s="26">
        <v>11</v>
      </c>
      <c r="B3" s="25">
        <f t="shared" ref="B3:B4" si="1">H2+1</f>
        <v>44150</v>
      </c>
      <c r="C3" s="25">
        <f t="shared" ref="C3:H4" si="2">B3+1</f>
        <v>44151</v>
      </c>
      <c r="D3" s="25">
        <f t="shared" si="2"/>
        <v>44152</v>
      </c>
      <c r="E3" s="25">
        <f t="shared" si="2"/>
        <v>44153</v>
      </c>
      <c r="F3" s="25">
        <f t="shared" si="2"/>
        <v>44154</v>
      </c>
      <c r="G3" s="25">
        <f t="shared" si="2"/>
        <v>44155</v>
      </c>
      <c r="H3" s="25">
        <f t="shared" si="2"/>
        <v>44156</v>
      </c>
    </row>
    <row r="4" spans="1:8" x14ac:dyDescent="0.25">
      <c r="A4" t="str">
        <f>INDEX(CalMonths,A3,)</f>
        <v>November</v>
      </c>
      <c r="B4" s="25">
        <f t="shared" si="1"/>
        <v>44157</v>
      </c>
      <c r="C4" s="25">
        <f t="shared" si="2"/>
        <v>44158</v>
      </c>
      <c r="D4" s="25">
        <f t="shared" si="2"/>
        <v>44159</v>
      </c>
      <c r="E4" s="25">
        <f t="shared" si="2"/>
        <v>44160</v>
      </c>
      <c r="F4" s="25">
        <f t="shared" si="2"/>
        <v>44161</v>
      </c>
      <c r="G4" s="25">
        <f t="shared" si="2"/>
        <v>44162</v>
      </c>
      <c r="H4" s="25">
        <f t="shared" si="2"/>
        <v>44163</v>
      </c>
    </row>
    <row r="5" spans="1:8" x14ac:dyDescent="0.25">
      <c r="A5" t="str">
        <f>A4&amp;" "&amp;CalYear</f>
        <v>November 2020</v>
      </c>
      <c r="B5" s="25">
        <f>IF(OR(H4="",MONTH(H4+1)&lt;&gt;$A$3),"",H4+1)</f>
        <v>44164</v>
      </c>
      <c r="C5" s="25">
        <f>IFERROR(IF(MONTH(B5+1)&lt;&gt;$A$3,"",B5+1),"")</f>
        <v>44165</v>
      </c>
      <c r="D5" s="25" t="str">
        <f t="shared" ref="D5:H5" si="3">IFERROR(IF(MONTH(C5+1)&lt;&gt;$A$3,"",C5+1),"")</f>
        <v/>
      </c>
      <c r="E5" s="25" t="str">
        <f t="shared" si="3"/>
        <v/>
      </c>
      <c r="F5" s="25" t="str">
        <f t="shared" si="3"/>
        <v/>
      </c>
      <c r="G5" s="25" t="str">
        <f t="shared" si="3"/>
        <v/>
      </c>
      <c r="H5" s="25" t="str">
        <f t="shared" si="3"/>
        <v/>
      </c>
    </row>
    <row r="6" spans="1:8" x14ac:dyDescent="0.25">
      <c r="A6">
        <f ca="1">SUM(B6:H6)</f>
        <v>0</v>
      </c>
      <c r="B6" s="25" t="str">
        <f>IFERROR(IF(OR(H5="",MONTH(H5+1)&lt;&gt;$A$3),"",H5+1),"")</f>
        <v/>
      </c>
      <c r="C6" s="25" t="str">
        <f ca="1">IFERROR(F(MONTH(I5+1)&lt;&gt;$A$3,"",I5+1),"")</f>
        <v/>
      </c>
      <c r="D6" s="25" t="str">
        <f ca="1">IFERROR(F(MONTH(J5+1)&lt;&gt;$A$3,"",J5+1),"")</f>
        <v/>
      </c>
      <c r="E6" s="25" t="str">
        <f ca="1">IFERROR(F(MONTH(K5+1)&lt;&gt;$A$3,"",K5+1),"")</f>
        <v/>
      </c>
      <c r="F6" s="25" t="str">
        <f ca="1">IFERROR(F(MONTH(L5+1)&lt;&gt;$A$3,"",L5+1),"")</f>
        <v/>
      </c>
      <c r="G6" s="25" t="str">
        <f ca="1">IFERROR(F(MONTH(M5+1)&lt;&gt;$A$3,"",M5+1),"")</f>
        <v/>
      </c>
      <c r="H6" s="25" t="str">
        <f ca="1">IFERROR(F(MONTH(N5+1)&lt;&gt;$A$3,"",N5+1),"")</f>
        <v/>
      </c>
    </row>
    <row r="7" spans="1:8" x14ac:dyDescent="0.25"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</row>
    <row r="8" spans="1:8" x14ac:dyDescent="0.25">
      <c r="A8" t="s">
        <v>37</v>
      </c>
      <c r="B8">
        <v>8</v>
      </c>
      <c r="C8">
        <v>9</v>
      </c>
      <c r="D8">
        <v>10</v>
      </c>
      <c r="E8">
        <v>11</v>
      </c>
      <c r="F8">
        <v>12</v>
      </c>
      <c r="G8">
        <v>13</v>
      </c>
      <c r="H8">
        <v>14</v>
      </c>
    </row>
    <row r="9" spans="1:8" x14ac:dyDescent="0.25">
      <c r="A9" t="s">
        <v>38</v>
      </c>
      <c r="B9">
        <v>15</v>
      </c>
      <c r="C9">
        <v>16</v>
      </c>
      <c r="D9">
        <v>17</v>
      </c>
      <c r="E9">
        <v>18</v>
      </c>
      <c r="F9">
        <v>19</v>
      </c>
      <c r="G9">
        <v>20</v>
      </c>
      <c r="H9">
        <v>21</v>
      </c>
    </row>
    <row r="10" spans="1:8" x14ac:dyDescent="0.25">
      <c r="A10" t="s">
        <v>39</v>
      </c>
      <c r="B10">
        <v>22</v>
      </c>
      <c r="C10">
        <v>23</v>
      </c>
      <c r="D10">
        <v>24</v>
      </c>
      <c r="E10">
        <v>25</v>
      </c>
      <c r="F10">
        <v>26</v>
      </c>
      <c r="G10">
        <v>27</v>
      </c>
      <c r="H10">
        <v>28</v>
      </c>
    </row>
    <row r="11" spans="1:8" x14ac:dyDescent="0.25">
      <c r="A11" t="s">
        <v>40</v>
      </c>
      <c r="B11">
        <v>29</v>
      </c>
      <c r="C11">
        <v>30</v>
      </c>
      <c r="D11">
        <v>31</v>
      </c>
      <c r="E11">
        <v>32</v>
      </c>
      <c r="F11">
        <v>33</v>
      </c>
      <c r="G11">
        <v>34</v>
      </c>
      <c r="H11">
        <v>35</v>
      </c>
    </row>
    <row r="12" spans="1:8" x14ac:dyDescent="0.25">
      <c r="A12" t="s">
        <v>41</v>
      </c>
      <c r="B12">
        <v>36</v>
      </c>
      <c r="C12">
        <v>37</v>
      </c>
      <c r="D12">
        <v>38</v>
      </c>
      <c r="E12">
        <v>39</v>
      </c>
      <c r="F12">
        <v>40</v>
      </c>
      <c r="G12">
        <v>41</v>
      </c>
      <c r="H12">
        <v>42</v>
      </c>
    </row>
    <row r="13" spans="1:8" x14ac:dyDescent="0.25">
      <c r="A13" t="s">
        <v>42</v>
      </c>
    </row>
    <row r="14" spans="1:8" x14ac:dyDescent="0.25">
      <c r="A14" t="s">
        <v>43</v>
      </c>
    </row>
    <row r="15" spans="1:8" x14ac:dyDescent="0.25">
      <c r="A15" t="s">
        <v>44</v>
      </c>
    </row>
    <row r="16" spans="1:8" x14ac:dyDescent="0.25">
      <c r="A16" t="s">
        <v>45</v>
      </c>
    </row>
    <row r="17" spans="1:1" x14ac:dyDescent="0.25">
      <c r="A17" t="s">
        <v>46</v>
      </c>
    </row>
    <row r="18" spans="1:1" x14ac:dyDescent="0.25">
      <c r="A18" t="s">
        <v>47</v>
      </c>
    </row>
    <row r="19" spans="1:1" x14ac:dyDescent="0.25">
      <c r="A19" t="s">
        <v>48</v>
      </c>
    </row>
    <row r="20" spans="1:1" x14ac:dyDescent="0.25">
      <c r="A20">
        <f ca="1">IFERROR(INDIRECT(ADDRESS(SUMPRODUCT((B1:H6=A1)*ROW(B1:H6))+6,SUMPRODUCT((B1:H6=A1)*COLUMN(B1:H6)),1,1)),"")</f>
        <v>15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Schedule</vt:lpstr>
      <vt:lpstr>Classes</vt:lpstr>
      <vt:lpstr>Enrolled Students</vt:lpstr>
      <vt:lpstr>Student List</vt:lpstr>
      <vt:lpstr>Student Payments</vt:lpstr>
      <vt:lpstr>Admin</vt:lpstr>
      <vt:lpstr>CalPopUp</vt:lpstr>
      <vt:lpstr>CalMonths</vt:lpstr>
      <vt:lpstr>CalPopUp!CalYear</vt:lpstr>
      <vt:lpstr>Classes!Criteria</vt:lpstr>
      <vt:lpstr>'Enrolled Students'!Criteria</vt:lpstr>
      <vt:lpstr>'Student Payments'!Criteria</vt:lpstr>
      <vt:lpstr>Classes!Extract</vt:lpstr>
      <vt:lpstr>'Enrolled Students'!Extract</vt:lpstr>
      <vt:lpstr>'Student Payments'!Extract</vt:lpstr>
      <vt:lpstr>Interval</vt:lpstr>
      <vt:lpstr>Intervals</vt:lpstr>
      <vt:lpstr>StartDay</vt:lpstr>
      <vt:lpstr>Weekdays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2020-11-13T03:30:35Z</dcterms:created>
  <dcterms:modified xsi:type="dcterms:W3CDTF">2020-11-15T09:27:41Z</dcterms:modified>
</cp:coreProperties>
</file>