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4"/>
  <workbookPr codeName="ThisWorkbook" defaultThemeVersion="166925"/>
  <mc:AlternateContent xmlns:mc="http://schemas.openxmlformats.org/markup-compatibility/2006">
    <mc:Choice Requires="x15">
      <x15ac:absPath xmlns:x15ac="http://schemas.microsoft.com/office/spreadsheetml/2010/11/ac" url="L:\Blogs\2020\12 December\Excel Stock Data Types\"/>
    </mc:Choice>
  </mc:AlternateContent>
  <xr:revisionPtr revIDLastSave="0" documentId="13_ncr:1_{9ABA16AF-CBE1-4A85-A336-73C373E7A01F}" xr6:coauthVersionLast="46" xr6:coauthVersionMax="46" xr10:uidLastSave="{00000000-0000-0000-0000-000000000000}"/>
  <bookViews>
    <workbookView xWindow="28680" yWindow="-120" windowWidth="29040" windowHeight="15840" xr2:uid="{0ACB132C-7219-4B66-ACBB-64BA10C47BDC}"/>
  </bookViews>
  <sheets>
    <sheet name="More --&gt;" sheetId="2" r:id="rId1"/>
    <sheet name="Portfolio"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 i="3" l="1" a="1"/>
  <c r="C8" i="3" s="1"/>
  <c r="F8" i="3"/>
  <c r="G8" i="3" a="1"/>
  <c r="G8" i="3" s="1"/>
  <c r="J8" i="3" s="1"/>
  <c r="K8" i="3" s="1"/>
  <c r="H8" i="3" a="1"/>
  <c r="H8" i="3" s="1"/>
  <c r="I8" i="3" a="1"/>
  <c r="I8" i="3" s="1"/>
  <c r="I4" i="3" a="1"/>
  <c r="I4" i="3" s="1"/>
  <c r="I5" i="3" a="1"/>
  <c r="I5" i="3" s="1"/>
  <c r="I6" i="3" a="1"/>
  <c r="I6" i="3" s="1"/>
  <c r="I7" i="3" a="1"/>
  <c r="I7" i="3" s="1"/>
  <c r="H4" i="3" a="1"/>
  <c r="H4" i="3" s="1"/>
  <c r="H5" i="3" a="1"/>
  <c r="H5" i="3" s="1"/>
  <c r="H6" i="3" a="1"/>
  <c r="H6" i="3" s="1"/>
  <c r="H7" i="3" a="1"/>
  <c r="H7" i="3" s="1"/>
  <c r="G4" i="3" a="1"/>
  <c r="G4" i="3" s="1"/>
  <c r="J4" i="3" s="1"/>
  <c r="K4" i="3" s="1"/>
  <c r="G5" i="3" a="1"/>
  <c r="G5" i="3" s="1"/>
  <c r="J5" i="3" s="1"/>
  <c r="G6" i="3" a="1"/>
  <c r="G6" i="3" s="1"/>
  <c r="J6" i="3" s="1"/>
  <c r="G7" i="3" a="1"/>
  <c r="G7" i="3" s="1"/>
  <c r="J7" i="3" s="1"/>
  <c r="K7" i="3" s="1"/>
  <c r="F4" i="3"/>
  <c r="F5" i="3"/>
  <c r="F6" i="3"/>
  <c r="F7" i="3"/>
  <c r="C4" i="3" a="1"/>
  <c r="C4" i="3" s="1"/>
  <c r="C5" i="3" a="1"/>
  <c r="C5" i="3" s="1"/>
  <c r="C6" i="3" a="1"/>
  <c r="C6" i="3" s="1"/>
  <c r="C7" i="3" a="1"/>
  <c r="C7" i="3" s="1"/>
  <c r="F9" i="3" l="1"/>
  <c r="J9" i="3"/>
  <c r="K6" i="3"/>
  <c r="K5" i="3"/>
  <c r="K9"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27"/>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<sst xmlns="http://schemas.openxmlformats.org/spreadsheetml/2006/main" count="20" uniqueCount="20">
  <si>
    <t>Free Tutorials</t>
  </si>
  <si>
    <t>Courses to help you succeed</t>
  </si>
  <si>
    <t>Favorite Resources</t>
  </si>
  <si>
    <t>Sharing &amp; Learning</t>
  </si>
  <si>
    <t>Feel free to share this with anyone who can benefit!</t>
  </si>
  <si>
    <t>If you'd like to learn Excel in a structured way and in your own time, check out my bestselling courses:</t>
  </si>
  <si>
    <t xml:space="preserve">Browse through my free Excel tutorials to discover dashboard tips, chart tricks and advanced formula  techniques. </t>
  </si>
  <si>
    <t>Check out my list of favorite resources. It includes links to Excel books I've found helpful, courses on topics I'm interested in such as Power Query, data science and more.</t>
  </si>
  <si>
    <t>Stock Portfolio</t>
  </si>
  <si>
    <t>Stock</t>
  </si>
  <si>
    <t>Ticker symbol</t>
  </si>
  <si>
    <t>Shares</t>
  </si>
  <si>
    <t>Buy Price</t>
  </si>
  <si>
    <t>Portfolio Cost</t>
  </si>
  <si>
    <t>Price</t>
  </si>
  <si>
    <t>52 week high</t>
  </si>
  <si>
    <t>52 week low</t>
  </si>
  <si>
    <t>Position / Up or down</t>
  </si>
  <si>
    <t>Total</t>
  </si>
  <si>
    <t>Portfolio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</si>
</sst>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5" formatCode="_([$$-409]* #,##0.00_);_([$$-409]* \(#,##0.00\);_([$$-409]* &quot;-&quot;??_);_(@_)"/>
    <numFmt numFmtId="166" formatCode="_(&quot;$&quot;* #,##0_);_(&quot;$&quot;* \(#,##0\);_(&quot;$&quot;* &quot;-&quot;??_);_(@_)"/>
  </numFmts>
  <fonts count="11">
    <font>
      <sz val="11"/>
      <color theme="1"/>
      <name val="Calibri"/>
      <family val="2"/>
      <scheme val="minor"/>
    </font>
    <font>
      <sz val="11"/>
      <color theme="1"/>
      <name val="Calibri"/>
      <family val="2"/>
      <scheme val="minor"/>
    </font>
    <font>
      <u/>
      <sz val="11"/>
      <color theme="10"/>
      <name val="Calibri"/>
      <family val="2"/>
      <scheme val="minor"/>
    </font>
    <font>
      <b/>
      <sz val="14"/>
      <color theme="1"/>
      <name val="Calibri"/>
      <family val="2"/>
      <scheme val="minor"/>
    </font>
    <font>
      <b/>
      <sz val="14"/>
      <color rgb="FF363636"/>
      <name val="Lato"/>
      <family val="2"/>
    </font>
    <font>
      <u/>
      <sz val="11"/>
      <color theme="10"/>
      <name val="Schriftart für Textkörper"/>
      <family val="2"/>
    </font>
    <font>
      <b/>
      <sz val="14"/>
      <color theme="0"/>
      <name val="Lato"/>
      <family val="2"/>
    </font>
    <font>
      <sz val="12"/>
      <color theme="0" tint="-4.9989318521683403E-2"/>
      <name val="Calibri"/>
      <family val="2"/>
      <scheme val="minor"/>
    </font>
    <font>
      <b/>
      <sz val="12"/>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rgb="FF9DA85E"/>
        <bgColor indexed="64"/>
      </patternFill>
    </fill>
    <fill>
      <patternFill patternType="solid">
        <fgColor theme="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s>
  <borders count="6">
    <border>
      <left/>
      <right/>
      <top/>
      <bottom/>
      <diagonal/>
    </border>
    <border>
      <left/>
      <right/>
      <top/>
      <bottom style="medium">
        <color theme="1" tint="0.24994659260841701"/>
      </bottom>
      <diagonal/>
    </border>
    <border>
      <left/>
      <right/>
      <top/>
      <bottom style="medium">
        <color rgb="FF2981B9"/>
      </bottom>
      <diagonal/>
    </border>
    <border>
      <left/>
      <right/>
      <top/>
      <bottom style="medium">
        <color rgb="FF9DA85E"/>
      </bottom>
      <diagonal/>
    </border>
    <border>
      <left/>
      <right/>
      <top/>
      <bottom style="thin">
        <color indexed="64"/>
      </bottom>
      <diagonal/>
    </border>
    <border>
      <left/>
      <right/>
      <top/>
      <bottom style="medium">
        <color indexed="64"/>
      </bottom>
      <diagonal/>
    </border>
  </borders>
  <cellStyleXfs count="8">
    <xf numFmtId="0" fontId="0" fillId="0" borderId="0"/>
    <xf numFmtId="0" fontId="1" fillId="0" borderId="0"/>
    <xf numFmtId="0" fontId="2" fillId="0" borderId="0" applyNumberFormat="0" applyFill="0" applyBorder="0" applyAlignment="0" applyProtection="0"/>
    <xf numFmtId="0" fontId="5" fillId="0" borderId="0" applyNumberFormat="0" applyFill="0" applyBorder="0" applyAlignment="0" applyProtection="0"/>
    <xf numFmtId="0" fontId="8" fillId="0" borderId="1" applyFill="0" applyAlignment="0" applyProtection="0"/>
    <xf numFmtId="0" fontId="9" fillId="0" borderId="2" applyNumberFormat="0" applyFill="0" applyAlignment="0" applyProtection="0"/>
    <xf numFmtId="0" fontId="9" fillId="0" borderId="3" applyNumberFormat="0" applyFill="0" applyAlignment="0" applyProtection="0"/>
    <xf numFmtId="44" fontId="1" fillId="0" borderId="0" applyFont="0" applyFill="0" applyBorder="0" applyAlignment="0" applyProtection="0"/>
  </cellStyleXfs>
  <cellXfs count="32">
    <xf numFmtId="0" fontId="0" fillId="0" borderId="0" xfId="0"/>
    <xf numFmtId="0" fontId="1" fillId="0" borderId="0" xfId="1" applyFill="1"/>
    <xf numFmtId="0" fontId="1" fillId="0" borderId="0" xfId="1"/>
    <xf numFmtId="0" fontId="1" fillId="0" borderId="0" xfId="1" applyFill="1" applyBorder="1"/>
    <xf numFmtId="0" fontId="3" fillId="0" borderId="0" xfId="1" quotePrefix="1" applyFont="1" applyFill="1" applyBorder="1"/>
    <xf numFmtId="0" fontId="4" fillId="0" borderId="0" xfId="1" applyFont="1" applyFill="1" applyBorder="1"/>
    <xf numFmtId="0" fontId="2" fillId="0" borderId="0" xfId="2" applyFill="1" applyBorder="1"/>
    <xf numFmtId="0" fontId="5" fillId="0" borderId="0" xfId="3" applyFill="1" applyBorder="1"/>
    <xf numFmtId="0" fontId="1" fillId="2" borderId="0" xfId="1" applyFill="1"/>
    <xf numFmtId="0" fontId="1" fillId="2" borderId="0" xfId="1" applyFill="1" applyBorder="1"/>
    <xf numFmtId="0" fontId="6" fillId="2" borderId="0" xfId="1" applyFont="1" applyFill="1" applyBorder="1"/>
    <xf numFmtId="0" fontId="7" fillId="2" borderId="0" xfId="1" applyFont="1" applyFill="1" applyBorder="1"/>
    <xf numFmtId="0" fontId="1" fillId="3" borderId="0" xfId="1" applyFill="1"/>
    <xf numFmtId="0" fontId="0" fillId="0" borderId="0" xfId="0" applyFill="1" applyAlignment="1">
      <alignment wrapText="1"/>
    </xf>
    <xf numFmtId="0" fontId="0" fillId="0" borderId="0" xfId="0" applyFill="1"/>
    <xf numFmtId="0" fontId="1" fillId="4" borderId="0" xfId="1" applyFill="1"/>
    <xf numFmtId="0" fontId="1" fillId="4" borderId="0" xfId="1" applyFill="1" applyBorder="1"/>
    <xf numFmtId="0" fontId="0" fillId="4" borderId="0" xfId="0" applyFill="1"/>
    <xf numFmtId="0" fontId="9" fillId="0" borderId="4" xfId="0" applyFont="1" applyBorder="1"/>
    <xf numFmtId="165" fontId="0" fillId="0" borderId="0" xfId="0" applyNumberFormat="1"/>
    <xf numFmtId="0" fontId="9" fillId="0" borderId="5" xfId="0" applyFont="1" applyBorder="1"/>
    <xf numFmtId="165" fontId="9" fillId="0" borderId="5" xfId="0" applyNumberFormat="1" applyFont="1" applyBorder="1"/>
    <xf numFmtId="3" fontId="9" fillId="0" borderId="5" xfId="0" applyNumberFormat="1" applyFont="1" applyBorder="1"/>
    <xf numFmtId="166" fontId="0" fillId="5" borderId="0" xfId="7" applyNumberFormat="1" applyFont="1" applyFill="1"/>
    <xf numFmtId="166" fontId="0" fillId="6" borderId="0" xfId="7" applyNumberFormat="1" applyFont="1" applyFill="1"/>
    <xf numFmtId="0" fontId="0" fillId="0" borderId="0" xfId="0" applyAlignment="1">
      <alignment wrapText="1"/>
    </xf>
    <xf numFmtId="0" fontId="9" fillId="0" borderId="0" xfId="0" applyFont="1" applyAlignment="1">
      <alignment wrapText="1"/>
    </xf>
    <xf numFmtId="0" fontId="9" fillId="0" borderId="0" xfId="0" applyFont="1"/>
    <xf numFmtId="0" fontId="9" fillId="0" borderId="0" xfId="0" applyNumberFormat="1" applyFont="1" applyFill="1"/>
    <xf numFmtId="166" fontId="9" fillId="6" borderId="0" xfId="0" applyNumberFormat="1" applyFont="1" applyFill="1"/>
    <xf numFmtId="165" fontId="9" fillId="6" borderId="0" xfId="0" applyNumberFormat="1" applyFont="1" applyFill="1"/>
    <xf numFmtId="0" fontId="0" fillId="5" borderId="0" xfId="7" applyNumberFormat="1" applyFont="1" applyFill="1"/>
  </cellXfs>
  <cellStyles count="8">
    <cellStyle name="Currency" xfId="7" builtinId="4"/>
    <cellStyle name="Heading 1 2" xfId="5" xr:uid="{B6C151E3-A0C4-4A2F-BB0C-BAB9428B5FF7}"/>
    <cellStyle name="Heading 2 2" xfId="6" xr:uid="{1F4E3DA3-A240-45F6-A5B7-6EE24E59192F}"/>
    <cellStyle name="Heading green" xfId="4" xr:uid="{D92394D5-776D-4DDF-BD60-D8FC3AAF15BD}"/>
    <cellStyle name="Hyperlink 2" xfId="2" xr:uid="{C7222ADA-7BFB-4211-ADD4-320EDB0CA053}"/>
    <cellStyle name="Hyperlink 3" xfId="3" xr:uid="{6B1C1235-260E-4EE2-9B1B-D7D7663FC318}"/>
    <cellStyle name="Normal" xfId="0" builtinId="0"/>
    <cellStyle name="Normal 2" xfId="1" xr:uid="{B44826F6-5397-47E2-B941-E5B9A5628A85}"/>
  </cellStyles>
  <dxfs count="23">
    <dxf>
      <fill>
        <patternFill>
          <bgColor theme="5" tint="0.79998168889431442"/>
        </patternFill>
      </fill>
    </dxf>
    <dxf>
      <font>
        <b/>
        <i val="0"/>
        <strike val="0"/>
        <condense val="0"/>
        <extend val="0"/>
        <outline val="0"/>
        <shadow val="0"/>
        <u val="none"/>
        <vertAlign val="baseline"/>
        <sz val="11"/>
        <color theme="1"/>
        <name val="Calibri"/>
        <family val="2"/>
        <scheme val="minor"/>
      </font>
      <numFmt numFmtId="165" formatCode="_([$$-409]* #,##0.00_);_([$$-409]* \(#,##0.00\);_([$$-409]* &quot;-&quot;??_);_(@_)"/>
      <fill>
        <patternFill patternType="solid">
          <fgColor indexed="64"/>
          <bgColor theme="9" tint="0.79998168889431442"/>
        </patternFill>
      </fill>
    </dxf>
    <dxf>
      <numFmt numFmtId="165" formatCode="_([$$-409]* #,##0.00_);_([$$-409]* \(#,##0.00\);_([$$-409]* &quot;-&quot;??_);_(@_)"/>
    </dxf>
    <dxf>
      <font>
        <b/>
        <i val="0"/>
        <strike val="0"/>
        <condense val="0"/>
        <extend val="0"/>
        <outline val="0"/>
        <shadow val="0"/>
        <u val="none"/>
        <vertAlign val="baseline"/>
        <sz val="11"/>
        <color theme="1"/>
        <name val="Calibri"/>
        <family val="2"/>
        <scheme val="minor"/>
      </font>
      <numFmt numFmtId="165" formatCode="_([$$-409]* #,##0.00_);_([$$-409]* \(#,##0.00\);_([$$-409]* &quot;-&quot;??_);_(@_)"/>
      <fill>
        <patternFill patternType="solid">
          <fgColor indexed="64"/>
          <bgColor theme="9" tint="0.79998168889431442"/>
        </patternFill>
      </fill>
    </dxf>
    <dxf>
      <numFmt numFmtId="165" formatCode="_([$$-409]* #,##0.00_);_([$$-409]* \(#,##0.00\);_([$$-409]* &quot;-&quot;??_);_(@_)"/>
    </dxf>
    <dxf>
      <font>
        <b/>
        <i val="0"/>
        <strike val="0"/>
        <condense val="0"/>
        <extend val="0"/>
        <outline val="0"/>
        <shadow val="0"/>
        <u val="none"/>
        <vertAlign val="baseline"/>
        <sz val="11"/>
        <color theme="1"/>
        <name val="Calibri"/>
        <family val="2"/>
        <scheme val="minor"/>
      </font>
    </dxf>
    <dxf>
      <numFmt numFmtId="165" formatCode="_([$$-409]* #,##0.00_);_([$$-409]* \(#,##0.00\);_([$$-409]* &quot;-&quot;??_);_(@_)"/>
    </dxf>
    <dxf>
      <font>
        <b/>
        <i val="0"/>
        <strike val="0"/>
        <condense val="0"/>
        <extend val="0"/>
        <outline val="0"/>
        <shadow val="0"/>
        <u val="none"/>
        <vertAlign val="baseline"/>
        <sz val="11"/>
        <color theme="1"/>
        <name val="Calibri"/>
        <family val="2"/>
        <scheme val="minor"/>
      </font>
    </dxf>
    <dxf>
      <numFmt numFmtId="165" formatCode="_([$$-409]* #,##0.00_);_([$$-409]* \(#,##0.00\);_([$$-409]* &quot;-&quot;??_);_(@_)"/>
    </dxf>
    <dxf>
      <font>
        <b/>
        <i val="0"/>
        <strike val="0"/>
        <condense val="0"/>
        <extend val="0"/>
        <outline val="0"/>
        <shadow val="0"/>
        <u val="none"/>
        <vertAlign val="baseline"/>
        <sz val="11"/>
        <color theme="1"/>
        <name val="Calibri"/>
        <family val="2"/>
        <scheme val="minor"/>
      </font>
    </dxf>
    <dxf>
      <numFmt numFmtId="165" formatCode="_([$$-409]* #,##0.00_);_([$$-409]* \(#,##0.00\);_([$$-409]* &quot;-&quot;??_);_(@_)"/>
    </dxf>
    <dxf>
      <font>
        <b/>
        <i val="0"/>
        <strike val="0"/>
        <condense val="0"/>
        <extend val="0"/>
        <outline val="0"/>
        <shadow val="0"/>
        <u val="none"/>
        <vertAlign val="baseline"/>
        <sz val="11"/>
        <color theme="1"/>
        <name val="Calibri"/>
        <family val="2"/>
        <scheme val="minor"/>
      </font>
      <numFmt numFmtId="166" formatCode="_(&quot;$&quot;* #,##0_);_(&quot;$&quot;* \(#,##0\);_(&quot;$&quot;* &quot;-&quot;??_);_(@_)"/>
      <fill>
        <patternFill patternType="solid">
          <fgColor indexed="64"/>
          <bgColor theme="9" tint="0.79998168889431442"/>
        </patternFill>
      </fill>
    </dxf>
    <dxf>
      <numFmt numFmtId="166" formatCode="_(&quot;$&quot;* #,##0_);_(&quot;$&quot;* \(#,##0\);_(&quot;$&quot;* &quot;-&quot;??_);_(@_)"/>
      <fill>
        <patternFill patternType="solid">
          <fgColor indexed="64"/>
          <bgColor theme="9" tint="0.79998168889431442"/>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numFmt numFmtId="166" formatCode="_(&quot;$&quot;* #,##0_);_(&quot;$&quot;* \(#,##0\);_(&quot;$&quot;* &quot;-&quot;??_);_(@_)"/>
      <fill>
        <patternFill patternType="solid">
          <fgColor indexed="64"/>
          <bgColor theme="7" tint="0.79998168889431442"/>
        </patternFill>
      </fill>
    </dxf>
    <dxf>
      <font>
        <b/>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dxf>
    <dxf>
      <numFmt numFmtId="0" formatCode="General"/>
      <fill>
        <patternFill patternType="solid">
          <fgColor indexed="64"/>
          <bgColor theme="7" tint="0.79998168889431442"/>
        </patternFill>
      </fil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b/>
      </font>
    </dxf>
    <dxf>
      <border>
        <bottom style="medium">
          <color indexed="64"/>
        </bottom>
      </border>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xelplus.com/tutorials" TargetMode="External"/><Relationship Id="rId2" Type="http://schemas.openxmlformats.org/officeDocument/2006/relationships/image" Target="../media/image1.gif"/><Relationship Id="rId1" Type="http://schemas.openxmlformats.org/officeDocument/2006/relationships/hyperlink" Target="https://www.xelplus.com/resources/" TargetMode="External"/><Relationship Id="rId4" Type="http://schemas.openxmlformats.org/officeDocument/2006/relationships/hyperlink" Target="https://www.xelplus.com/courses" TargetMode="External"/></Relationships>
</file>

<file path=xl/drawings/drawing1.xml><?xml version="1.0" encoding="utf-8"?>
<xdr:wsDr xmlns:xdr="http://schemas.openxmlformats.org/drawingml/2006/spreadsheetDrawing" xmlns:a="http://schemas.openxmlformats.org/drawingml/2006/main">
  <xdr:oneCellAnchor>
    <xdr:from>
      <xdr:col>1</xdr:col>
      <xdr:colOff>114300</xdr:colOff>
      <xdr:row>0</xdr:row>
      <xdr:rowOff>9525</xdr:rowOff>
    </xdr:from>
    <xdr:ext cx="2571666" cy="646395"/>
    <xdr:sp macro="" textlink="">
      <xdr:nvSpPr>
        <xdr:cNvPr id="2" name="TextBox 1">
          <a:extLst>
            <a:ext uri="{FF2B5EF4-FFF2-40B4-BE49-F238E27FC236}">
              <a16:creationId xmlns:a16="http://schemas.microsoft.com/office/drawing/2014/main" id="{873DBE97-6781-479E-9A7C-2C9080B9CE50}"/>
            </a:ext>
          </a:extLst>
        </xdr:cNvPr>
        <xdr:cNvSpPr txBox="1"/>
      </xdr:nvSpPr>
      <xdr:spPr>
        <a:xfrm>
          <a:off x="209550" y="9525"/>
          <a:ext cx="2571666" cy="646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3600" baseline="0">
              <a:solidFill>
                <a:srgbClr val="363636"/>
              </a:solidFill>
              <a:latin typeface="Roboto Black" panose="02000000000000000000" pitchFamily="2" charset="0"/>
              <a:ea typeface="Roboto Black" panose="02000000000000000000" pitchFamily="2" charset="0"/>
              <a:cs typeface="Roboto Black" panose="02000000000000000000" pitchFamily="2" charset="0"/>
            </a:rPr>
            <a:t>Learn More</a:t>
          </a:r>
          <a:endParaRPr lang="en-GB" sz="3600">
            <a:solidFill>
              <a:srgbClr val="363636"/>
            </a:solidFill>
            <a:latin typeface="Roboto Black" panose="02000000000000000000" pitchFamily="2" charset="0"/>
            <a:ea typeface="Roboto Black" panose="02000000000000000000" pitchFamily="2" charset="0"/>
            <a:cs typeface="Roboto Black" panose="02000000000000000000" pitchFamily="2" charset="0"/>
          </a:endParaRPr>
        </a:p>
      </xdr:txBody>
    </xdr:sp>
    <xdr:clientData/>
  </xdr:oneCellAnchor>
  <xdr:twoCellAnchor editAs="oneCell">
    <xdr:from>
      <xdr:col>6</xdr:col>
      <xdr:colOff>485775</xdr:colOff>
      <xdr:row>1</xdr:row>
      <xdr:rowOff>38100</xdr:rowOff>
    </xdr:from>
    <xdr:to>
      <xdr:col>10</xdr:col>
      <xdr:colOff>428625</xdr:colOff>
      <xdr:row>2</xdr:row>
      <xdr:rowOff>95250</xdr:rowOff>
    </xdr:to>
    <xdr:pic>
      <xdr:nvPicPr>
        <xdr:cNvPr id="3" name="Picture 2">
          <a:hlinkClick xmlns:r="http://schemas.openxmlformats.org/officeDocument/2006/relationships" r:id="rId1"/>
          <a:extLst>
            <a:ext uri="{FF2B5EF4-FFF2-40B4-BE49-F238E27FC236}">
              <a16:creationId xmlns:a16="http://schemas.microsoft.com/office/drawing/2014/main" id="{4F711222-CFF2-4250-A464-5BB52C916CF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258050" y="228600"/>
          <a:ext cx="2381250" cy="247650"/>
        </a:xfrm>
        <a:prstGeom prst="rect">
          <a:avLst/>
        </a:prstGeom>
      </xdr:spPr>
    </xdr:pic>
    <xdr:clientData/>
  </xdr:twoCellAnchor>
  <xdr:twoCellAnchor editAs="absolute">
    <xdr:from>
      <xdr:col>2</xdr:col>
      <xdr:colOff>19050</xdr:colOff>
      <xdr:row>7</xdr:row>
      <xdr:rowOff>176213</xdr:rowOff>
    </xdr:from>
    <xdr:to>
      <xdr:col>2</xdr:col>
      <xdr:colOff>1247775</xdr:colOff>
      <xdr:row>8</xdr:row>
      <xdr:rowOff>271463</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387B6F82-1615-4D10-93A6-27B3F566AB17}"/>
            </a:ext>
          </a:extLst>
        </xdr:cNvPr>
        <xdr:cNvSpPr/>
      </xdr:nvSpPr>
      <xdr:spPr>
        <a:xfrm>
          <a:off x="323850" y="1600201"/>
          <a:ext cx="1228725" cy="476250"/>
        </a:xfrm>
        <a:prstGeom prst="rect">
          <a:avLst/>
        </a:prstGeom>
        <a:solidFill>
          <a:srgbClr val="E88450"/>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Free</a:t>
          </a:r>
          <a:r>
            <a:rPr lang="en-US" sz="1200" baseline="0">
              <a:latin typeface="Lato" panose="020F0502020204030203" pitchFamily="34" charset="0"/>
            </a:rPr>
            <a:t> Tutorials</a:t>
          </a:r>
          <a:endParaRPr lang="en-US" sz="1200">
            <a:latin typeface="Lato" panose="020F0502020204030203" pitchFamily="34" charset="0"/>
          </a:endParaRPr>
        </a:p>
      </xdr:txBody>
    </xdr:sp>
    <xdr:clientData/>
  </xdr:twoCellAnchor>
  <xdr:twoCellAnchor editAs="absolute">
    <xdr:from>
      <xdr:col>2</xdr:col>
      <xdr:colOff>19050</xdr:colOff>
      <xdr:row>12</xdr:row>
      <xdr:rowOff>157162</xdr:rowOff>
    </xdr:from>
    <xdr:to>
      <xdr:col>2</xdr:col>
      <xdr:colOff>1247775</xdr:colOff>
      <xdr:row>13</xdr:row>
      <xdr:rowOff>128587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B7D6FC2A-434A-494D-9E2D-CE2AEF1074C3}"/>
            </a:ext>
          </a:extLst>
        </xdr:cNvPr>
        <xdr:cNvSpPr/>
      </xdr:nvSpPr>
      <xdr:spPr>
        <a:xfrm>
          <a:off x="323850" y="3095625"/>
          <a:ext cx="1228725" cy="476250"/>
        </a:xfrm>
        <a:prstGeom prst="rect">
          <a:avLst/>
        </a:prstGeom>
        <a:solidFill>
          <a:srgbClr val="2981B9"/>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Start</a:t>
          </a:r>
          <a:r>
            <a:rPr lang="en-US" sz="1200" baseline="0">
              <a:latin typeface="Lato" panose="020F0502020204030203" pitchFamily="34" charset="0"/>
            </a:rPr>
            <a:t> Learning</a:t>
          </a:r>
          <a:endParaRPr lang="en-US" sz="1200">
            <a:latin typeface="Lato" panose="020F0502020204030203" pitchFamily="34" charset="0"/>
          </a:endParaRPr>
        </a:p>
      </xdr:txBody>
    </xdr:sp>
    <xdr:clientData/>
  </xdr:twoCellAnchor>
  <xdr:twoCellAnchor editAs="absolute">
    <xdr:from>
      <xdr:col>2</xdr:col>
      <xdr:colOff>9525</xdr:colOff>
      <xdr:row>17</xdr:row>
      <xdr:rowOff>119062</xdr:rowOff>
    </xdr:from>
    <xdr:to>
      <xdr:col>2</xdr:col>
      <xdr:colOff>1238250</xdr:colOff>
      <xdr:row>20</xdr:row>
      <xdr:rowOff>33337</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3B39CA52-2116-4590-A642-015BA165FAB7}"/>
            </a:ext>
          </a:extLst>
        </xdr:cNvPr>
        <xdr:cNvSpPr/>
      </xdr:nvSpPr>
      <xdr:spPr>
        <a:xfrm>
          <a:off x="314325" y="4791075"/>
          <a:ext cx="1228725" cy="476250"/>
        </a:xfrm>
        <a:prstGeom prst="rect">
          <a:avLst/>
        </a:prstGeom>
        <a:solidFill>
          <a:srgbClr val="207245"/>
        </a:solidFill>
        <a:ln>
          <a:solidFill>
            <a:schemeClr val="bg1">
              <a:lumMod val="85000"/>
            </a:schemeClr>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200">
              <a:latin typeface="Lato" panose="020F0502020204030203" pitchFamily="34" charset="0"/>
            </a:rPr>
            <a:t>Browse</a:t>
          </a:r>
          <a:r>
            <a:rPr lang="en-US" sz="1200" baseline="0">
              <a:latin typeface="Lato" panose="020F0502020204030203" pitchFamily="34" charset="0"/>
            </a:rPr>
            <a:t> </a:t>
          </a:r>
          <a:endParaRPr lang="en-US" sz="1200">
            <a:latin typeface="Lato" panose="020F0502020204030203" pitchFamily="34" charset="0"/>
          </a:endParaRPr>
        </a:p>
      </xdr:txBody>
    </xdr:sp>
    <xdr:clientData/>
  </xdr:twoCellAnchor>
  <xdr:twoCellAnchor>
    <xdr:from>
      <xdr:col>6</xdr:col>
      <xdr:colOff>228600</xdr:colOff>
      <xdr:row>4</xdr:row>
      <xdr:rowOff>1</xdr:rowOff>
    </xdr:from>
    <xdr:to>
      <xdr:col>11</xdr:col>
      <xdr:colOff>28575</xdr:colOff>
      <xdr:row>10</xdr:row>
      <xdr:rowOff>66675</xdr:rowOff>
    </xdr:to>
    <xdr:sp macro="" textlink="">
      <xdr:nvSpPr>
        <xdr:cNvPr id="7" name="Speech Bubble: Rectangle 6">
          <a:hlinkClick xmlns:r="http://schemas.openxmlformats.org/officeDocument/2006/relationships" r:id="rId4"/>
          <a:extLst>
            <a:ext uri="{FF2B5EF4-FFF2-40B4-BE49-F238E27FC236}">
              <a16:creationId xmlns:a16="http://schemas.microsoft.com/office/drawing/2014/main" id="{1EB071EA-ACC9-4734-A8FD-0513D5B50979}"/>
            </a:ext>
          </a:extLst>
        </xdr:cNvPr>
        <xdr:cNvSpPr/>
      </xdr:nvSpPr>
      <xdr:spPr>
        <a:xfrm>
          <a:off x="9086850" y="762001"/>
          <a:ext cx="2847975" cy="1819274"/>
        </a:xfrm>
        <a:prstGeom prst="wedgeRectCallout">
          <a:avLst>
            <a:gd name="adj1" fmla="val 65789"/>
            <a:gd name="adj2" fmla="val 27491"/>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After having taken other VBA courses, I can say with certainty that this is the best by far, it is amazing the amount of tips, tricks and shortcuts that Leila teaches us and others do not. It shows the effort and love that Leila delivers in each course she does.</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Felix Valecillos (Excel</a:t>
          </a:r>
          <a:r>
            <a:rPr lang="en-US" sz="1200" b="0" i="0" baseline="0">
              <a:solidFill>
                <a:schemeClr val="tx1">
                  <a:lumMod val="75000"/>
                  <a:lumOff val="25000"/>
                </a:schemeClr>
              </a:solidFill>
              <a:effectLst/>
              <a:latin typeface="+mn-lt"/>
              <a:ea typeface="+mn-ea"/>
              <a:cs typeface="+mn-cs"/>
            </a:rPr>
            <a:t> VBA course)</a:t>
          </a:r>
          <a:endParaRPr lang="en-US" sz="1200">
            <a:solidFill>
              <a:schemeClr val="tx1">
                <a:lumMod val="75000"/>
                <a:lumOff val="25000"/>
              </a:schemeClr>
            </a:solidFill>
          </a:endParaRPr>
        </a:p>
      </xdr:txBody>
    </xdr:sp>
    <xdr:clientData/>
  </xdr:twoCellAnchor>
  <xdr:twoCellAnchor>
    <xdr:from>
      <xdr:col>6</xdr:col>
      <xdr:colOff>133350</xdr:colOff>
      <xdr:row>12</xdr:row>
      <xdr:rowOff>504824</xdr:rowOff>
    </xdr:from>
    <xdr:to>
      <xdr:col>13</xdr:col>
      <xdr:colOff>9525</xdr:colOff>
      <xdr:row>22</xdr:row>
      <xdr:rowOff>90487</xdr:rowOff>
    </xdr:to>
    <xdr:sp macro="" textlink="">
      <xdr:nvSpPr>
        <xdr:cNvPr id="8" name="Speech Bubble: Rectangle 7">
          <a:hlinkClick xmlns:r="http://schemas.openxmlformats.org/officeDocument/2006/relationships" r:id="rId4"/>
          <a:extLst>
            <a:ext uri="{FF2B5EF4-FFF2-40B4-BE49-F238E27FC236}">
              <a16:creationId xmlns:a16="http://schemas.microsoft.com/office/drawing/2014/main" id="{CC64B883-349D-4D2A-868A-696EF50A10E5}"/>
            </a:ext>
          </a:extLst>
        </xdr:cNvPr>
        <xdr:cNvSpPr/>
      </xdr:nvSpPr>
      <xdr:spPr>
        <a:xfrm>
          <a:off x="7386638" y="3457574"/>
          <a:ext cx="3495675" cy="2195513"/>
        </a:xfrm>
        <a:prstGeom prst="wedgeRectCallout">
          <a:avLst>
            <a:gd name="adj1" fmla="val 19909"/>
            <a:gd name="adj2" fmla="val 80333"/>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0" i="1">
              <a:solidFill>
                <a:schemeClr val="tx1">
                  <a:lumMod val="75000"/>
                  <a:lumOff val="25000"/>
                </a:schemeClr>
              </a:solidFill>
              <a:effectLst/>
              <a:latin typeface="+mn-lt"/>
              <a:ea typeface="+mn-ea"/>
              <a:cs typeface="+mn-cs"/>
            </a:rPr>
            <a:t>This is a great course that taught me new things and also demonstrated new ways to apply existing techniques in ways I had not previously considered or knew where possible. I really enjoyed and benefited from the teaching style. Leila chunks the more complicated subject matter to make it easier to grasp. As a result my Excel capability just increased significantly and I have no hesitation recommending this course.</a:t>
          </a:r>
        </a:p>
        <a:p>
          <a:pPr algn="l"/>
          <a:endParaRPr lang="en-US" sz="1200" b="0" i="0">
            <a:solidFill>
              <a:schemeClr val="tx1">
                <a:lumMod val="75000"/>
                <a:lumOff val="25000"/>
              </a:schemeClr>
            </a:solidFill>
            <a:effectLst/>
            <a:latin typeface="+mn-lt"/>
            <a:ea typeface="+mn-ea"/>
            <a:cs typeface="+mn-cs"/>
          </a:endParaRPr>
        </a:p>
        <a:p>
          <a:pPr algn="l"/>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Ade Vaughan (Excel</a:t>
          </a:r>
          <a:r>
            <a:rPr lang="en-US" sz="1200" b="0" i="0" baseline="0">
              <a:solidFill>
                <a:schemeClr val="tx1">
                  <a:lumMod val="75000"/>
                  <a:lumOff val="25000"/>
                </a:schemeClr>
              </a:solidFill>
              <a:effectLst/>
              <a:latin typeface="+mn-lt"/>
              <a:ea typeface="+mn-ea"/>
              <a:cs typeface="+mn-cs"/>
            </a:rPr>
            <a:t> Dashboard course)</a:t>
          </a:r>
          <a:endParaRPr lang="en-US" sz="1200">
            <a:solidFill>
              <a:schemeClr val="tx1">
                <a:lumMod val="75000"/>
                <a:lumOff val="25000"/>
              </a:schemeClr>
            </a:solidFill>
          </a:endParaRPr>
        </a:p>
      </xdr:txBody>
    </xdr:sp>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28">
  <rv s="0">
    <v>http://en.wikipedia.org/wiki/Public_domain</v>
    <v>Public domain</v>
  </rv>
  <rv s="0">
    <v>http://en.wikipedia.org/wiki/Microsoft</v>
    <v>Wikipedia</v>
  </rv>
  <rv s="1">
    <v>0</v>
    <v>1</v>
  </rv>
  <rv s="2">
    <v>6</v>
    <v>https://www.bing.com/th?id=AMMS_c6939a08cba290c186ef1b935254e91d&amp;qlt=95</v>
    <v>2</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232.86</v>
    <v>132.52000000000001</v>
    <v>0.82769999999999999</v>
    <v>-7.0000000000000007E-2</v>
    <v>-3.2660000000000002E-4</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215.54</v>
    <v>3</v>
    <v>Software &amp; IT Services</v>
    <v>Stock</v>
    <v>44173.041530000002</v>
    <v>4</v>
    <v>212.99</v>
    <v>1620139000000</v>
    <v>MICROSOFT CORPORATION</v>
    <v>MICROSOFT CORPORATION</v>
    <v>214.37</v>
    <v>34.5715</v>
    <v>214.36</v>
    <v>214.29</v>
    <v>7560496000</v>
    <v>MSFT</v>
    <v>MICROSOFT CORPORATION (XNAS:MSFT)</v>
    <v>13809</v>
    <v>28101491</v>
    <v>1993</v>
  </rv>
  <rv s="4">
    <v>5</v>
  </rv>
  <rv s="0">
    <v>http://en.wikipedia.org/wiki/Alphabet_Inc.</v>
    <v>Wikipedia</v>
  </rv>
  <rv s="1">
    <v>0</v>
    <v>7</v>
  </rv>
  <rv s="2">
    <v>6</v>
    <v>https://www.bing.com/th?id=AMMS_91f59ff6c9305ce24b1cf0389cd856f8&amp;qlt=95</v>
    <v>8</v>
    <v>0</v>
    <v>https://www.bing.com/images/search?form=xlimg&amp;q=alphabet+inc.</v>
    <v>Image of ALPHABET INC.</v>
  </rv>
  <rv s="0">
    <v>https://www.bing.com/financeapi/forcetrigger?t=a1u3p2&amp;q=XNAS%3aGOOG&amp;form=skydnc</v>
    <v>Learn more on Bing</v>
  </rv>
  <rv s="3">
    <v>en-US</v>
    <v>a1u3p2</v>
    <v>268435456</v>
    <v>1</v>
    <v>Powered by Refinitiv</v>
    <v>0</v>
    <v>ALPHABET INC. (XNAS:GOOG)</v>
    <v>3</v>
    <v>4</v>
    <v>Finance</v>
    <v>7</v>
    <v>1847.2</v>
    <v>1013.5361</v>
    <v>1.0056</v>
    <v>-8.51</v>
    <v>-4.6550000000000003E-3</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132121</v>
    <v>Nasdaq Stock Market</v>
    <v>XNAS</v>
    <v>XNAS</v>
    <v>1600 Amphitheatre Pkwy, MOUNTAIN VIEW, CA, 94043-1351 US</v>
    <v>1832.37</v>
    <v>9</v>
    <v>Software &amp; IT Services</v>
    <v>Stock</v>
    <v>44173.040683888285</v>
    <v>10</v>
    <v>1805.78</v>
    <v>1229895000000</v>
    <v>ALPHABET INC.</v>
    <v>ALPHABET INC.</v>
    <v>1819</v>
    <v>35.148699999999998</v>
    <v>1827.99</v>
    <v>1819.48</v>
    <v>676426300</v>
    <v>GOOG</v>
    <v>ALPHABET INC. (XNAS:GOOG)</v>
    <v>9</v>
    <v>1677110</v>
    <v>2015</v>
  </rv>
  <rv s="4">
    <v>11</v>
  </rv>
  <rv s="0">
    <v>http://en.wikipedia.org/wiki/Amazon_(company)</v>
    <v>Wikipedia</v>
  </rv>
  <rv s="1">
    <v>0</v>
    <v>13</v>
  </rv>
  <rv s="2">
    <v>6</v>
    <v>https://www.bing.com/th?id=AMMS_234d7638413b734c1560bf8e7f642960&amp;qlt=95</v>
    <v>14</v>
    <v>0</v>
    <v>https://www.bing.com/images/search?form=xlimg&amp;q=amazon.com</v>
    <v>Image of AMAZON.COM, INC.</v>
  </rv>
  <rv s="0">
    <v>https://www.bing.com/financeapi/forcetrigger?t=a1nhlh&amp;q=XNAS%3aAMZN&amp;form=skydnc</v>
    <v>Learn more on Bing</v>
  </rv>
  <rv s="3">
    <v>en-US</v>
    <v>a1nhlh</v>
    <v>268435456</v>
    <v>1</v>
    <v>Powered by Refinitiv</v>
    <v>0</v>
    <v>AMAZON.COM, INC. (XNAS:AMZN)</v>
    <v>3</v>
    <v>4</v>
    <v>Finance</v>
    <v>5</v>
    <v>3552.25</v>
    <v>1626.0318</v>
    <v>1.2030000000000001</v>
    <v>-4.58</v>
    <v>-1.4480000000000001E-3</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1125300</v>
    <v>Nasdaq Stock Market</v>
    <v>XNAS</v>
    <v>XNAS</v>
    <v>410 Terry Ave N, SEATTLE, WA, 98109-5210 US</v>
    <v>3180.76</v>
    <v>15</v>
    <v>Diversified Retail</v>
    <v>Stock</v>
    <v>44173.04157887656</v>
    <v>16</v>
    <v>3141.69</v>
    <v>1584530000000</v>
    <v>AMAZON.COM, INC.</v>
    <v>AMAZON.COM, INC.</v>
    <v>3156.48</v>
    <v>92.482500000000002</v>
    <v>3162.58</v>
    <v>3158</v>
    <v>501751200</v>
    <v>AMZN</v>
    <v>AMAZON.COM, INC. (XNAS:AMZN)</v>
    <v>608</v>
    <v>4282498</v>
    <v>1996</v>
  </rv>
  <rv s="4">
    <v>17</v>
  </rv>
  <rv s="0">
    <v>http://de.wikipedia.org/wiki/Royal_Caribbean_Group</v>
    <v>Wikipedia</v>
  </rv>
  <rv s="1">
    <v>0</v>
    <v>19</v>
  </rv>
  <rv s="2">
    <v>6</v>
    <v>https://www.bing.com/th?id=AMMS_61170b63dd44ef11b57dda9f64342336&amp;qlt=95</v>
    <v>20</v>
    <v>0</v>
    <v>https://www.bing.com/images/search?form=xlimg&amp;q=royal+caribbean+cruises+ltd.</v>
    <v>Image of ROYAL CARIBBEAN CRUISES LTD.</v>
  </rv>
  <rv s="0">
    <v>https://www.bing.com/financeapi/forcetrigger?t=a21rw7&amp;q=XNYS%3aRCL&amp;form=skydnc</v>
    <v>Learn more on Bing</v>
  </rv>
  <rv s="3">
    <v>en-US</v>
    <v>a21rw7</v>
    <v>268435456</v>
    <v>1</v>
    <v>Powered by Refinitiv</v>
    <v>0</v>
    <v>ROYAL CARIBBEAN CRUISES LTD. (XNYS:RCL)</v>
    <v>3</v>
    <v>4</v>
    <v>Finance</v>
    <v>7</v>
    <v>135.315</v>
    <v>19.25</v>
    <v>2.9060000000000001</v>
    <v>-1.1100000000000001</v>
    <v>-1.3416999999999998E-2</v>
    <v>USD</v>
    <v>Royal Caribbean Cruises Ltd. is a cruise company. The Company owns and operates three global cruise brands: Royal Caribbean International, Celebrity Cruises and Azamara Club Cruises (Global Brands). The Company also own joint venture interest in the German brand TUI Cruises, interest in the Spanish brand Pullmantur and interest in the Chinese brand SkySea Cruises (collectively, Partner Brands). Together, its Global Brands and its Partner Brands operate a combined total of 50 ships in the cruise vacation industry with an aggregate capacity of approximately 123,270 berths as of December 31, 2016. As of July 31, 2018, the Company's ships offer a selection of itineraries that call on approximately 540 destinations in 105 countries, covering all seven continents. Royal Caribbean International offers a range of itineraries to the destinations, including Alaska, Asia, Australia, Canada, the Caribbean, the Panama Canal and New Zealand with cruise lengths that range from 2 to 24 nights.</v>
    <v>85300</v>
    <v>New York Stock Exchange</v>
    <v>XNYS</v>
    <v>XNYS</v>
    <v>1050 Caribbean Way, MIAMI, FL, 33132-2028 US</v>
    <v>82.44</v>
    <v>21</v>
    <v>Hotels &amp; Entertainment Services</v>
    <v>Stock</v>
    <v>44173.041216064063</v>
    <v>22</v>
    <v>80.3</v>
    <v>18310480000</v>
    <v>ROYAL CARIBBEAN CRUISES LTD.</v>
    <v>ROYAL CARIBBEAN CRUISES LTD.</v>
    <v>82.25</v>
    <v>0</v>
    <v>82.73</v>
    <v>81.62</v>
    <v>224338100</v>
    <v>RCL</v>
    <v>ROYAL CARIBBEAN CRUISES LTD. (XNYS:RCL)</v>
    <v>148</v>
    <v>6845068</v>
    <v>1985</v>
  </rv>
  <rv s="4">
    <v>23</v>
  </rv>
  <rv s="0">
    <v>https://www.bing.com/financeapi/forcetrigger?t=a1moa2&amp;q=XNAS%3aAAL&amp;form=skydnc</v>
    <v>Learn more on Bing</v>
  </rv>
  <rv s="5">
    <v>en-US</v>
    <v>a1moa2</v>
    <v>268435456</v>
    <v>1</v>
    <v>Powered by Refinitiv</v>
    <v>8</v>
    <v>AMERICAN AIRLINES GROUP INC. (XNAS:AAL)</v>
    <v>9</v>
    <v>10</v>
    <v>Finance</v>
    <v>5</v>
    <v>30.78</v>
    <v>8.25</v>
    <v>1.8230999999999999</v>
    <v>0.81</v>
    <v>4.9390000000000003E-2</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18.07</v>
    <v>Passenger Transportation Services</v>
    <v>Stock</v>
    <v>44173.041652013279</v>
    <v>25</v>
    <v>16.47</v>
    <v>10412030000</v>
    <v>AMERICAN AIRLINES GROUP INC.</v>
    <v>AMERICAN AIRLINES GROUP INC.</v>
    <v>16.54</v>
    <v>3.3195999999999999</v>
    <v>16.399999999999999</v>
    <v>17.21</v>
    <v>604998800</v>
    <v>AAL</v>
    <v>AMERICAN AIRLINES GROUP INC. (XNAS:AAL)</v>
    <v>137954</v>
    <v>91876721</v>
    <v>1982</v>
  </rv>
  <rv s="4">
    <v>26</v>
  </rv>
</rvData>
</file>

<file path=xl/richData/rdrichvaluestructure.xml><?xml version="1.0" encoding="utf-8"?>
<rvStructures xmlns="http://schemas.microsoft.com/office/spreadsheetml/2017/richdata" count="6">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3">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2">
      <v t="s">%EntityServiceId</v>
      <v t="s">_Format</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spbArrays>
  <spbData count="11">
    <spb s="0">
      <v>0</v>
    </spb>
    <spb s="1">
      <v>0</v>
      <v>0</v>
    </spb>
    <spb s="2">
      <v>0</v>
      <v>0</v>
      <v>0</v>
    </spb>
    <spb s="3">
      <v>1</v>
      <v>2</v>
      <v>2</v>
      <v>2</v>
    </spb>
    <spb s="4">
      <v>1</v>
      <v>2</v>
      <v>2</v>
      <v>1</v>
      <v>3</v>
      <v>1</v>
      <v>4</v>
      <v>1</v>
      <v>1</v>
      <v>5</v>
      <v>5</v>
      <v>6</v>
      <v>7</v>
      <v>1</v>
      <v>1</v>
      <v>1</v>
      <v>5</v>
      <v>8</v>
      <v>9</v>
      <v>10</v>
      <v>11</v>
      <v>5</v>
    </spb>
    <spb s="5">
      <v>Real-Time Nasdaq Last Sale</v>
      <v>from previous close</v>
      <v>from previous close</v>
      <v>Source: Nasdaq Last Sale</v>
      <v>GMT</v>
    </spb>
    <spb s="6">
      <v>Powered by Refinitiv</v>
    </spb>
    <spb s="5">
      <v>Delayed 15 minutes</v>
      <v>from previous close</v>
      <v>from previous close</v>
      <v>Source: Nasdaq</v>
      <v>GMT</v>
    </spb>
    <spb s="0">
      <v>1</v>
    </spb>
    <spb s="7">
      <v>2</v>
      <v>2</v>
      <v>2</v>
    </spb>
    <spb s="8">
      <v>1</v>
      <v>2</v>
      <v>2</v>
      <v>1</v>
      <v>3</v>
      <v>1</v>
      <v>1</v>
      <v>1</v>
      <v>5</v>
      <v>5</v>
      <v>6</v>
      <v>7</v>
      <v>1</v>
      <v>1</v>
      <v>1</v>
      <v>5</v>
      <v>8</v>
      <v>9</v>
      <v>10</v>
      <v>11</v>
      <v>5</v>
    </spb>
  </spbData>
</supportingPropertyBags>
</file>

<file path=xl/richData/rdsupportingpropertybagstructure.xml><?xml version="1.0" encoding="utf-8"?>
<spbStructures xmlns="http://schemas.microsoft.com/office/spreadsheetml/2017/richdata2" count="9">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
    <k n="Price" t="s"/>
    <k n="Change" t="s"/>
    <k n="Change (%)" t="s"/>
    <k n="ExchangeID" t="s"/>
    <k n="Last trade time" t="s"/>
  </s>
  <s>
    <k n="name" t="s"/>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EB2B9E-E010-4D66-B04B-7027EBCF40A6}" name="TStocks" displayName="TStocks" ref="B3:K9" totalsRowCount="1" headerRowDxfId="22" totalsRowDxfId="20" headerRowBorderDxfId="21">
  <autoFilter ref="B3:K8" xr:uid="{1F99172F-C218-4008-9B44-EA9989E6B63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E89B9B81-C93B-41D3-B6A8-2C31D839651F}" name="Stock" totalsRowLabel="Total" dataDxfId="19" totalsRowDxfId="18"/>
    <tableColumn id="2" xr3:uid="{15D2AB13-737F-4DC3-B234-1309EDF17031}" name="Ticker symbol" totalsRowDxfId="17">
      <calculatedColumnFormula array="1">_FV(TStocks[[#This Row],[Stock]],"Ticker symbol",TRUE)</calculatedColumnFormula>
    </tableColumn>
    <tableColumn id="3" xr3:uid="{192E90D4-9AB2-4CCC-A85B-9A2E3EB24C82}" name="Shares" dataDxfId="16" totalsRowDxfId="15" dataCellStyle="Currency"/>
    <tableColumn id="4" xr3:uid="{2B5F1C22-A47B-4F02-AEBD-1F7D542D2B98}" name="Buy Price" dataDxfId="14" totalsRowDxfId="13" dataCellStyle="Currency"/>
    <tableColumn id="5" xr3:uid="{A1CFAC68-77E0-4E5B-BC7D-B3AEEAC59C61}" name="Portfolio Cost" totalsRowFunction="sum" dataDxfId="12" totalsRowDxfId="11" dataCellStyle="Currency">
      <calculatedColumnFormula>TStocks[[#This Row],[Buy Price]]*TStocks[[#This Row],[Shares]]</calculatedColumnFormula>
    </tableColumn>
    <tableColumn id="6" xr3:uid="{230B1FAC-87B3-4872-8236-BFDC08E868C2}" name="Price" dataDxfId="10" totalsRowDxfId="9">
      <calculatedColumnFormula array="1">_FV(TStocks[[#This Row],[Stock]],"Price")</calculatedColumnFormula>
    </tableColumn>
    <tableColumn id="7" xr3:uid="{7E2480AD-9315-4CD8-B8E1-1EF17C36C43E}" name="52 week high" dataDxfId="8" totalsRowDxfId="7">
      <calculatedColumnFormula array="1">_FV(TStocks[[#This Row],[Stock]],"52 week high",TRUE)</calculatedColumnFormula>
    </tableColumn>
    <tableColumn id="8" xr3:uid="{AC1FE168-DD29-4FBF-9779-53AEAECC717B}" name="52 week low" dataDxfId="6" totalsRowDxfId="5">
      <calculatedColumnFormula array="1">_FV(TStocks[[#This Row],[Stock]],"52 week low",TRUE)</calculatedColumnFormula>
    </tableColumn>
    <tableColumn id="9" xr3:uid="{D9756048-95F1-4BD9-BA77-6B914D1C496B}" name="Portfolio Value" totalsRowFunction="sum" dataDxfId="4" totalsRowDxfId="3">
      <calculatedColumnFormula>TStocks[[#This Row],[Price]]*TStocks[[#This Row],[Shares]]</calculatedColumnFormula>
    </tableColumn>
    <tableColumn id="10" xr3:uid="{D29CB973-7FD3-40E3-B211-250649B744B7}" name="Position / Up or down" totalsRowFunction="sum" dataDxfId="2" totalsRowDxfId="1">
      <calculatedColumnFormula>TStocks[[#This Row],[Portfolio Value]]-TStocks[[#This Row],[Portfolio Cost]]</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DA739-8F61-451F-BD24-EF7FE759B95E}">
  <sheetPr codeName="Sheet2">
    <tabColor theme="9" tint="0.59999389629810485"/>
    <pageSetUpPr fitToPage="1"/>
  </sheetPr>
  <dimension ref="A1:N25"/>
  <sheetViews>
    <sheetView showGridLines="0" tabSelected="1" workbookViewId="0">
      <selection activeCell="E2" sqref="E2"/>
    </sheetView>
  </sheetViews>
  <sheetFormatPr defaultColWidth="0" defaultRowHeight="14.25" customHeight="1" zeroHeight="1"/>
  <cols>
    <col min="1" max="1" width="1.42578125" style="12" customWidth="1"/>
    <col min="2" max="2" width="3.140625" style="12" customWidth="1"/>
    <col min="3" max="3" width="69.5703125" style="12" customWidth="1"/>
    <col min="4" max="6" width="9.140625" style="12" customWidth="1"/>
    <col min="7" max="11" width="9.140625" style="15" customWidth="1"/>
    <col min="12" max="12" width="2.28515625" style="15" customWidth="1"/>
    <col min="13" max="13" width="2.7109375" style="15" customWidth="1"/>
    <col min="14" max="14" width="2.42578125" style="15" customWidth="1"/>
    <col min="15" max="16384" width="9.140625" style="12" hidden="1"/>
  </cols>
  <sheetData>
    <row r="1" spans="1:14" s="2" customFormat="1" ht="15">
      <c r="A1" s="1"/>
      <c r="B1" s="1"/>
      <c r="C1" s="1"/>
      <c r="D1" s="1"/>
      <c r="E1" s="1"/>
      <c r="F1" s="1"/>
      <c r="G1" s="15"/>
      <c r="H1" s="15"/>
      <c r="I1" s="15"/>
      <c r="J1" s="15"/>
      <c r="K1" s="15"/>
      <c r="L1" s="15"/>
      <c r="M1" s="15"/>
      <c r="N1" s="15"/>
    </row>
    <row r="2" spans="1:14" s="2" customFormat="1" ht="15">
      <c r="A2" s="1"/>
      <c r="B2" s="1"/>
      <c r="C2" s="1"/>
      <c r="D2" s="1"/>
      <c r="E2"/>
      <c r="F2" s="1"/>
      <c r="G2" s="15"/>
      <c r="H2" s="15"/>
      <c r="I2" s="15"/>
      <c r="J2" s="15"/>
      <c r="K2" s="15"/>
      <c r="L2" s="15"/>
      <c r="M2" s="15"/>
      <c r="N2" s="15"/>
    </row>
    <row r="3" spans="1:14" s="2" customFormat="1" ht="15">
      <c r="A3" s="1"/>
      <c r="B3" s="1"/>
      <c r="C3" s="1"/>
      <c r="D3" s="1"/>
      <c r="E3" s="1"/>
      <c r="F3" s="1"/>
      <c r="G3" s="15"/>
      <c r="H3" s="15"/>
      <c r="I3" s="15"/>
      <c r="J3" s="15"/>
      <c r="K3" s="15"/>
      <c r="L3" s="15"/>
      <c r="M3" s="15"/>
      <c r="N3" s="15"/>
    </row>
    <row r="4" spans="1:14" s="2" customFormat="1" ht="7.9" customHeight="1">
      <c r="A4" s="1"/>
      <c r="B4" s="3"/>
      <c r="C4" s="3"/>
      <c r="D4" s="3"/>
      <c r="E4" s="3"/>
      <c r="F4" s="3"/>
      <c r="G4" s="16"/>
      <c r="H4" s="16"/>
      <c r="I4" s="16"/>
      <c r="J4" s="16"/>
      <c r="K4" s="16"/>
      <c r="L4" s="15"/>
      <c r="M4" s="15"/>
      <c r="N4" s="15"/>
    </row>
    <row r="5" spans="1:14" s="2" customFormat="1" ht="18.75">
      <c r="A5" s="1"/>
      <c r="B5" s="4"/>
      <c r="C5" s="5" t="s">
        <v>0</v>
      </c>
      <c r="D5" s="3"/>
      <c r="E5" s="3"/>
      <c r="F5" s="3"/>
      <c r="G5" s="16"/>
      <c r="H5" s="16"/>
      <c r="I5" s="16"/>
      <c r="J5" s="16"/>
      <c r="K5" s="16"/>
      <c r="L5" s="16"/>
      <c r="M5" s="15"/>
      <c r="N5" s="15"/>
    </row>
    <row r="6" spans="1:14" s="2" customFormat="1" ht="9.9499999999999993" customHeight="1">
      <c r="A6" s="1"/>
      <c r="B6" s="3"/>
      <c r="C6" s="6"/>
      <c r="D6" s="6"/>
      <c r="E6" s="6"/>
      <c r="F6" s="3"/>
      <c r="G6" s="16"/>
      <c r="H6" s="16"/>
      <c r="I6" s="16"/>
      <c r="J6" s="16"/>
      <c r="K6" s="16"/>
      <c r="L6" s="16"/>
      <c r="M6" s="15"/>
      <c r="N6" s="15"/>
    </row>
    <row r="7" spans="1:14" s="2" customFormat="1" ht="30" customHeight="1">
      <c r="A7" s="1"/>
      <c r="B7" s="3"/>
      <c r="C7" s="13" t="s">
        <v>6</v>
      </c>
      <c r="D7" s="14"/>
      <c r="E7" s="14"/>
      <c r="F7" s="14"/>
      <c r="G7" s="16"/>
      <c r="H7" s="16"/>
      <c r="I7" s="16"/>
      <c r="J7" s="16"/>
      <c r="K7" s="16"/>
      <c r="L7" s="16"/>
      <c r="M7" s="15"/>
      <c r="N7" s="15"/>
    </row>
    <row r="8" spans="1:14" s="2" customFormat="1" ht="30" customHeight="1">
      <c r="A8" s="1"/>
      <c r="B8" s="3"/>
      <c r="C8" s="13"/>
      <c r="D8" s="14"/>
      <c r="E8" s="14"/>
      <c r="F8" s="14"/>
      <c r="G8" s="16"/>
      <c r="H8" s="16"/>
      <c r="I8" s="16"/>
      <c r="J8" s="16"/>
      <c r="K8" s="16"/>
      <c r="L8" s="16"/>
      <c r="M8" s="15"/>
      <c r="N8" s="15"/>
    </row>
    <row r="9" spans="1:14" s="2" customFormat="1" ht="28.5" customHeight="1">
      <c r="A9" s="1"/>
      <c r="B9" s="3"/>
      <c r="C9" s="13"/>
      <c r="D9" s="14"/>
      <c r="E9" s="14"/>
      <c r="F9" s="14"/>
      <c r="G9" s="16"/>
      <c r="H9" s="16"/>
      <c r="I9" s="16"/>
      <c r="J9" s="16"/>
      <c r="K9" s="16"/>
      <c r="L9" s="16"/>
      <c r="M9" s="15"/>
      <c r="N9" s="15"/>
    </row>
    <row r="10" spans="1:14" s="2" customFormat="1" ht="21" customHeight="1">
      <c r="A10" s="1"/>
      <c r="B10" s="3"/>
      <c r="C10" s="5" t="s">
        <v>1</v>
      </c>
      <c r="D10" s="14"/>
      <c r="E10" s="14"/>
      <c r="F10" s="14"/>
      <c r="G10" s="16"/>
      <c r="H10" s="16"/>
      <c r="I10" s="16"/>
      <c r="J10" s="16"/>
      <c r="K10" s="16"/>
      <c r="L10" s="16"/>
      <c r="M10" s="15"/>
      <c r="N10" s="15"/>
    </row>
    <row r="11" spans="1:14" s="2" customFormat="1" ht="9.9499999999999993" customHeight="1">
      <c r="A11" s="1"/>
      <c r="B11" s="3"/>
      <c r="C11" s="7"/>
      <c r="D11" s="6"/>
      <c r="E11" s="6"/>
      <c r="F11" s="6"/>
      <c r="G11" s="16"/>
      <c r="H11" s="16"/>
      <c r="I11" s="16"/>
      <c r="J11" s="16"/>
      <c r="K11" s="16"/>
      <c r="L11" s="16"/>
      <c r="M11" s="15"/>
      <c r="N11" s="15"/>
    </row>
    <row r="12" spans="1:14" s="2" customFormat="1" ht="30">
      <c r="A12" s="1"/>
      <c r="B12" s="3"/>
      <c r="C12" s="13" t="s">
        <v>5</v>
      </c>
      <c r="D12" s="3"/>
      <c r="E12" s="3"/>
      <c r="F12" s="3"/>
      <c r="G12" s="16"/>
      <c r="H12" s="16"/>
      <c r="I12" s="16"/>
      <c r="J12" s="16"/>
      <c r="K12" s="16"/>
      <c r="L12" s="16"/>
      <c r="M12" s="15"/>
      <c r="N12" s="15"/>
    </row>
    <row r="13" spans="1:14" s="2" customFormat="1" ht="39.75" customHeight="1">
      <c r="A13" s="1"/>
      <c r="B13" s="3"/>
      <c r="C13" s="14"/>
      <c r="D13" s="14"/>
      <c r="E13" s="14"/>
      <c r="F13" s="14"/>
      <c r="G13" s="16"/>
      <c r="H13" s="16"/>
      <c r="I13" s="16"/>
      <c r="J13" s="16"/>
      <c r="K13" s="16"/>
      <c r="L13" s="16"/>
      <c r="M13" s="15"/>
      <c r="N13" s="15"/>
    </row>
    <row r="14" spans="1:14" s="2" customFormat="1" ht="17.25" customHeight="1">
      <c r="A14" s="1"/>
      <c r="B14" s="3"/>
      <c r="C14" s="7"/>
      <c r="D14" s="6"/>
      <c r="E14" s="6"/>
      <c r="F14" s="6"/>
      <c r="G14" s="16"/>
      <c r="H14" s="16"/>
      <c r="I14" s="16"/>
      <c r="J14" s="16"/>
      <c r="K14" s="16"/>
      <c r="L14" s="16"/>
      <c r="M14" s="15"/>
      <c r="N14" s="15"/>
    </row>
    <row r="15" spans="1:14" s="2" customFormat="1" ht="24.75" customHeight="1">
      <c r="A15" s="1"/>
      <c r="B15" s="3"/>
      <c r="C15" s="5" t="s">
        <v>2</v>
      </c>
      <c r="D15" s="3"/>
      <c r="E15" s="3"/>
      <c r="F15" s="3"/>
      <c r="G15" s="16"/>
      <c r="H15" s="16"/>
      <c r="I15" s="16"/>
      <c r="J15" s="16"/>
      <c r="K15" s="16"/>
      <c r="L15" s="16"/>
      <c r="M15" s="15"/>
      <c r="N15" s="15"/>
    </row>
    <row r="16" spans="1:14" s="2" customFormat="1" ht="9.9499999999999993" customHeight="1">
      <c r="A16" s="1"/>
      <c r="B16" s="3"/>
      <c r="C16" s="3"/>
      <c r="D16" s="3"/>
      <c r="E16" s="3"/>
      <c r="F16" s="3"/>
      <c r="G16" s="16"/>
      <c r="H16" s="16"/>
      <c r="I16" s="16"/>
      <c r="J16" s="16"/>
      <c r="K16" s="16"/>
      <c r="L16" s="16"/>
      <c r="M16" s="15"/>
      <c r="N16" s="15"/>
    </row>
    <row r="17" spans="1:14" s="2" customFormat="1" ht="45">
      <c r="A17" s="1"/>
      <c r="B17" s="3"/>
      <c r="C17" s="13" t="s">
        <v>7</v>
      </c>
      <c r="D17" s="3"/>
      <c r="E17" s="3"/>
      <c r="F17" s="3"/>
      <c r="G17" s="17"/>
      <c r="H17" s="16"/>
      <c r="I17" s="16"/>
      <c r="J17" s="16"/>
      <c r="K17" s="16"/>
      <c r="L17" s="16"/>
      <c r="M17" s="15"/>
      <c r="N17" s="15"/>
    </row>
    <row r="18" spans="1:14" s="2" customFormat="1" ht="15">
      <c r="A18" s="1"/>
      <c r="B18" s="3"/>
      <c r="D18" s="3"/>
      <c r="E18" s="3"/>
      <c r="F18" s="3"/>
      <c r="G18" s="16"/>
      <c r="H18" s="16"/>
      <c r="I18" s="16"/>
      <c r="J18" s="16"/>
      <c r="K18" s="16"/>
      <c r="L18" s="16"/>
      <c r="M18" s="15"/>
      <c r="N18" s="15"/>
    </row>
    <row r="19" spans="1:14" s="2" customFormat="1" ht="15">
      <c r="A19" s="1"/>
      <c r="B19" s="3"/>
      <c r="C19" s="14"/>
      <c r="D19" s="14"/>
      <c r="E19" s="14"/>
      <c r="F19" s="14"/>
      <c r="G19" s="16"/>
      <c r="H19" s="16"/>
      <c r="I19" s="16"/>
      <c r="J19" s="16"/>
      <c r="K19" s="16"/>
      <c r="L19" s="16"/>
      <c r="M19" s="15"/>
      <c r="N19" s="15"/>
    </row>
    <row r="20" spans="1:14" s="2" customFormat="1" ht="15">
      <c r="A20" s="1"/>
      <c r="B20" s="3"/>
      <c r="C20" s="7"/>
      <c r="D20" s="6"/>
      <c r="E20" s="6"/>
      <c r="F20" s="6"/>
      <c r="G20" s="16"/>
      <c r="H20" s="16"/>
      <c r="I20" s="16"/>
      <c r="J20" s="16"/>
      <c r="K20" s="16"/>
      <c r="L20" s="16"/>
      <c r="M20" s="15"/>
      <c r="N20" s="15"/>
    </row>
    <row r="21" spans="1:14" s="2" customFormat="1" ht="15">
      <c r="A21" s="1"/>
      <c r="B21" s="3"/>
      <c r="C21" s="7"/>
      <c r="D21" s="6"/>
      <c r="E21" s="6"/>
      <c r="F21" s="6"/>
      <c r="G21" s="16"/>
      <c r="H21" s="16"/>
      <c r="I21" s="16"/>
      <c r="J21" s="16"/>
      <c r="K21" s="16"/>
      <c r="L21" s="16"/>
      <c r="M21" s="15"/>
      <c r="N21" s="15"/>
    </row>
    <row r="22" spans="1:14" s="2" customFormat="1" ht="15">
      <c r="A22" s="8"/>
      <c r="B22" s="9"/>
      <c r="C22" s="9"/>
      <c r="D22" s="9"/>
      <c r="E22" s="9"/>
      <c r="F22" s="9"/>
      <c r="G22" s="16"/>
      <c r="H22" s="16"/>
      <c r="I22" s="16"/>
      <c r="J22" s="16"/>
      <c r="K22" s="16"/>
      <c r="L22" s="16"/>
      <c r="M22" s="15"/>
      <c r="N22" s="15"/>
    </row>
    <row r="23" spans="1:14" s="2" customFormat="1" ht="18">
      <c r="A23" s="8"/>
      <c r="B23" s="9"/>
      <c r="C23" s="10" t="s">
        <v>3</v>
      </c>
      <c r="D23" s="9"/>
      <c r="E23" s="9"/>
      <c r="F23" s="9"/>
      <c r="G23" s="16"/>
      <c r="H23" s="16"/>
      <c r="I23" s="16"/>
      <c r="J23" s="16"/>
      <c r="K23" s="16"/>
      <c r="L23" s="16"/>
      <c r="M23" s="15"/>
      <c r="N23" s="15"/>
    </row>
    <row r="24" spans="1:14" s="2" customFormat="1" ht="15.75">
      <c r="A24" s="8"/>
      <c r="B24" s="8"/>
      <c r="C24" s="11" t="s">
        <v>4</v>
      </c>
      <c r="D24" s="8"/>
      <c r="E24" s="8"/>
      <c r="F24" s="8"/>
      <c r="G24" s="15"/>
      <c r="H24" s="15"/>
      <c r="I24" s="15"/>
      <c r="J24" s="15"/>
      <c r="K24" s="15"/>
      <c r="L24" s="15"/>
      <c r="M24" s="15"/>
      <c r="N24" s="15"/>
    </row>
    <row r="25" spans="1:14" s="2" customFormat="1" ht="15">
      <c r="A25" s="8"/>
      <c r="B25" s="8"/>
      <c r="C25" s="8"/>
      <c r="D25" s="8"/>
      <c r="E25" s="8"/>
      <c r="F25" s="8"/>
      <c r="G25" s="15"/>
      <c r="H25" s="15"/>
      <c r="I25" s="15"/>
      <c r="J25" s="15"/>
      <c r="K25" s="15"/>
      <c r="L25" s="15"/>
      <c r="M25" s="15"/>
      <c r="N25" s="15"/>
    </row>
  </sheetData>
  <pageMargins left="0.7" right="0.7" top="0.75" bottom="0.75" header="0.3" footer="0.3"/>
  <pageSetup paperSize="9" scale="7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0089D-8806-4B94-B4CF-0BF8CCCE66CA}">
  <sheetPr>
    <pageSetUpPr fitToPage="1"/>
  </sheetPr>
  <dimension ref="A1:K14"/>
  <sheetViews>
    <sheetView showGridLines="0" zoomScale="110" zoomScaleNormal="110" workbookViewId="0"/>
  </sheetViews>
  <sheetFormatPr defaultRowHeight="15"/>
  <cols>
    <col min="1" max="1" width="4.7109375" customWidth="1"/>
    <col min="2" max="2" width="19.28515625" customWidth="1"/>
    <col min="3" max="3" width="17" bestFit="1" customWidth="1"/>
    <col min="4" max="4" width="10.5703125" bestFit="1" customWidth="1"/>
    <col min="5" max="5" width="9.28515625" bestFit="1" customWidth="1"/>
    <col min="6" max="6" width="13.28515625" bestFit="1" customWidth="1"/>
    <col min="7" max="7" width="10.5703125" bestFit="1" customWidth="1"/>
    <col min="8" max="8" width="12.5703125" bestFit="1" customWidth="1"/>
    <col min="9" max="9" width="12" bestFit="1" customWidth="1"/>
    <col min="10" max="10" width="14.5703125" bestFit="1" customWidth="1"/>
    <col min="11" max="11" width="20.85546875" bestFit="1" customWidth="1"/>
  </cols>
  <sheetData>
    <row r="1" spans="1:11">
      <c r="A1" s="18" t="s">
        <v>8</v>
      </c>
      <c r="B1" s="18"/>
      <c r="C1" s="18"/>
      <c r="D1" s="18"/>
    </row>
    <row r="3" spans="1:11" ht="15.75" thickBot="1">
      <c r="B3" s="20" t="s">
        <v>9</v>
      </c>
      <c r="C3" s="21" t="s">
        <v>10</v>
      </c>
      <c r="D3" s="21" t="s">
        <v>11</v>
      </c>
      <c r="E3" s="22" t="s">
        <v>12</v>
      </c>
      <c r="F3" s="20" t="s">
        <v>13</v>
      </c>
      <c r="G3" s="20" t="s">
        <v>14</v>
      </c>
      <c r="H3" s="20" t="s">
        <v>15</v>
      </c>
      <c r="I3" s="20" t="s">
        <v>16</v>
      </c>
      <c r="J3" s="20" t="s">
        <v>19</v>
      </c>
      <c r="K3" s="20" t="s">
        <v>17</v>
      </c>
    </row>
    <row r="4" spans="1:11" ht="60">
      <c r="B4" s="25" t="e" vm="1">
        <v>#VALUE!</v>
      </c>
      <c r="C4" t="str" cm="1">
        <f t="array" ref="C4">_FV(TStocks[[#This Row],[Stock]],"Ticker symbol",TRUE)</f>
        <v>MSFT</v>
      </c>
      <c r="D4" s="31">
        <v>200</v>
      </c>
      <c r="E4" s="23">
        <v>151</v>
      </c>
      <c r="F4" s="24">
        <f>TStocks[[#This Row],[Buy Price]]*TStocks[[#This Row],[Shares]]</f>
        <v>30200</v>
      </c>
      <c r="G4" s="19" cm="1">
        <f t="array" ref="G4">_FV(TStocks[[#This Row],[Stock]],"Price")</f>
        <v>214.29</v>
      </c>
      <c r="H4" s="19" cm="1">
        <f t="array" ref="H4">_FV(TStocks[[#This Row],[Stock]],"52 week high",TRUE)</f>
        <v>232.86</v>
      </c>
      <c r="I4" s="19" cm="1">
        <f t="array" ref="I4">_FV(TStocks[[#This Row],[Stock]],"52 week low",TRUE)</f>
        <v>132.52000000000001</v>
      </c>
      <c r="J4" s="19">
        <f>TStocks[[#This Row],[Price]]*TStocks[[#This Row],[Shares]]</f>
        <v>42858</v>
      </c>
      <c r="K4" s="19">
        <f>TStocks[[#This Row],[Portfolio Value]]-TStocks[[#This Row],[Portfolio Cost]]</f>
        <v>12658</v>
      </c>
    </row>
    <row r="5" spans="1:11" ht="60">
      <c r="B5" s="25" t="e" vm="2">
        <v>#VALUE!</v>
      </c>
      <c r="C5" t="str" cm="1">
        <f t="array" ref="C5">_FV(TStocks[[#This Row],[Stock]],"Ticker symbol",TRUE)</f>
        <v>GOOG</v>
      </c>
      <c r="D5" s="31">
        <v>40</v>
      </c>
      <c r="E5" s="23">
        <v>1650</v>
      </c>
      <c r="F5" s="24">
        <f>TStocks[[#This Row],[Buy Price]]*TStocks[[#This Row],[Shares]]</f>
        <v>66000</v>
      </c>
      <c r="G5" s="19" cm="1">
        <f t="array" ref="G5">_FV(TStocks[[#This Row],[Stock]],"Price")</f>
        <v>1819.48</v>
      </c>
      <c r="H5" s="19" cm="1">
        <f t="array" ref="H5">_FV(TStocks[[#This Row],[Stock]],"52 week high",TRUE)</f>
        <v>1847.2</v>
      </c>
      <c r="I5" s="19" cm="1">
        <f t="array" ref="I5">_FV(TStocks[[#This Row],[Stock]],"52 week low",TRUE)</f>
        <v>1013.5361</v>
      </c>
      <c r="J5" s="19">
        <f>TStocks[[#This Row],[Price]]*TStocks[[#This Row],[Shares]]</f>
        <v>72779.199999999997</v>
      </c>
      <c r="K5" s="19">
        <f>TStocks[[#This Row],[Portfolio Value]]-TStocks[[#This Row],[Portfolio Cost]]</f>
        <v>6779.1999999999971</v>
      </c>
    </row>
    <row r="6" spans="1:11" ht="60">
      <c r="B6" s="25" t="e" vm="3">
        <v>#VALUE!</v>
      </c>
      <c r="C6" t="str" cm="1">
        <f t="array" ref="C6">_FV(TStocks[[#This Row],[Stock]],"Ticker symbol",TRUE)</f>
        <v>AMZN</v>
      </c>
      <c r="D6" s="31">
        <v>50</v>
      </c>
      <c r="E6" s="23">
        <v>2400</v>
      </c>
      <c r="F6" s="24">
        <f>TStocks[[#This Row],[Buy Price]]*TStocks[[#This Row],[Shares]]</f>
        <v>120000</v>
      </c>
      <c r="G6" s="19" cm="1">
        <f t="array" ref="G6">_FV(TStocks[[#This Row],[Stock]],"Price")</f>
        <v>3158</v>
      </c>
      <c r="H6" s="19" cm="1">
        <f t="array" ref="H6">_FV(TStocks[[#This Row],[Stock]],"52 week high",TRUE)</f>
        <v>3552.25</v>
      </c>
      <c r="I6" s="19" cm="1">
        <f t="array" ref="I6">_FV(TStocks[[#This Row],[Stock]],"52 week low",TRUE)</f>
        <v>1626.0318</v>
      </c>
      <c r="J6" s="19">
        <f>TStocks[[#This Row],[Price]]*TStocks[[#This Row],[Shares]]</f>
        <v>157900</v>
      </c>
      <c r="K6" s="19">
        <f>TStocks[[#This Row],[Portfolio Value]]-TStocks[[#This Row],[Portfolio Cost]]</f>
        <v>37900</v>
      </c>
    </row>
    <row r="7" spans="1:11" ht="60">
      <c r="B7" s="25" t="e" vm="4">
        <v>#VALUE!</v>
      </c>
      <c r="C7" t="str" cm="1">
        <f t="array" ref="C7">_FV(TStocks[[#This Row],[Stock]],"Ticker symbol",TRUE)</f>
        <v>RCL</v>
      </c>
      <c r="D7" s="31">
        <v>400</v>
      </c>
      <c r="E7" s="23">
        <v>115</v>
      </c>
      <c r="F7" s="24">
        <f>TStocks[[#This Row],[Buy Price]]*TStocks[[#This Row],[Shares]]</f>
        <v>46000</v>
      </c>
      <c r="G7" s="19" cm="1">
        <f t="array" ref="G7">_FV(TStocks[[#This Row],[Stock]],"Price")</f>
        <v>81.62</v>
      </c>
      <c r="H7" s="19" cm="1">
        <f t="array" ref="H7">_FV(TStocks[[#This Row],[Stock]],"52 week high",TRUE)</f>
        <v>135.315</v>
      </c>
      <c r="I7" s="19" cm="1">
        <f t="array" ref="I7">_FV(TStocks[[#This Row],[Stock]],"52 week low",TRUE)</f>
        <v>19.25</v>
      </c>
      <c r="J7" s="19">
        <f>TStocks[[#This Row],[Price]]*TStocks[[#This Row],[Shares]]</f>
        <v>32648</v>
      </c>
      <c r="K7" s="19">
        <f>TStocks[[#This Row],[Portfolio Value]]-TStocks[[#This Row],[Portfolio Cost]]</f>
        <v>-13352</v>
      </c>
    </row>
    <row r="8" spans="1:11" ht="60">
      <c r="B8" s="25" t="e" vm="5">
        <v>#VALUE!</v>
      </c>
      <c r="C8" t="str" cm="1">
        <f t="array" ref="C8">_FV(TStocks[[#This Row],[Stock]],"Ticker symbol",TRUE)</f>
        <v>AAL</v>
      </c>
      <c r="D8" s="31">
        <v>1200</v>
      </c>
      <c r="E8" s="23">
        <v>20</v>
      </c>
      <c r="F8" s="24">
        <f>TStocks[[#This Row],[Buy Price]]*TStocks[[#This Row],[Shares]]</f>
        <v>24000</v>
      </c>
      <c r="G8" s="19" cm="1">
        <f t="array" ref="G8">_FV(TStocks[[#This Row],[Stock]],"Price")</f>
        <v>17.21</v>
      </c>
      <c r="H8" s="19" cm="1">
        <f t="array" ref="H8">_FV(TStocks[[#This Row],[Stock]],"52 week high",TRUE)</f>
        <v>30.78</v>
      </c>
      <c r="I8" s="19" cm="1">
        <f t="array" ref="I8">_FV(TStocks[[#This Row],[Stock]],"52 week low",TRUE)</f>
        <v>8.25</v>
      </c>
      <c r="J8" s="19">
        <f>TStocks[[#This Row],[Price]]*TStocks[[#This Row],[Shares]]</f>
        <v>20652</v>
      </c>
      <c r="K8" s="19">
        <f>TStocks[[#This Row],[Portfolio Value]]-TStocks[[#This Row],[Portfolio Cost]]</f>
        <v>-3348</v>
      </c>
    </row>
    <row r="9" spans="1:11">
      <c r="B9" s="26" t="s">
        <v>18</v>
      </c>
      <c r="C9" s="27"/>
      <c r="D9" s="28"/>
      <c r="E9" s="28"/>
      <c r="F9" s="29">
        <f>SUBTOTAL(109,TStocks[Portfolio Cost])</f>
        <v>286200</v>
      </c>
      <c r="G9" s="27"/>
      <c r="H9" s="27"/>
      <c r="I9" s="27"/>
      <c r="J9" s="30">
        <f>SUBTOTAL(109,TStocks[Portfolio Value])</f>
        <v>326837.2</v>
      </c>
      <c r="K9" s="30">
        <f>SUBTOTAL(109,TStocks[Position / Up or down])</f>
        <v>40637.199999999997</v>
      </c>
    </row>
    <row r="11" spans="1:11">
      <c r="C11" s="25"/>
    </row>
    <row r="14" spans="1:11">
      <c r="B14" s="25"/>
    </row>
  </sheetData>
  <phoneticPr fontId="10" type="noConversion"/>
  <conditionalFormatting sqref="K4:K8">
    <cfRule type="cellIs" dxfId="0" priority="1" operator="lessThan">
      <formula>0</formula>
    </cfRule>
  </conditionalFormatting>
  <pageMargins left="0.7" right="0.7" top="0.75" bottom="0.75" header="0.3" footer="0.3"/>
  <pageSetup orientation="landscape" horizontalDpi="4294967295" verticalDpi="4294967295"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82CE9B-BE15-4125-A8E5-83BEE4DACE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More --&gt;</vt:lpstr>
      <vt:lpstr>Portfolio</vt:lpstr>
    </vt:vector>
  </TitlesOfParts>
  <Company>XelPlus e.U.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dc:description>www.xelplus.com</dc:description>
  <cp:lastModifiedBy>Bryon Smedley</cp:lastModifiedBy>
  <cp:lastPrinted>2020-12-06T09:54:36Z</cp:lastPrinted>
  <dcterms:created xsi:type="dcterms:W3CDTF">2018-09-11T10:37:47Z</dcterms:created>
  <dcterms:modified xsi:type="dcterms:W3CDTF">2020-12-31T01:20:29Z</dcterms:modified>
</cp:coreProperties>
</file>