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5\Jan, 2025\"/>
    </mc:Choice>
  </mc:AlternateContent>
  <bookViews>
    <workbookView xWindow="0" yWindow="0" windowWidth="24000" windowHeight="10185"/>
  </bookViews>
  <sheets>
    <sheet name="04.02'25 First BUS700in&amp;1445Out" sheetId="1" r:id="rId1"/>
  </sheets>
  <externalReferences>
    <externalReference r:id="rId2"/>
  </externalReferences>
  <definedNames>
    <definedName name="_xlnm.Print_Area" localSheetId="0">'04.02''25 First BUS700in&amp;1445Out'!$A$1:$O$136</definedName>
    <definedName name="_xlnm.Print_Titles" localSheetId="0">'04.02''25 First BUS700in&amp;1445Out'!$1:$1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5" i="1" l="1"/>
  <c r="A135" i="1"/>
  <c r="J134" i="1"/>
  <c r="J136" i="1" s="1"/>
  <c r="P136" i="1" s="1"/>
  <c r="A134" i="1"/>
  <c r="A133" i="1"/>
  <c r="N132" i="1"/>
  <c r="A132" i="1"/>
  <c r="D131" i="1"/>
  <c r="A131" i="1"/>
  <c r="D130" i="1"/>
  <c r="A130" i="1"/>
  <c r="G129" i="1"/>
  <c r="G136" i="1" s="1"/>
  <c r="H136" i="1" s="1"/>
  <c r="D129" i="1"/>
  <c r="D136" i="1" s="1"/>
  <c r="E136" i="1" s="1"/>
  <c r="A129" i="1"/>
  <c r="A136" i="1" s="1"/>
  <c r="B136" i="1" s="1"/>
  <c r="J124" i="1"/>
  <c r="G124" i="1"/>
  <c r="J123" i="1"/>
  <c r="G123" i="1"/>
  <c r="M122" i="1"/>
  <c r="J122" i="1"/>
  <c r="G122" i="1"/>
  <c r="M121" i="1"/>
  <c r="J121" i="1"/>
  <c r="G121" i="1"/>
  <c r="D121" i="1"/>
  <c r="M120" i="1"/>
  <c r="J120" i="1"/>
  <c r="G120" i="1"/>
  <c r="D120" i="1"/>
  <c r="M119" i="1"/>
  <c r="J119" i="1"/>
  <c r="G119" i="1"/>
  <c r="D119" i="1"/>
  <c r="A119" i="1"/>
  <c r="M118" i="1"/>
  <c r="J118" i="1"/>
  <c r="J125" i="1" s="1"/>
  <c r="K125" i="1" s="1"/>
  <c r="G118" i="1"/>
  <c r="D118" i="1"/>
  <c r="A118" i="1"/>
  <c r="M117" i="1"/>
  <c r="J117" i="1"/>
  <c r="G117" i="1"/>
  <c r="D117" i="1"/>
  <c r="A117" i="1"/>
  <c r="M116" i="1"/>
  <c r="J116" i="1"/>
  <c r="G116" i="1"/>
  <c r="D116" i="1"/>
  <c r="D125" i="1" s="1"/>
  <c r="E125" i="1" s="1"/>
  <c r="A116" i="1"/>
  <c r="M115" i="1"/>
  <c r="M125" i="1" s="1"/>
  <c r="J115" i="1"/>
  <c r="G115" i="1"/>
  <c r="G125" i="1" s="1"/>
  <c r="H125" i="1" s="1"/>
  <c r="D115" i="1"/>
  <c r="A115" i="1"/>
  <c r="A125" i="1" s="1"/>
  <c r="B125" i="1" s="1"/>
  <c r="G110" i="1"/>
  <c r="A110" i="1"/>
  <c r="J109" i="1"/>
  <c r="G109" i="1"/>
  <c r="A109" i="1"/>
  <c r="M108" i="1"/>
  <c r="J108" i="1"/>
  <c r="G108" i="1"/>
  <c r="A108" i="1"/>
  <c r="M107" i="1"/>
  <c r="J107" i="1"/>
  <c r="G107" i="1"/>
  <c r="A107" i="1"/>
  <c r="M106" i="1"/>
  <c r="J106" i="1"/>
  <c r="G106" i="1"/>
  <c r="D106" i="1"/>
  <c r="A106" i="1"/>
  <c r="M105" i="1"/>
  <c r="M111" i="1" s="1"/>
  <c r="J105" i="1"/>
  <c r="J111" i="1" s="1"/>
  <c r="K111" i="1" s="1"/>
  <c r="G105" i="1"/>
  <c r="G111" i="1" s="1"/>
  <c r="H111" i="1" s="1"/>
  <c r="D105" i="1"/>
  <c r="D111" i="1" s="1"/>
  <c r="E111" i="1" s="1"/>
  <c r="A105" i="1"/>
  <c r="A111" i="1" s="1"/>
  <c r="B111" i="1" s="1"/>
  <c r="M100" i="1"/>
  <c r="D100" i="1"/>
  <c r="M99" i="1"/>
  <c r="G99" i="1"/>
  <c r="D99" i="1"/>
  <c r="M98" i="1"/>
  <c r="G98" i="1"/>
  <c r="D98" i="1"/>
  <c r="M97" i="1"/>
  <c r="G97" i="1"/>
  <c r="D97" i="1"/>
  <c r="M96" i="1"/>
  <c r="G96" i="1"/>
  <c r="D96" i="1"/>
  <c r="A96" i="1"/>
  <c r="M95" i="1"/>
  <c r="J95" i="1"/>
  <c r="G95" i="1"/>
  <c r="D95" i="1"/>
  <c r="A95" i="1"/>
  <c r="M94" i="1"/>
  <c r="J94" i="1"/>
  <c r="G94" i="1"/>
  <c r="D94" i="1"/>
  <c r="A94" i="1"/>
  <c r="M93" i="1"/>
  <c r="J93" i="1"/>
  <c r="G93" i="1"/>
  <c r="D93" i="1"/>
  <c r="A93" i="1"/>
  <c r="M92" i="1"/>
  <c r="M101" i="1" s="1"/>
  <c r="J92" i="1"/>
  <c r="J101" i="1" s="1"/>
  <c r="K101" i="1" s="1"/>
  <c r="G92" i="1"/>
  <c r="G101" i="1" s="1"/>
  <c r="H101" i="1" s="1"/>
  <c r="D92" i="1"/>
  <c r="D101" i="1" s="1"/>
  <c r="E101" i="1" s="1"/>
  <c r="A92" i="1"/>
  <c r="A101" i="1" s="1"/>
  <c r="B101" i="1" s="1"/>
  <c r="J87" i="1"/>
  <c r="J86" i="1"/>
  <c r="A86" i="1"/>
  <c r="J85" i="1"/>
  <c r="D85" i="1"/>
  <c r="A85" i="1"/>
  <c r="J84" i="1"/>
  <c r="A84" i="1"/>
  <c r="M83" i="1"/>
  <c r="J83" i="1"/>
  <c r="G83" i="1"/>
  <c r="D83" i="1"/>
  <c r="A83" i="1"/>
  <c r="M82" i="1"/>
  <c r="J82" i="1"/>
  <c r="J88" i="1" s="1"/>
  <c r="K88" i="1" s="1"/>
  <c r="G82" i="1"/>
  <c r="D82" i="1"/>
  <c r="A82" i="1"/>
  <c r="M81" i="1"/>
  <c r="M88" i="1" s="1"/>
  <c r="J81" i="1"/>
  <c r="G81" i="1"/>
  <c r="G88" i="1" s="1"/>
  <c r="H88" i="1" s="1"/>
  <c r="D81" i="1"/>
  <c r="D88" i="1" s="1"/>
  <c r="E88" i="1" s="1"/>
  <c r="A81" i="1"/>
  <c r="A88" i="1" s="1"/>
  <c r="B88" i="1" s="1"/>
  <c r="M76" i="1"/>
  <c r="M75" i="1"/>
  <c r="J75" i="1"/>
  <c r="M74" i="1"/>
  <c r="J74" i="1"/>
  <c r="M73" i="1"/>
  <c r="J73" i="1"/>
  <c r="M72" i="1"/>
  <c r="J72" i="1"/>
  <c r="G72" i="1"/>
  <c r="D72" i="1"/>
  <c r="A72" i="1"/>
  <c r="M71" i="1"/>
  <c r="M77" i="1" s="1"/>
  <c r="J71" i="1"/>
  <c r="G71" i="1"/>
  <c r="D71" i="1"/>
  <c r="A71" i="1"/>
  <c r="A77" i="1" s="1"/>
  <c r="B77" i="1" s="1"/>
  <c r="M70" i="1"/>
  <c r="J70" i="1"/>
  <c r="G70" i="1"/>
  <c r="D70" i="1"/>
  <c r="A70" i="1"/>
  <c r="M69" i="1"/>
  <c r="J69" i="1"/>
  <c r="J77" i="1" s="1"/>
  <c r="K77" i="1" s="1"/>
  <c r="G69" i="1"/>
  <c r="G77" i="1" s="1"/>
  <c r="H77" i="1" s="1"/>
  <c r="D69" i="1"/>
  <c r="D77" i="1" s="1"/>
  <c r="E77" i="1" s="1"/>
  <c r="A69" i="1"/>
  <c r="J63" i="1"/>
  <c r="J62" i="1"/>
  <c r="J61" i="1"/>
  <c r="D61" i="1"/>
  <c r="J60" i="1"/>
  <c r="D60" i="1"/>
  <c r="J59" i="1"/>
  <c r="D59" i="1"/>
  <c r="A59" i="1"/>
  <c r="M58" i="1"/>
  <c r="J58" i="1"/>
  <c r="D58" i="1"/>
  <c r="A58" i="1"/>
  <c r="M57" i="1"/>
  <c r="J57" i="1"/>
  <c r="G57" i="1"/>
  <c r="D57" i="1"/>
  <c r="A57" i="1"/>
  <c r="M56" i="1"/>
  <c r="J56" i="1"/>
  <c r="G56" i="1"/>
  <c r="D56" i="1"/>
  <c r="A56" i="1"/>
  <c r="M55" i="1"/>
  <c r="J55" i="1"/>
  <c r="G55" i="1"/>
  <c r="D55" i="1"/>
  <c r="D65" i="1" s="1"/>
  <c r="E65" i="1" s="1"/>
  <c r="A55" i="1"/>
  <c r="M54" i="1"/>
  <c r="J54" i="1"/>
  <c r="G54" i="1"/>
  <c r="D54" i="1"/>
  <c r="A54" i="1"/>
  <c r="M53" i="1"/>
  <c r="M65" i="1" s="1"/>
  <c r="J53" i="1"/>
  <c r="J65" i="1" s="1"/>
  <c r="K65" i="1" s="1"/>
  <c r="G53" i="1"/>
  <c r="G65" i="1" s="1"/>
  <c r="H65" i="1" s="1"/>
  <c r="D53" i="1"/>
  <c r="A53" i="1"/>
  <c r="A65" i="1" s="1"/>
  <c r="B65" i="1" s="1"/>
  <c r="A48" i="1"/>
  <c r="J47" i="1"/>
  <c r="D47" i="1"/>
  <c r="A47" i="1"/>
  <c r="J46" i="1"/>
  <c r="D46" i="1"/>
  <c r="A46" i="1"/>
  <c r="J45" i="1"/>
  <c r="D45" i="1"/>
  <c r="A45" i="1"/>
  <c r="M44" i="1"/>
  <c r="J44" i="1"/>
  <c r="G44" i="1"/>
  <c r="D44" i="1"/>
  <c r="D49" i="1" s="1"/>
  <c r="E49" i="1" s="1"/>
  <c r="A44" i="1"/>
  <c r="M43" i="1"/>
  <c r="J43" i="1"/>
  <c r="G43" i="1"/>
  <c r="D43" i="1"/>
  <c r="A43" i="1"/>
  <c r="M42" i="1"/>
  <c r="J42" i="1"/>
  <c r="J49" i="1" s="1"/>
  <c r="K49" i="1" s="1"/>
  <c r="G42" i="1"/>
  <c r="D42" i="1"/>
  <c r="A42" i="1"/>
  <c r="M41" i="1"/>
  <c r="M49" i="1" s="1"/>
  <c r="J41" i="1"/>
  <c r="G41" i="1"/>
  <c r="G49" i="1" s="1"/>
  <c r="H49" i="1" s="1"/>
  <c r="D41" i="1"/>
  <c r="A41" i="1"/>
  <c r="A49" i="1" s="1"/>
  <c r="B49" i="1" s="1"/>
  <c r="M36" i="1"/>
  <c r="M35" i="1"/>
  <c r="M34" i="1"/>
  <c r="M33" i="1"/>
  <c r="M32" i="1"/>
  <c r="M31" i="1"/>
  <c r="J31" i="1"/>
  <c r="M30" i="1"/>
  <c r="J30" i="1"/>
  <c r="M29" i="1"/>
  <c r="J29" i="1"/>
  <c r="M28" i="1"/>
  <c r="J28" i="1"/>
  <c r="M27" i="1"/>
  <c r="J27" i="1"/>
  <c r="M26" i="1"/>
  <c r="J26" i="1"/>
  <c r="A26" i="1"/>
  <c r="M25" i="1"/>
  <c r="J25" i="1"/>
  <c r="G25" i="1"/>
  <c r="G37" i="1" s="1"/>
  <c r="H37" i="1" s="1"/>
  <c r="D25" i="1"/>
  <c r="A25" i="1"/>
  <c r="M24" i="1"/>
  <c r="J24" i="1"/>
  <c r="J37" i="1" s="1"/>
  <c r="K37" i="1" s="1"/>
  <c r="G24" i="1"/>
  <c r="D24" i="1"/>
  <c r="A24" i="1"/>
  <c r="M23" i="1"/>
  <c r="M37" i="1" s="1"/>
  <c r="J23" i="1"/>
  <c r="G23" i="1"/>
  <c r="D23" i="1"/>
  <c r="D37" i="1" s="1"/>
  <c r="E37" i="1" s="1"/>
  <c r="A23" i="1"/>
  <c r="A37" i="1" s="1"/>
  <c r="B37" i="1" s="1"/>
  <c r="G19" i="1"/>
  <c r="H19" i="1" s="1"/>
  <c r="D18" i="1"/>
  <c r="M17" i="1"/>
  <c r="J17" i="1"/>
  <c r="D17" i="1"/>
  <c r="M16" i="1"/>
  <c r="J16" i="1"/>
  <c r="G16" i="1"/>
  <c r="D16" i="1"/>
  <c r="M15" i="1"/>
  <c r="J15" i="1"/>
  <c r="G15" i="1"/>
  <c r="D15" i="1"/>
  <c r="M14" i="1"/>
  <c r="J14" i="1"/>
  <c r="G14" i="1"/>
  <c r="D14" i="1"/>
  <c r="M13" i="1"/>
  <c r="M19" i="1" s="1"/>
  <c r="J13" i="1"/>
  <c r="J19" i="1" s="1"/>
  <c r="K19" i="1" s="1"/>
  <c r="G13" i="1"/>
  <c r="D13" i="1"/>
  <c r="D19" i="1" s="1"/>
  <c r="E19" i="1" s="1"/>
  <c r="A13" i="1"/>
  <c r="A19" i="1" s="1"/>
  <c r="B19" i="1" s="1"/>
  <c r="G8" i="1"/>
  <c r="G7" i="1"/>
  <c r="M6" i="1"/>
  <c r="G6" i="1"/>
  <c r="D6" i="1"/>
  <c r="A6" i="1"/>
  <c r="M5" i="1"/>
  <c r="J5" i="1"/>
  <c r="G5" i="1"/>
  <c r="G9" i="1" s="1"/>
  <c r="H9" i="1" s="1"/>
  <c r="D5" i="1"/>
  <c r="A5" i="1"/>
  <c r="M4" i="1"/>
  <c r="M9" i="1" s="1"/>
  <c r="J4" i="1"/>
  <c r="J9" i="1" s="1"/>
  <c r="K9" i="1" s="1"/>
  <c r="G4" i="1"/>
  <c r="D4" i="1"/>
  <c r="D9" i="1" s="1"/>
  <c r="E9" i="1" s="1"/>
  <c r="A4" i="1"/>
  <c r="A9" i="1" s="1"/>
  <c r="B9" i="1" s="1"/>
  <c r="B1" i="1"/>
  <c r="N49" i="1" l="1"/>
  <c r="P49" i="1"/>
  <c r="N125" i="1"/>
  <c r="P125" i="1"/>
  <c r="N136" i="1" s="1"/>
  <c r="O135" i="1" s="1"/>
  <c r="P65" i="1"/>
  <c r="N65" i="1"/>
  <c r="P77" i="1"/>
  <c r="N77" i="1"/>
  <c r="P101" i="1"/>
  <c r="N101" i="1"/>
  <c r="P37" i="1"/>
  <c r="N37" i="1"/>
  <c r="P88" i="1"/>
  <c r="N88" i="1"/>
  <c r="P9" i="1"/>
  <c r="N9" i="1"/>
  <c r="P19" i="1"/>
  <c r="N19" i="1"/>
  <c r="N111" i="1"/>
  <c r="P111" i="1"/>
</calcChain>
</file>

<file path=xl/sharedStrings.xml><?xml version="1.0" encoding="utf-8"?>
<sst xmlns="http://schemas.openxmlformats.org/spreadsheetml/2006/main" count="824" uniqueCount="729">
  <si>
    <r>
      <t xml:space="preserve">52 Bus Arrangements from 05thFeb'2025 ( F.Shift ) Student+Staff 07:30 Pu in And Pu Out To14.45 Pu Out .Bus departure from </t>
    </r>
    <r>
      <rPr>
        <b/>
        <i/>
        <sz val="48"/>
        <color rgb="FFFF0000"/>
        <rFont val="Arial"/>
        <family val="2"/>
      </rPr>
      <t xml:space="preserve">PADRA 05.50am- SANGMA 06.10am </t>
    </r>
    <r>
      <rPr>
        <b/>
        <i/>
        <sz val="48"/>
        <rFont val="Arial"/>
        <family val="2"/>
      </rPr>
      <t>And Vadodara 06.05 &amp; 06:10 AM 52 Bus In &amp; Out Same Bus Monday To Friday</t>
    </r>
  </si>
  <si>
    <t>First Play No.45</t>
  </si>
  <si>
    <t>From Vadodara 06.10 &amp; Pu Out 14.45</t>
  </si>
  <si>
    <t>First Play No. 57</t>
  </si>
  <si>
    <t>First Play No. 44</t>
  </si>
  <si>
    <t>First Play No. 56</t>
  </si>
  <si>
    <t>KT - 45</t>
  </si>
  <si>
    <t>GJ03 W 9754</t>
  </si>
  <si>
    <t>KT - 57</t>
  </si>
  <si>
    <t>GJ06 BX 2562</t>
  </si>
  <si>
    <t>KT - 44</t>
  </si>
  <si>
    <t>GJ06 BX 2769</t>
  </si>
  <si>
    <t>KT - 56</t>
  </si>
  <si>
    <t>GJ06 BV 1202</t>
  </si>
  <si>
    <t>PT - 27</t>
  </si>
  <si>
    <t>GJ01 CX 9954</t>
  </si>
  <si>
    <t>MANEJA (GAYATRI NAGAR)</t>
  </si>
  <si>
    <t>માણેજા-ગાયત્રીનગર</t>
  </si>
  <si>
    <t>MAKARPURA DEPO</t>
  </si>
  <si>
    <t>મકરપુરા ડેપો</t>
  </si>
  <si>
    <t>BALAJI STORES, MANEJA RAIL STATION.</t>
  </si>
  <si>
    <t>બાલાજી સ્ટોરસ, માણેજા રેલ્વે સ્ટેશન .</t>
  </si>
  <si>
    <t>TARSALI BUS STAND</t>
  </si>
  <si>
    <t>તરસાલી બસ સ્ટેન્ડ</t>
  </si>
  <si>
    <t>GANGASAGAR (TARSALI)</t>
  </si>
  <si>
    <t>ગંગાસાગર (તરસાલી)</t>
  </si>
  <si>
    <t xml:space="preserve">VOLTAMP TRANSFORMERS, MANEJA. </t>
  </si>
  <si>
    <t xml:space="preserve">વોલટેમ્પ ટ્રાન્સફોર્મેર્સ માણેજા. </t>
  </si>
  <si>
    <t>SAI MANDIR (SUSSAN-TARSALI ROAD)</t>
  </si>
  <si>
    <t>સાંઇમંદિર (સૂસેન-તરસાલી રોડ)</t>
  </si>
  <si>
    <t> MANEJA (ABB) CHOKDI</t>
  </si>
  <si>
    <t>માણેજા (એબીબી) ચોકડી</t>
  </si>
  <si>
    <t>TARSALI BYPASS</t>
  </si>
  <si>
    <t>તરસાલી બાયપાસ</t>
  </si>
  <si>
    <t>MOTI NAGER  (03)</t>
  </si>
  <si>
    <t>મોતી નગર ( 03 )</t>
  </si>
  <si>
    <t>NOVINO BATTERIES</t>
  </si>
  <si>
    <t>નોવિનો બેટરીસ</t>
  </si>
  <si>
    <t>AMARSHRADDHA CHOWKDI</t>
  </si>
  <si>
    <t>અમરક્ષધ્ધા ચોકડી</t>
  </si>
  <si>
    <t>MANEJA (SWAMINARAYAN MANDIR)</t>
  </si>
  <si>
    <t>માણેજા (સ્વામિનારાયણ મંદિર)</t>
  </si>
  <si>
    <t>SARDAR CHOWK,TARSALI GAM</t>
  </si>
  <si>
    <t>સરદાર ચોક, તરસાલી ગામ</t>
  </si>
  <si>
    <t>MANEJA CROSSING</t>
  </si>
  <si>
    <t>માણેજા કોસીંગ</t>
  </si>
  <si>
    <t>MAKARPURA (HANUMAN MANDIR)</t>
  </si>
  <si>
    <t>મકરપુરા (હનુમાન મંદિર)</t>
  </si>
  <si>
    <t xml:space="preserve">First Play No. </t>
  </si>
  <si>
    <t>From Vadodara 05.50 &amp; Pu Out 14.45</t>
  </si>
  <si>
    <t>From Vadodara 06.05 &amp; Pu Out 14.45</t>
  </si>
  <si>
    <t>PT - 01</t>
  </si>
  <si>
    <t>GJ06 BV 8662</t>
  </si>
  <si>
    <t>PT - 04</t>
  </si>
  <si>
    <t>GJ06 BV 9447</t>
  </si>
  <si>
    <t>KT - 47</t>
  </si>
  <si>
    <t>GJ06 BV 8771</t>
  </si>
  <si>
    <t>PT - 03</t>
  </si>
  <si>
    <t>GJ06 BV 9349</t>
  </si>
  <si>
    <t>PT - 05</t>
  </si>
  <si>
    <t>GJ06 BV 8749</t>
  </si>
  <si>
    <t>PADRA ( S.T Bus stand )</t>
  </si>
  <si>
    <t>પાદરા ( એસ.ટી.સ્ટેન્ડ</t>
  </si>
  <si>
    <t>PADRA, SANGMA</t>
  </si>
  <si>
    <t>પાદરા સંગમાં</t>
  </si>
  <si>
    <t>BHAILI RAILWAY STATION</t>
  </si>
  <si>
    <t>ભાયલી રેલ્વે સ્ટેશન</t>
  </si>
  <si>
    <r>
      <rPr>
        <b/>
        <sz val="36"/>
        <color rgb="FFFF0000"/>
        <rFont val="Calibri Light"/>
        <family val="1"/>
        <scheme val="major"/>
      </rPr>
      <t xml:space="preserve">NAND EXOTICA </t>
    </r>
    <r>
      <rPr>
        <b/>
        <sz val="36"/>
        <rFont val="Calibri Light"/>
        <family val="1"/>
        <scheme val="major"/>
      </rPr>
      <t>(Avadh) Atladara.</t>
    </r>
  </si>
  <si>
    <r>
      <rPr>
        <b/>
        <sz val="36"/>
        <color rgb="FFFF0000"/>
        <rFont val="Calibri Light"/>
        <family val="1"/>
        <scheme val="major"/>
      </rPr>
      <t>નંદ એક્સોટિકા</t>
    </r>
    <r>
      <rPr>
        <b/>
        <sz val="36"/>
        <rFont val="Calibri Light"/>
        <family val="1"/>
        <scheme val="major"/>
      </rPr>
      <t xml:space="preserve"> (અવધ) અટલાદરા.</t>
    </r>
  </si>
  <si>
    <t>ATLADRA, SHREE NARAYAN WADI</t>
  </si>
  <si>
    <t>અટલાદરા, શ્રી નારાયણ વાડી</t>
  </si>
  <si>
    <t>PADRA, SAMIYALA</t>
  </si>
  <si>
    <t>પાદરા સમ્યાલા</t>
  </si>
  <si>
    <t>SAMANVAY STATUS, ATLADA – PADRA ROD</t>
  </si>
  <si>
    <t>સમન્વય સ્થિતિ, અટલાડા - પાદરા રોડ</t>
  </si>
  <si>
    <r>
      <rPr>
        <b/>
        <sz val="36"/>
        <color rgb="FFFF0000"/>
        <rFont val="Calibri Light"/>
        <family val="1"/>
        <scheme val="major"/>
      </rPr>
      <t>VELANI EXITICA</t>
    </r>
    <r>
      <rPr>
        <b/>
        <sz val="36"/>
        <rFont val="Calibri Light"/>
        <family val="1"/>
        <scheme val="major"/>
      </rPr>
      <t>,  Atladara.</t>
    </r>
  </si>
  <si>
    <r>
      <rPr>
        <b/>
        <sz val="36"/>
        <color rgb="FFFF0000"/>
        <rFont val="Calibri Light"/>
        <family val="1"/>
        <scheme val="major"/>
      </rPr>
      <t>વેલાની એક્ઝિટિકા,</t>
    </r>
    <r>
      <rPr>
        <b/>
        <sz val="36"/>
        <rFont val="Calibri Light"/>
        <family val="1"/>
        <scheme val="major"/>
      </rPr>
      <t xml:space="preserve"> અટલાદરા.</t>
    </r>
  </si>
  <si>
    <t>SOMA TALAV</t>
  </si>
  <si>
    <t>સોમા તલાવડી</t>
  </si>
  <si>
    <r>
      <t xml:space="preserve">BAPS CHHATRALAY (GOPINATH) </t>
    </r>
    <r>
      <rPr>
        <b/>
        <sz val="26"/>
        <rFont val="Calibri Light"/>
        <family val="1"/>
        <scheme val="major"/>
      </rPr>
      <t>ATLADARA</t>
    </r>
  </si>
  <si>
    <r>
      <rPr>
        <b/>
        <sz val="28"/>
        <color rgb="FFFF0000"/>
        <rFont val="Calibri Light"/>
        <family val="1"/>
        <scheme val="major"/>
      </rPr>
      <t>બી.એ.પી.એસ છાત્રાલય - (ગોપીનાથ)</t>
    </r>
    <r>
      <rPr>
        <b/>
        <sz val="28"/>
        <rFont val="Calibri Light"/>
        <family val="1"/>
        <scheme val="major"/>
      </rPr>
      <t xml:space="preserve"> અટલાદરા</t>
    </r>
  </si>
  <si>
    <t>G.P.T L CHAR RASTA</t>
  </si>
  <si>
    <t>જી.પી.ટી. ચાર રસ્તા</t>
  </si>
  <si>
    <r>
      <rPr>
        <b/>
        <sz val="36"/>
        <color rgb="FFFF0000"/>
        <rFont val="Calibri Light"/>
        <family val="1"/>
        <scheme val="major"/>
      </rPr>
      <t>VISHWAS DUPLEX</t>
    </r>
    <r>
      <rPr>
        <b/>
        <sz val="36"/>
        <rFont val="Calibri Light"/>
        <family val="1"/>
        <scheme val="major"/>
      </rPr>
      <t>, Atladara,</t>
    </r>
  </si>
  <si>
    <r>
      <rPr>
        <b/>
        <sz val="36"/>
        <color rgb="FFFF0000"/>
        <rFont val="Calibri Light"/>
        <family val="1"/>
        <scheme val="major"/>
      </rPr>
      <t>વિશ્વાસ ડુપ્લેક્સ</t>
    </r>
    <r>
      <rPr>
        <b/>
        <sz val="36"/>
        <rFont val="Calibri Light"/>
        <family val="1"/>
        <scheme val="major"/>
      </rPr>
      <t>, અટલાદરા.</t>
    </r>
  </si>
  <si>
    <r>
      <t>KRISHNA DARSHAN PUMP.</t>
    </r>
    <r>
      <rPr>
        <sz val="28"/>
        <rFont val="Arial Narrow"/>
        <family val="2"/>
      </rPr>
      <t>(NEAR KHATAMBA )</t>
    </r>
  </si>
  <si>
    <r>
      <t>ક્રિષ્ના</t>
    </r>
    <r>
      <rPr>
        <sz val="28"/>
        <rFont val="Arial Narrow"/>
        <family val="2"/>
      </rPr>
      <t xml:space="preserve"> દર્શન પમ્પ. ( ખટંબા પાસે )</t>
    </r>
  </si>
  <si>
    <r>
      <rPr>
        <b/>
        <sz val="22"/>
        <color rgb="FFFF0000"/>
        <rFont val="Calibri Light"/>
        <family val="1"/>
        <scheme val="major"/>
      </rPr>
      <t>SHREE SHASHTRIJI MAHARAJ CIRCLE</t>
    </r>
    <r>
      <rPr>
        <b/>
        <sz val="22"/>
        <rFont val="Calibri Light"/>
        <family val="1"/>
        <scheme val="major"/>
      </rPr>
      <t xml:space="preserve"> (Atladra)</t>
    </r>
  </si>
  <si>
    <r>
      <rPr>
        <b/>
        <sz val="28"/>
        <color rgb="FFFF0000"/>
        <rFont val="Calibri Light"/>
        <family val="1"/>
        <scheme val="major"/>
      </rPr>
      <t>શ્રી શાસ્ત્રીજી મહારાજ સર્કલ.</t>
    </r>
    <r>
      <rPr>
        <b/>
        <sz val="28"/>
        <rFont val="Calibri Light"/>
        <family val="1"/>
        <scheme val="major"/>
      </rPr>
      <t xml:space="preserve"> (અટલાદરા)</t>
    </r>
  </si>
  <si>
    <t>SUSSAN CIRCLE</t>
  </si>
  <si>
    <t>સુસેન</t>
  </si>
  <si>
    <r>
      <t xml:space="preserve">ATLADRA WATER TANK. </t>
    </r>
    <r>
      <rPr>
        <b/>
        <sz val="28"/>
        <rFont val="Calibri Light"/>
        <family val="1"/>
        <scheme val="major"/>
      </rPr>
      <t>Atladara,</t>
    </r>
  </si>
  <si>
    <r>
      <rPr>
        <b/>
        <sz val="28"/>
        <color rgb="FFFF0000"/>
        <rFont val="Calibri Light"/>
        <family val="1"/>
        <scheme val="major"/>
      </rPr>
      <t>અટલાદરા પાણીની ટાંકી</t>
    </r>
    <r>
      <rPr>
        <b/>
        <sz val="28"/>
        <rFont val="Calibri Light"/>
        <family val="1"/>
        <scheme val="major"/>
      </rPr>
      <t>. Atladara,</t>
    </r>
  </si>
  <si>
    <t>KHATAMBA(GAYATRI MANDIR )</t>
  </si>
  <si>
    <t>ખટંબા ( ગાયત્રી મંદિર )</t>
  </si>
  <si>
    <t>ATLADRA POLICE CHOKI (B.A.P.S Mondir)</t>
  </si>
  <si>
    <t>અટલાદરા પોલીસચોકી, ( બીએપીએસ. Mondir)</t>
  </si>
  <si>
    <t>BILLABONG SCHOOL</t>
  </si>
  <si>
    <t>બિલા બાેગ સ્કુલ</t>
  </si>
  <si>
    <t>KHATAMBA ( ANANTA ASTHA )</t>
  </si>
  <si>
    <t>ખટંબા (અનંતા અસ્થા )</t>
  </si>
  <si>
    <t>VADSAR BRIDGE</t>
  </si>
  <si>
    <t>વડસર બ્રીજ</t>
  </si>
  <si>
    <t>KT - 46</t>
  </si>
  <si>
    <t>GJ06 BX 2551</t>
  </si>
  <si>
    <t>PT - 19</t>
  </si>
  <si>
    <t>GJ06 BV 8558</t>
  </si>
  <si>
    <t>PT - 08</t>
  </si>
  <si>
    <t>GJ06 BV 8513</t>
  </si>
  <si>
    <t>KT - 48</t>
  </si>
  <si>
    <t>GJ06 BX 2981</t>
  </si>
  <si>
    <t>GJ06 BV 8714</t>
  </si>
  <si>
    <t>AMBE SCHOOL, ( MANJALPUR)</t>
  </si>
  <si>
    <t>અંબે સ્કૂલ ( માંજલપુર )</t>
  </si>
  <si>
    <t>AVADHUT FATAK</t>
  </si>
  <si>
    <t>અવધુત ફાટક</t>
  </si>
  <si>
    <t>PRAMUKH PRASAD</t>
  </si>
  <si>
    <t>પ્રમુખ પ્રસાદ</t>
  </si>
  <si>
    <t>DEEP CHAMBER</t>
  </si>
  <si>
    <t>દીપ ચેમ્બર</t>
  </si>
  <si>
    <t>MEGA MORE CROSSING (LAL BAUG)</t>
  </si>
  <si>
    <t>મેગા મોર ફાટક (લાલ બાગ)</t>
  </si>
  <si>
    <t>SAI CHOKDI (MANJALPUR)</t>
  </si>
  <si>
    <t>સાંઇચોકડી (માંજલપુર)</t>
  </si>
  <si>
    <t>DARBAR CHOKDI</t>
  </si>
  <si>
    <t>દરબાર ચોકડી</t>
  </si>
  <si>
    <t>CHANDRA NAGAR (NEAR TARSALI)</t>
  </si>
  <si>
    <t>ચંદ્ર નગર (તરસાલી પાસે)</t>
  </si>
  <si>
    <t>RELIANCE CIRCLE (Dawat)</t>
  </si>
  <si>
    <t>રિલાયન્સ સર્કલ (દાવત)</t>
  </si>
  <si>
    <t>LALBAUG  (Shiv Mondir)</t>
  </si>
  <si>
    <t>લાલબાગ (શિવ મંદિર)</t>
  </si>
  <si>
    <t>TULSIDHAM</t>
  </si>
  <si>
    <t>તુલસીધામ</t>
  </si>
  <si>
    <t>SARASWATI COMPLEX</t>
  </si>
  <si>
    <t>સરસ્વતી કોમ્પ્લેક્ષ</t>
  </si>
  <si>
    <t>AMODAR</t>
  </si>
  <si>
    <t>આમોદર</t>
  </si>
  <si>
    <t>INDRA COMPLEX (SINDHWAI MATA Rd)</t>
  </si>
  <si>
    <t>ઈન્દ્રા કોમ્પલેક્ષ (સીન્ધવાય માતા રોડ)</t>
  </si>
  <si>
    <t>MOTI BAUG (TOP GATE)</t>
  </si>
  <si>
    <t>મોતીબાગ (ટોપ ગેટ)</t>
  </si>
  <si>
    <t>AKASHWANI</t>
  </si>
  <si>
    <t>આકાશવાણી</t>
  </si>
  <si>
    <t>BHAVANS CIRCLE</t>
  </si>
  <si>
    <t>ભવન્સ સર્કલ</t>
  </si>
  <si>
    <t>KIRTISTAMBH   (RAJMAHEL GATE)</t>
  </si>
  <si>
    <t>કિર્તી સ્તમ્ભ (રાજમહેલ ગેટ)</t>
  </si>
  <si>
    <t>DAIRY TRAN RASTA</t>
  </si>
  <si>
    <t>ડેરી ત્રણ રસ્તા</t>
  </si>
  <si>
    <t>BADAMDI BAUG</t>
  </si>
  <si>
    <t>બદામડી બાગ</t>
  </si>
  <si>
    <t>PRATAP NAGAR BRIDGE (HAJIRA BET)</t>
  </si>
  <si>
    <t>પ્રતાપ નગર બ્રીજ (હજીરા બેટ)</t>
  </si>
  <si>
    <t>KOTHI CHAR RASTA</t>
  </si>
  <si>
    <t>કોઠી ચાર રસ્તા</t>
  </si>
  <si>
    <t>PRATAP NAGAR BANK</t>
  </si>
  <si>
    <t>પ્રતાપ નગર બેંક</t>
  </si>
  <si>
    <t>PARUL CLINIC</t>
  </si>
  <si>
    <t>પારુલ ક્લીનીક</t>
  </si>
  <si>
    <t xml:space="preserve">H.P PETROLPUMP- (MAHA NGER) </t>
  </si>
  <si>
    <t>એચ પી. પેટ્રોલ પંપ (મહા નગર)</t>
  </si>
  <si>
    <t>SALAT VADA</t>
  </si>
  <si>
    <t>સલાટવડા</t>
  </si>
  <si>
    <t>KANHA HEIGHTS-1 (NR. SOMA TALAV)</t>
  </si>
  <si>
    <t>કાન્હા હાઇટસ-૧ સોમા તલાવડી</t>
  </si>
  <si>
    <t>NAGAR WADA</t>
  </si>
  <si>
    <t>નાગરવાડા</t>
  </si>
  <si>
    <t>BHUTDI ZAMPA</t>
  </si>
  <si>
    <t>ભુતડીઝાંપા</t>
  </si>
  <si>
    <t>NAVJIVAN.</t>
  </si>
  <si>
    <t>નવજીવન</t>
  </si>
  <si>
    <t>SARDAR ESTATE.</t>
  </si>
  <si>
    <t>સરદાર એસ્ટેટ</t>
  </si>
  <si>
    <t>KAMLA NAGAR.</t>
  </si>
  <si>
    <t>કમલા નગર</t>
  </si>
  <si>
    <t>YOGESHWAR.</t>
  </si>
  <si>
    <t>યોગેશ્વર</t>
  </si>
  <si>
    <t>From Vadodara 06.00 &amp; Pu Out 14.45</t>
  </si>
  <si>
    <t>PT - 07</t>
  </si>
  <si>
    <t>GJ06 BV 8581</t>
  </si>
  <si>
    <t>PT - 09</t>
  </si>
  <si>
    <t>GJ06 BV 9467</t>
  </si>
  <si>
    <t>PT - 10</t>
  </si>
  <si>
    <t>GJ06 BV 8848</t>
  </si>
  <si>
    <t>PT - 25</t>
  </si>
  <si>
    <t>GJ06 Z 2027</t>
  </si>
  <si>
    <t>PT - 26</t>
  </si>
  <si>
    <t>CROSSWORLD</t>
  </si>
  <si>
    <t>ક્રોસવર્ડ</t>
  </si>
  <si>
    <t>SHYAMAL PARK,SUN PHARMA ROAD</t>
  </si>
  <si>
    <t>શ્યામલ પાર્ક,સન ફાર્મા રોડ</t>
  </si>
  <si>
    <t>PATRAKAR CHAR RASTA (TADALJA)</t>
  </si>
  <si>
    <t>પત્રકાર ચાર રસ્તા ( તાંદલજા )</t>
  </si>
  <si>
    <t>BHAYALI VILLAGE</t>
  </si>
  <si>
    <t>ભાયલી ગામ.</t>
  </si>
  <si>
    <t>VASNA JAKAT NAKA</t>
  </si>
  <si>
    <t>વાસણા જકાત નાકા</t>
  </si>
  <si>
    <t xml:space="preserve">KASHIVISHWESHWAR TEMPLE,( Jaitalpur Road </t>
  </si>
  <si>
    <t>કાશીવિશ્વનાથ મંદિર. (જેતલપુર રોડ)</t>
  </si>
  <si>
    <t>PRATHAM UPVAN,SUN PHARMA ROAD</t>
  </si>
  <si>
    <t>પ્રથમ ઉપવન,સન ફાર્મા રોડ</t>
  </si>
  <si>
    <t>ANSAAR HOSPITAL.Patrakar road.</t>
  </si>
  <si>
    <t>અણસાર હોસ્પિટલ, (પત્રકાર રોડ.)</t>
  </si>
  <si>
    <t>SHYAMAL ARCADE, ( BHAYLI MAIN RD )</t>
  </si>
  <si>
    <t>શ્યામલ આર્કેડ, ( ભાયલી મૈનરોડ )</t>
  </si>
  <si>
    <t>SRUSHTI BUNGALOWS (VASNA ROAD)</t>
  </si>
  <si>
    <t>સુર્શતિ બંગ્લોઞ [વાસણા રોડ]</t>
  </si>
  <si>
    <t>URMI CHAR RASTA</t>
  </si>
  <si>
    <t>ઉર્મી ચાર રસ્તા</t>
  </si>
  <si>
    <t xml:space="preserve">SOUTH WEST MALL - Sun Pharma road. </t>
  </si>
  <si>
    <t>સાઉથ વેસ્ટ મોલ - સન ફાર્મા રોડ</t>
  </si>
  <si>
    <t>BASIL SCHOOL, Patrakar road.</t>
  </si>
  <si>
    <t>બેસિલ સ્કૂલ, (પત્રકાર રોડ.)</t>
  </si>
  <si>
    <t>SWC HUB (BHAYLI MAIN RD)</t>
  </si>
  <si>
    <t>એસ .ડબ્લ્યૂ .સી હબ, (ભાયલી મૈનરોડ)</t>
  </si>
  <si>
    <t>AKSHAR CHOWK</t>
  </si>
  <si>
    <t>અક્ષર ચોક</t>
  </si>
  <si>
    <t>GAAY CIRCLE</t>
  </si>
  <si>
    <t>ગાય સર્કલ</t>
  </si>
  <si>
    <t>S.B.I BANK (NEAR SUN PHARM)</t>
  </si>
  <si>
    <t>એસ.બિ.આઈ બૅન્ક (સનફાર્મા રોડ)</t>
  </si>
  <si>
    <t>BSNL, Near Amodar</t>
  </si>
  <si>
    <t>બીએસએનએલ, આમોદર પાસે</t>
  </si>
  <si>
    <t>ESSAR PETROL PUMP, (BHAYLI MAIN RD)</t>
  </si>
  <si>
    <t>એસ્સાર પેટ્રોલ પંમ્પ, (ભાયલી મૈનરોડ)</t>
  </si>
  <si>
    <t>TRANSPEK COMPANY</t>
  </si>
  <si>
    <t>ટાન્સપેક કંપની</t>
  </si>
  <si>
    <t>AKOTA STADIUM</t>
  </si>
  <si>
    <t>અકોટા સ્ટેડીયમ</t>
  </si>
  <si>
    <t>PRAMUKH DARSHAN (SUN PHARMA ROAD)</t>
  </si>
  <si>
    <t>પ્રમુખ દર્શન (સનફાર્મા રોડ)</t>
  </si>
  <si>
    <t>BRIGHT DAY SCHOOL, BHAYALI ROAD</t>
  </si>
  <si>
    <t>બ્રાઇટ ડે સ્કુલ, ભાયલી રોડ</t>
  </si>
  <si>
    <t>AKOTA GARDEN</t>
  </si>
  <si>
    <t>અકોટા ગાર્ડન</t>
  </si>
  <si>
    <t>BHIM TALAV,SUN PHARMA ROAD</t>
  </si>
  <si>
    <t>ભીમ તાલવ,સન ફાર્મા રોડ</t>
  </si>
  <si>
    <t>VIHAV EXCELUS, (BHAYLI MAIN RD)</t>
  </si>
  <si>
    <t>વિહવ એક્સકલુસ,ભાયલી મૈન રોડ,</t>
  </si>
  <si>
    <t>SAMRAJYA (HANUMAN MANDIR)</t>
  </si>
  <si>
    <t>સામ્રાજ્ય (હનુમાન મંદીર )</t>
  </si>
  <si>
    <t>MUNJ MAHUDA</t>
  </si>
  <si>
    <t>મુંજ મહુડા</t>
  </si>
  <si>
    <t>SYNNOVE ENCLAVE, (BHAYLI MAIN RD)</t>
  </si>
  <si>
    <t>સિનનોવે ઇંકલાવે, (ભાયલી મૈનરોડ)</t>
  </si>
  <si>
    <t>EVA Mall, ( RAMESH PATEL ESTATE )</t>
  </si>
  <si>
    <t>ઇવા મોલ, ( રમેશ પટેલ એસ્ટેટ )</t>
  </si>
  <si>
    <t>First Play No. 02</t>
  </si>
  <si>
    <t>PT - 02</t>
  </si>
  <si>
    <t>GJ06 BV 9022</t>
  </si>
  <si>
    <t>PT - 11</t>
  </si>
  <si>
    <t>GJ06 BV 9330</t>
  </si>
  <si>
    <t>KT- 34</t>
  </si>
  <si>
    <t>GJ06 BX 2955</t>
  </si>
  <si>
    <t>KT - 38</t>
  </si>
  <si>
    <t>GJ06 BX 2696</t>
  </si>
  <si>
    <t>KT - 41</t>
  </si>
  <si>
    <t>GJ06 BX 2783</t>
  </si>
  <si>
    <t>RANESHWAR PETROL PUMP</t>
  </si>
  <si>
    <t>રાણેશ્વર પેટ્રોલ પંપ</t>
  </si>
  <si>
    <t>ASHTHA HOSPITAL</t>
  </si>
  <si>
    <t>આસ્થા હોસ્પીટલ</t>
  </si>
  <si>
    <t>SEVASI TRAN RASTA</t>
  </si>
  <si>
    <t>સેવાસી ત્રણ રસ્તા</t>
  </si>
  <si>
    <r>
      <t xml:space="preserve">SAHYOG SPACE, </t>
    </r>
    <r>
      <rPr>
        <b/>
        <sz val="26"/>
        <rFont val="Calibri Light"/>
        <family val="2"/>
        <scheme val="major"/>
      </rPr>
      <t xml:space="preserve"> ( New Alkapuri ).</t>
    </r>
  </si>
  <si>
    <r>
      <t xml:space="preserve">સહયોગ સ્પેસ, </t>
    </r>
    <r>
      <rPr>
        <b/>
        <sz val="26"/>
        <rFont val="Calibri Light"/>
        <family val="2"/>
        <scheme val="major"/>
      </rPr>
      <t>ન્યુ અલકાપુરી</t>
    </r>
    <r>
      <rPr>
        <b/>
        <sz val="26"/>
        <color rgb="FFFF0000"/>
        <rFont val="Calibri Light"/>
        <family val="2"/>
        <scheme val="major"/>
      </rPr>
      <t>.</t>
    </r>
  </si>
  <si>
    <t>GOTRI (GAYATRI NAGAR )</t>
  </si>
  <si>
    <t>ગોત્રી ગામ (ગાયત્રીનગર)</t>
  </si>
  <si>
    <t>RUTURAJ</t>
  </si>
  <si>
    <t>રુતુરાજ</t>
  </si>
  <si>
    <t>TRIBHOVAN PARK</t>
  </si>
  <si>
    <t>ત્રીભોવન પાર્ક</t>
  </si>
  <si>
    <t>SEVASI (ZYDEX)</t>
  </si>
  <si>
    <t>સેવાસી ઞેડેકક્ષ્</t>
  </si>
  <si>
    <r>
      <t xml:space="preserve">SAHKAR VIDHYALAY  </t>
    </r>
    <r>
      <rPr>
        <b/>
        <sz val="26"/>
        <rFont val="Calibri Light"/>
        <family val="2"/>
        <scheme val="major"/>
      </rPr>
      <t>( New Alkapuri ).</t>
    </r>
  </si>
  <si>
    <r>
      <t xml:space="preserve">સહકાર વિદ્યાલય, </t>
    </r>
    <r>
      <rPr>
        <b/>
        <sz val="26"/>
        <rFont val="Calibri Light"/>
        <family val="2"/>
        <scheme val="major"/>
      </rPr>
      <t>ન્યુ અલકાપુરી</t>
    </r>
  </si>
  <si>
    <t>AMBICA NAGER, NEAR GOTRI</t>
  </si>
  <si>
    <t>અંબિકા નગર, ગોત્રી પાસે.</t>
  </si>
  <si>
    <t>MANISHA CIRCLE</t>
  </si>
  <si>
    <t>મનીષા સર્કલ</t>
  </si>
  <si>
    <t>SWAMINARAYAN MANDIR</t>
  </si>
  <si>
    <t>સ્વામિનારાયણ મંદિર</t>
  </si>
  <si>
    <t>YASH COMPLEX</t>
  </si>
  <si>
    <t>યશ કોમ્પ્લેક્ષ</t>
  </si>
  <si>
    <r>
      <t>ANAND HOSPITAL</t>
    </r>
    <r>
      <rPr>
        <b/>
        <sz val="26"/>
        <rFont val="Calibri Light"/>
        <family val="2"/>
        <scheme val="major"/>
      </rPr>
      <t xml:space="preserve"> ( New Alkapuri)</t>
    </r>
  </si>
  <si>
    <r>
      <t>આનંદ હોસ્પિટલ,</t>
    </r>
    <r>
      <rPr>
        <b/>
        <sz val="26"/>
        <rFont val="Calibri Light"/>
        <family val="2"/>
        <scheme val="major"/>
      </rPr>
      <t xml:space="preserve"> ન્યુ અલકાપુરી</t>
    </r>
  </si>
  <si>
    <t>PRIYA LAWNS (Cinema)</t>
  </si>
  <si>
    <t>પ્રિયા લાવન્સ (સિનેમા)</t>
  </si>
  <si>
    <t>RAJVEE TOWER</t>
  </si>
  <si>
    <t>રાજવી ટાવર</t>
  </si>
  <si>
    <t>UTKARSH VIDHYALAYA CHAR RASTA</t>
  </si>
  <si>
    <t>ઉત્કર્ષ વિદ્યાલય ચાર રસ્તા</t>
  </si>
  <si>
    <t>HARINAGAR CHAR RASTA</t>
  </si>
  <si>
    <t>હરિનગર ચાર રસ્તા</t>
  </si>
  <si>
    <r>
      <t xml:space="preserve">LAXMIPURA POLICE STATION, </t>
    </r>
    <r>
      <rPr>
        <b/>
        <sz val="26"/>
        <rFont val="Calibri Light"/>
        <family val="2"/>
        <scheme val="major"/>
      </rPr>
      <t>New Alkapuri.</t>
    </r>
  </si>
  <si>
    <r>
      <t xml:space="preserve">લક્ષ્મીપુરા પોલીસ સ્ટેશન, </t>
    </r>
    <r>
      <rPr>
        <b/>
        <sz val="26"/>
        <rFont val="Calibri Light"/>
        <family val="2"/>
        <scheme val="major"/>
      </rPr>
      <t>ન્યુ અલકાપુરી.</t>
    </r>
  </si>
  <si>
    <t>ROSEDALIE  HEIGHTS.  (Cinema Road)</t>
  </si>
  <si>
    <t>રોઝડેલ હાઈટસ (સિનેમા રોડ)</t>
  </si>
  <si>
    <t>DEVDEEP SOC (AKSHAR CHOWK)</t>
  </si>
  <si>
    <t>દેવદીપ સોસાયટી -અક્ષર ચોક</t>
  </si>
  <si>
    <t>HATHIBHAI NAGAR</t>
  </si>
  <si>
    <t>હાથીભાઇ નગર</t>
  </si>
  <si>
    <t>NATU BHAI CIRCLE</t>
  </si>
  <si>
    <t>નટુભાઇ સર્કલ</t>
  </si>
  <si>
    <r>
      <t xml:space="preserve">DARSHAN ARISE </t>
    </r>
    <r>
      <rPr>
        <b/>
        <sz val="26"/>
        <rFont val="Calibri Light"/>
        <family val="2"/>
        <scheme val="major"/>
      </rPr>
      <t>(New Alkapuri)</t>
    </r>
  </si>
  <si>
    <r>
      <t xml:space="preserve">દર્શન એરાઈસ, </t>
    </r>
    <r>
      <rPr>
        <b/>
        <sz val="26"/>
        <rFont val="Calibri Light"/>
        <family val="2"/>
        <scheme val="major"/>
      </rPr>
      <t>ન્યુ અલકાપુરી</t>
    </r>
  </si>
  <si>
    <t>GENDA CIRCLE</t>
  </si>
  <si>
    <t>ગેંડા સર્કલ</t>
  </si>
  <si>
    <t>GUJARAT TRACTOR (VISHVAMITRI BRIDGE)</t>
  </si>
  <si>
    <t>ગુજરાત ટ્રેક્ટર (વિશ્વામિત્રી બ્રીજ)</t>
  </si>
  <si>
    <t>HAVMOR RESTAURANT (GEB J.P)</t>
  </si>
  <si>
    <t>હેવમોર રેસ્ટોરન્ટ (GEBજે.પી)</t>
  </si>
  <si>
    <t>GOTRI WATER TANK</t>
  </si>
  <si>
    <t>ગોત્રી પાણીની ટાંકી</t>
  </si>
  <si>
    <t>FATEHGUNJ PETROL PUMP</t>
  </si>
  <si>
    <t>ફતેહગંજ પેટ્રોલ પંપ</t>
  </si>
  <si>
    <t>DABHOI BYPASS</t>
  </si>
  <si>
    <t>ડભોઇ બાયપાસ</t>
  </si>
  <si>
    <t>MALHAR POINT</t>
  </si>
  <si>
    <t>મલહાર પોઇન્ટ</t>
  </si>
  <si>
    <t>GOTRI GAM BUS STAND</t>
  </si>
  <si>
    <t>ગોત્રી ગામ બસ સ્ટેન્ડ</t>
  </si>
  <si>
    <t>CHAKLI CIRCLE</t>
  </si>
  <si>
    <t>ચકલી સર્કલ</t>
  </si>
  <si>
    <t>KALPVRUSH COMPLEX</t>
  </si>
  <si>
    <t>કલ્પ્વૃશ કોમ્પ્લેક્ષ</t>
  </si>
  <si>
    <t>AIRPORT CIRCLE</t>
  </si>
  <si>
    <t>એરપોર્ટ સર્કલ</t>
  </si>
  <si>
    <t>FATEHGUNJ POST OFFICE</t>
  </si>
  <si>
    <t>ફતેહગંજ પોસ્ટ ઓફીસ</t>
  </si>
  <si>
    <t>VUDA CIRCLE (UTKARSH PETROL PUMP)</t>
  </si>
  <si>
    <t>વુડા સર્કલ (ઉત્કર્ષ પંપ)</t>
  </si>
  <si>
    <t>BUS WILL NOT PICKUP or DROPING FROM BELOW  BOARDING POINT</t>
  </si>
  <si>
    <t>HIMALAYA PARTY PLOT, Near Waghodia chowkdi.</t>
  </si>
  <si>
    <t>હિમાલયા પાર્ટી પ્લોટ, વાઘોડિયા ચોકડી પાસે.</t>
  </si>
  <si>
    <t>GJ04 Z 0630</t>
  </si>
  <si>
    <t>KT- 49</t>
  </si>
  <si>
    <t>KT - 39</t>
  </si>
  <si>
    <t>GJ06 BV 8589</t>
  </si>
  <si>
    <t>KT - 40</t>
  </si>
  <si>
    <t>NILAMBER CIRCLE</t>
  </si>
  <si>
    <t>નીલાંબર સર્કલ</t>
  </si>
  <si>
    <t>NARANYAM GARDAN, LAXMIPURA RD</t>
  </si>
  <si>
    <t>નારયણ ગાર્ડન, લક્ષ્મીપુરા રોડ</t>
  </si>
  <si>
    <t>LAXMIPURA</t>
  </si>
  <si>
    <t>લક્ષ્મીપુરા</t>
  </si>
  <si>
    <t>NANDIS COMPLEX,LAXMIPURA RD</t>
  </si>
  <si>
    <t>નંદીસ કોમ્પ્લેક્ષ, લક્ષ્મીપુરા</t>
  </si>
  <si>
    <t>GORWA WORKSHOP</t>
  </si>
  <si>
    <t>ગોરવા વર્કશોપ</t>
  </si>
  <si>
    <t>RAJNAGAR</t>
  </si>
  <si>
    <t>રાજનગર</t>
  </si>
  <si>
    <t>GANGOTRI APRTMNT, LAXMIPURA RD</t>
  </si>
  <si>
    <t>ગંગોત્રી અપૉટમેન્ટ લક્ષ્મીપુરા</t>
  </si>
  <si>
    <t>AAKANKSHA DUPLEX</t>
  </si>
  <si>
    <t>આકાંક્ષા ડુપ્લેક્ક્ષ</t>
  </si>
  <si>
    <t>KUNJVILLA TOWNSHIP,LAXMIPURA RD</t>
  </si>
  <si>
    <t>કુંજવીલા ટાઉનસી૫ લક્ષ્મીપુરા</t>
  </si>
  <si>
    <t>DASHAMA MANDIR</t>
  </si>
  <si>
    <t>દશામા મંદિર</t>
  </si>
  <si>
    <t>THE NEST</t>
  </si>
  <si>
    <t>ધ નેષ્ટ</t>
  </si>
  <si>
    <t>KUNAL CHAR RASTA, GANGOTRI-SAMTA ROAD</t>
  </si>
  <si>
    <t>કુણાલ ચાર રસ્તા, ગંગોત્રી-સમતા રોડ</t>
  </si>
  <si>
    <t>PAVAN DHAM</t>
  </si>
  <si>
    <t>પાવનધામ</t>
  </si>
  <si>
    <t>NANDVILA, NEAR KUNJVILA</t>
  </si>
  <si>
    <t>નંદવિલા, કુંજવિલા પાસે</t>
  </si>
  <si>
    <t>BAPU DARGAH</t>
  </si>
  <si>
    <t>બાપુ દરગાહ</t>
  </si>
  <si>
    <t>PRATHAM COMPLEX</t>
  </si>
  <si>
    <t>પ્રથમ કોમ્પ્લેક્ષ</t>
  </si>
  <si>
    <t>JAIN MANDIR (SUBHAN PURA)</t>
  </si>
  <si>
    <t>જૈન મંદિર (સુભાનપુરા)</t>
  </si>
  <si>
    <t>SAMTA POLICE CHOKI</t>
  </si>
  <si>
    <t>સમતા પોલીસ ચોકી</t>
  </si>
  <si>
    <t>BANDHAN PARTY PLOT-LAXMIPURA ROAD</t>
  </si>
  <si>
    <t>બંઘન પાટી પ્લેાટ- લક્ષ્મીપુરા</t>
  </si>
  <si>
    <t>GORWA VILLEG CIRCLE</t>
  </si>
  <si>
    <t>ગોરવા ગામ સર્કલ</t>
  </si>
  <si>
    <t>GOPAL BAUG BUS STOP, LAXMIPURA RD</t>
  </si>
  <si>
    <r>
      <t>ગોપાલ બાગ બસ સ્ટોપ, લક્ષ્મીપુરા રોડ</t>
    </r>
    <r>
      <rPr>
        <i/>
        <sz val="28"/>
        <rFont val="Cambria"/>
        <family val="1"/>
      </rPr>
      <t>.</t>
    </r>
  </si>
  <si>
    <t>JUNA HOUSING BOARD</t>
  </si>
  <si>
    <t>જુના હાઉસીંગ બોર્ડ</t>
  </si>
  <si>
    <t>ARUNACHAL</t>
  </si>
  <si>
    <t>અરુણાચલ</t>
  </si>
  <si>
    <t>ALEMBIC</t>
  </si>
  <si>
    <t>એલેમ્બિક</t>
  </si>
  <si>
    <t>ELLORAPARK (KALPTARU)</t>
  </si>
  <si>
    <t>ઈલોરાપાકં કલ્૫તરુ</t>
  </si>
  <si>
    <t>M.S POLYTECHNIC (Pandya Bridge)</t>
  </si>
  <si>
    <t>એમએસ પોલિટેકનિક (પંડ્યા બ્રિજ)</t>
  </si>
  <si>
    <t>PANCHAM VILLA- SAYAJI PARK.</t>
  </si>
  <si>
    <t>પંચમ વીલા (સયાજી પાકૅ)</t>
  </si>
  <si>
    <t>GJ06 AZ 4639</t>
  </si>
  <si>
    <t>KT - 33</t>
  </si>
  <si>
    <t>GJ06 BV 1691</t>
  </si>
  <si>
    <t>KT - 42</t>
  </si>
  <si>
    <t>GJ06 BV 8505</t>
  </si>
  <si>
    <t>PT - 12</t>
  </si>
  <si>
    <t>GJ06 BV 8776</t>
  </si>
  <si>
    <t>PT - 18</t>
  </si>
  <si>
    <t>GJ06 BV 9334</t>
  </si>
  <si>
    <t>RAJESH TOWER</t>
  </si>
  <si>
    <t>રાજેશ ટાવર</t>
  </si>
  <si>
    <t>REFINERY TOWNSHIP BUS STAND</t>
  </si>
  <si>
    <t>રિફાનરી ટાઉનસી૫ બસ સ્ટેન્ડ</t>
  </si>
  <si>
    <t>UNDERA</t>
  </si>
  <si>
    <t>ઉંડેરા</t>
  </si>
  <si>
    <t>PANCHVATI (GORWA)</t>
  </si>
  <si>
    <t>પંચવટી ગોરવા</t>
  </si>
  <si>
    <t>CANAL PANCHVATI, NEAR PANCHVATI</t>
  </si>
  <si>
    <t>કેનાલ પંચવટી, પંચવટી પાસે</t>
  </si>
  <si>
    <t>BHARAT NIVASH</t>
  </si>
  <si>
    <t>ભારત નીવાસ</t>
  </si>
  <si>
    <t>REFINERY TRAN RASTA</t>
  </si>
  <si>
    <t>રિફાનરી સર્કલ (બાજવા)</t>
  </si>
  <si>
    <t>PETROFILS NAGAR</t>
  </si>
  <si>
    <t>પેટ્રોફિલ્સ નગર</t>
  </si>
  <si>
    <t>FULWADI POLICE CHOKI TP-13</t>
  </si>
  <si>
    <t>ફૂલવાડી પોલીસ ચોકી ટીપી -13</t>
  </si>
  <si>
    <t>SAHYOG GARDEN</t>
  </si>
  <si>
    <t>સહયોગ ગાર્ડન</t>
  </si>
  <si>
    <t>PARLE POINT</t>
  </si>
  <si>
    <t>પારલે પોઇન્ટ</t>
  </si>
  <si>
    <t>KOYALI -01</t>
  </si>
  <si>
    <t>કોયલી -01</t>
  </si>
  <si>
    <t>ANANATA SHUBH-LABH (Khatamba)</t>
  </si>
  <si>
    <t>અનંતા શુભ-લાભ (ખટંબા)</t>
  </si>
  <si>
    <t>WATER TANK (FULWADI ROAD) TP 13</t>
  </si>
  <si>
    <t>પાણીની ટાંકી (ફૂલ વાડી રોડ) TP 13</t>
  </si>
  <si>
    <t>GORWA ITI</t>
  </si>
  <si>
    <t>ગોરવા આઇ.ટી.આઇ.</t>
  </si>
  <si>
    <t>ATITHI GRUH ( SUBHANPURA )</t>
  </si>
  <si>
    <t>અતિથિ ગૃહ ( સુભાનપુરા )</t>
  </si>
  <si>
    <t>KOYALI -02</t>
  </si>
  <si>
    <t>કોયલી -02</t>
  </si>
  <si>
    <t>UMA-AMAR PARTY PLOT TP-13</t>
  </si>
  <si>
    <t>ઉમા-અમર પાર્ટી પ્લોટ ટીપી-13</t>
  </si>
  <si>
    <t>SUBHANPURA CHAR RASTA</t>
  </si>
  <si>
    <t>સુભાનપુરા ચાર રસ્તા</t>
  </si>
  <si>
    <t>MAHAKALI MANDIR, NEAR UNDERA</t>
  </si>
  <si>
    <t>મહાકાળી મંદિર, ઉંડેરા</t>
  </si>
  <si>
    <t>SWATI BUS STAND</t>
  </si>
  <si>
    <t>સ્વાતી બસ સ્ટેન્ડ</t>
  </si>
  <si>
    <t>ELLORAPARK CASH &amp; CARRY</t>
  </si>
  <si>
    <t>ઇલોરાપાર્ક કેશ એન્ડ કેરો</t>
  </si>
  <si>
    <t>SUMERU HEIGHTS,Harni</t>
  </si>
  <si>
    <t>સુમેરુ હાઇટ્સ હરણી</t>
  </si>
  <si>
    <t>AIR FORCE STATION (DARJI PURA).</t>
  </si>
  <si>
    <t>એરફોસ સટેશન [દરજીપુરા]</t>
  </si>
  <si>
    <t>PT - 06</t>
  </si>
  <si>
    <t>GJ06 BV 8751</t>
  </si>
  <si>
    <t>PT - 20</t>
  </si>
  <si>
    <t>GJ06 BV 9440</t>
  </si>
  <si>
    <t>PT - 21</t>
  </si>
  <si>
    <t>GJ06 BV 8712</t>
  </si>
  <si>
    <t>KT - 54</t>
  </si>
  <si>
    <t>GJ06 BX 2952</t>
  </si>
  <si>
    <t>KT - 60</t>
  </si>
  <si>
    <t>GJ06 BX 2542</t>
  </si>
  <si>
    <t>MADHUNAGAR CIRCLE (GORWA)</t>
  </si>
  <si>
    <t>મધુનગર સર્કલ- ગોરવા</t>
  </si>
  <si>
    <t>KALA GHODA CIRCLE, ( New Stop )</t>
  </si>
  <si>
    <t>કાલા ઘોડા ( New Stop)</t>
  </si>
  <si>
    <t>KARELIBAUG WATER TANK</t>
  </si>
  <si>
    <t>કારેલીબાગ પાણીની ટાંકી</t>
  </si>
  <si>
    <t>SAHYOG SURGICAL</t>
  </si>
  <si>
    <t>સહયોગ  સર્જીકલ</t>
  </si>
  <si>
    <t>EME CIRCLE. (EME POST OFFICE)</t>
  </si>
  <si>
    <t>ઈ.એમ.ઈ સર્કલ, (ઈ.એમ.ઈ પોસ્ટ ઓ)</t>
  </si>
  <si>
    <t>KIRAN MOTORS OLD CHANI ROAD</t>
  </si>
  <si>
    <t>કિરણ મોટર્સ જુનો છાણી રોડ.</t>
  </si>
  <si>
    <t>SAFRRON TOWER</t>
  </si>
  <si>
    <t>સેફરોન ટાવર</t>
  </si>
  <si>
    <t>SANGAM</t>
  </si>
  <si>
    <t>સંગમ</t>
  </si>
  <si>
    <t>SUPER BAKER,</t>
  </si>
  <si>
    <t>સુપર બેકરી</t>
  </si>
  <si>
    <t>SADHU VASVANI SCHOOL.</t>
  </si>
  <si>
    <t>સાધુ વાસવાણી સ્કુલ</t>
  </si>
  <si>
    <t>SANTOK NAGAR (NAVAYARD ROAD)</t>
  </si>
  <si>
    <t>સંતોક નાગર (નવયાર્ડ રોડ)</t>
  </si>
  <si>
    <t>KASHIBA CHI HOSPITAL (KARELIBAGH)</t>
  </si>
  <si>
    <t>કાશીબા ચી હોસ્પિટલ (કારેલીબાગ)</t>
  </si>
  <si>
    <t>DHAWAL NURSING HOME, NEAR SANGAM</t>
  </si>
  <si>
    <t>ધવલ નર્સિંગ હોમ, સંગમ પાસે</t>
  </si>
  <si>
    <t>VINAY.</t>
  </si>
  <si>
    <t>વિનય</t>
  </si>
  <si>
    <t>PANCHAM ELITE, KHODIYAR NEAR.</t>
  </si>
  <si>
    <t>પંચમ એલિટ, ખોડિયાર પાસે.</t>
  </si>
  <si>
    <t>PASVNATH Soc,NEAR SANTOK NAGAR</t>
  </si>
  <si>
    <t>પાસવનાથ સો, સંતોક નાગર પાસે</t>
  </si>
  <si>
    <t>JEEVAN BHARTI VIDYALAYA</t>
  </si>
  <si>
    <t>જીવનભારતી વિદ્યાલય</t>
  </si>
  <si>
    <t>ASHIRVAD</t>
  </si>
  <si>
    <t>આશિર્વાદ</t>
  </si>
  <si>
    <t>AJWA BY PASS.</t>
  </si>
  <si>
    <t>આજવા બાયપાસ</t>
  </si>
  <si>
    <t>MOTIBHAI PARK (KHODIYAR NAGAR).</t>
  </si>
  <si>
    <r>
      <t>મોતીભાઈ પાર્ક (</t>
    </r>
    <r>
      <rPr>
        <sz val="28"/>
        <rFont val="Cambria"/>
        <family val="1"/>
      </rPr>
      <t>ખોડીયાર નગર )</t>
    </r>
  </si>
  <si>
    <t>MAHESANA NAGAR CIRCLE</t>
  </si>
  <si>
    <t>મહેસાણા નગર સર્કલ</t>
  </si>
  <si>
    <t>MUKTANAND</t>
  </si>
  <si>
    <t>મુક્તાનંદ</t>
  </si>
  <si>
    <t>SHIV VATIKA</t>
  </si>
  <si>
    <t>શિવ વાટિકા</t>
  </si>
  <si>
    <t>SAUNDARAYA BASICS (MOTIBHAI PARK )</t>
  </si>
  <si>
    <t>સોંદર્ય બેસીસ (મોતીભાઈ પાર્ક)</t>
  </si>
  <si>
    <t>CHANDRAVALI</t>
  </si>
  <si>
    <t>ચંદ્રાવલી</t>
  </si>
  <si>
    <t>KISHANWADI CHAR RASTA</t>
  </si>
  <si>
    <t>કિશનવાડી ચાર રસ્તા</t>
  </si>
  <si>
    <t>SHREEJI VILLA-1</t>
  </si>
  <si>
    <t>શ્રીજી વિલ્લા-1</t>
  </si>
  <si>
    <t>AMBALAL PARK</t>
  </si>
  <si>
    <t>અંબાલાલપાર્ક</t>
  </si>
  <si>
    <t>PARIVAR SCHOOL</t>
  </si>
  <si>
    <t>પરિવાર સ્કુલ</t>
  </si>
  <si>
    <t>SUNDARAM VILLA ( KAMLANAGAR)</t>
  </si>
  <si>
    <t>સુન્દરમ વિલ્લા  ( કમલાનગર )</t>
  </si>
  <si>
    <t>KRISHNA COMPLEX.</t>
  </si>
  <si>
    <t>ક્રિષ્ના કોમ્પ્લેક્ષ</t>
  </si>
  <si>
    <t>UMA CHAR RASTA</t>
  </si>
  <si>
    <t>ઉમા ચાર રસ્તા</t>
  </si>
  <si>
    <t>SHREEJI HIGHVIEW, NEAR SAYAJI TOWNSHIP</t>
  </si>
  <si>
    <t>શ્રીજી હિંગઃવ્યૂ , સયાજી ટાઉનશિપ પાસે</t>
  </si>
  <si>
    <t>BAPOD</t>
  </si>
  <si>
    <t>બાપોદ</t>
  </si>
  <si>
    <t>PANDIT DINDAYAL UPADHYAY NAGAR GRUH</t>
  </si>
  <si>
    <t>પંડિત દિનદયાળ ઉપાધ્યાય નગરગુહ</t>
  </si>
  <si>
    <t>KT - 36</t>
  </si>
  <si>
    <t>GJ06 BV 8553</t>
  </si>
  <si>
    <t>KT - 37</t>
  </si>
  <si>
    <t>GJ06 BV 8853</t>
  </si>
  <si>
    <t>PT - 13</t>
  </si>
  <si>
    <t>GJ06 BV 8767</t>
  </si>
  <si>
    <t>PT - 31</t>
  </si>
  <si>
    <t>PT - 24</t>
  </si>
  <si>
    <t>GSFC NAGER GATE (N.H.8)</t>
  </si>
  <si>
    <t>જી એસ એફ સી નગર ગેટ</t>
  </si>
  <si>
    <t>CHHANI GAM</t>
  </si>
  <si>
    <t>છાણી ગામ</t>
  </si>
  <si>
    <t>RAMAKAKA DAIRY</t>
  </si>
  <si>
    <t>રામાકાકા ડેરી</t>
  </si>
  <si>
    <t>JALJYOT COMPLEX</t>
  </si>
  <si>
    <t>જલ જયોત</t>
  </si>
  <si>
    <t>GANESH CHOWK (TP-13)</t>
  </si>
  <si>
    <t>ગણેશચોક ટીપી-૧૩</t>
  </si>
  <si>
    <t>RANOLI GAM,</t>
  </si>
  <si>
    <t>રણોલી ગામ</t>
  </si>
  <si>
    <t>MADHUVAN CHAR RASTA</t>
  </si>
  <si>
    <t>મધુવન ચાર રસ્તા</t>
  </si>
  <si>
    <t>CHHANI CANAL</t>
  </si>
  <si>
    <t>છાણી કેનાલ</t>
  </si>
  <si>
    <t>ABHILASHA (SBI BANK)</t>
  </si>
  <si>
    <t>અભીલાષા (એસબીઆઇ બેંક)</t>
  </si>
  <si>
    <t>ANANDVAN  (TP-13)</t>
  </si>
  <si>
    <t>આનંદવન</t>
  </si>
  <si>
    <t>RANOLI CROSSING (N.H.8)</t>
  </si>
  <si>
    <t>રણોલી કોસીંગ (ને હા ૮)</t>
  </si>
  <si>
    <t>SAFRRON HUB (CANAL)</t>
  </si>
  <si>
    <t>સેફરોન હબ (કેનાલ રોડ)</t>
  </si>
  <si>
    <t>AJITANAGAR</t>
  </si>
  <si>
    <t>અજીતા નગર</t>
  </si>
  <si>
    <t>PRAYAG CHOKDI (TP-13)</t>
  </si>
  <si>
    <t>પ્રયાગ ચોકડી - ટીપી13</t>
  </si>
  <si>
    <t>DASHRATH</t>
  </si>
  <si>
    <t>દશરથ</t>
  </si>
  <si>
    <t>PANCHAM FLATE</t>
  </si>
  <si>
    <t>પંચમ ફલેટ</t>
  </si>
  <si>
    <t>HARNI JUNA JAKAT NAKA.</t>
  </si>
  <si>
    <t>હરણી  જુના જકાત નાકા</t>
  </si>
  <si>
    <t xml:space="preserve"> (TP-13) SAI MANDIR</t>
  </si>
  <si>
    <t>ટીપી-૧૩ (સાંઇ મંદિર)</t>
  </si>
  <si>
    <t>DUMAD CHOWKDI (N.H-8)</t>
  </si>
  <si>
    <t>દુમાડ ચોકડી, (N.H-8)</t>
  </si>
  <si>
    <t>VRUNDAVAN DUPLEX (CENAL ROAD)</t>
  </si>
  <si>
    <t>વૃંદાવન ડુપ્લેક્ષ્ (કેનાલ રોડ)</t>
  </si>
  <si>
    <t>VAIKUNTH-2.</t>
  </si>
  <si>
    <t>વૈકુંઠ-૨</t>
  </si>
  <si>
    <t>SUKAN - 6 FLAT, VEMALI N H-08.</t>
  </si>
  <si>
    <t>સુકન - 6 ફ્લેટ, વેમાલી એન એચ-08.</t>
  </si>
  <si>
    <t>SHYAM VATIKA (CENAL ROAD)</t>
  </si>
  <si>
    <t>શ્યામ વાટિકા(કેનાલ રોડ)</t>
  </si>
  <si>
    <t>From Vadodara 06.15 &amp; Pu Out 14.45</t>
  </si>
  <si>
    <t>PT - 16</t>
  </si>
  <si>
    <t>PT - 17</t>
  </si>
  <si>
    <t>GJ06 AZ 1636</t>
  </si>
  <si>
    <t>KT - 61</t>
  </si>
  <si>
    <t>GJ06 BX 2913</t>
  </si>
  <si>
    <t>PT - 14</t>
  </si>
  <si>
    <t>SAMA TALAV</t>
  </si>
  <si>
    <t>સમા તલાવ</t>
  </si>
  <si>
    <t>KEYA MOTORS</t>
  </si>
  <si>
    <t>કેયા મોટર્સ</t>
  </si>
  <si>
    <t>MADHUVILA (KROMA), SAMA-HARANI</t>
  </si>
  <si>
    <t>મધુવિલા (ક્રોમા), સમા-હરાણી</t>
  </si>
  <si>
    <t>NIZAMPURA</t>
  </si>
  <si>
    <t>નિઝામપુરા</t>
  </si>
  <si>
    <t>SURYA NAGAR</t>
  </si>
  <si>
    <t>સૂર્યનગર</t>
  </si>
  <si>
    <t>SUKAN (5) (NEAR SAMA CENAL)</t>
  </si>
  <si>
    <t>સુકન (૫) સમા કેનાલ</t>
  </si>
  <si>
    <t>CHHANI JAKAT NAKA</t>
  </si>
  <si>
    <t>છાણી જકાત નાકા</t>
  </si>
  <si>
    <t>SERENE EDIFICE - ( SAMA-NEW HARNI ROAD)</t>
  </si>
  <si>
    <t>સેરેને એડીફીસ - ( સમા - ન્યુ હરણી રોડ)</t>
  </si>
  <si>
    <t>GHELANI PUMP</t>
  </si>
  <si>
    <t>ઘેલાણી પંપ</t>
  </si>
  <si>
    <t>AYURVEDIC TRAN RASTA</t>
  </si>
  <si>
    <t>આયુર્વેદિક ત્રણ રસ્તા</t>
  </si>
  <si>
    <t>SHAKTI APPARTMENT</t>
  </si>
  <si>
    <t>શકિત એપાટમેન્ટ</t>
  </si>
  <si>
    <t>SAINIK CHHATRALAYA</t>
  </si>
  <si>
    <t>સૈનિક છાત્રાલય</t>
  </si>
  <si>
    <t>LAKE ZONE . ( NEAR HARNI )</t>
  </si>
  <si>
    <t>લેક ઝોન ( હરણી પાસે )</t>
  </si>
  <si>
    <t>DELUX</t>
  </si>
  <si>
    <t>ડીલક્ષ</t>
  </si>
  <si>
    <t>Dr. House</t>
  </si>
  <si>
    <t>ડૉ. હાઉસ</t>
  </si>
  <si>
    <t>JAGDISH FARSAN (SAMA-SAVLI ROAD)</t>
  </si>
  <si>
    <t>જગદીશ ફરસાણ, (સમા-સાવલી રોડ)</t>
  </si>
  <si>
    <t>SHIV MANDIR, NEAR AYYAPA GRAUND</t>
  </si>
  <si>
    <t>શિવ મંદિર, અય્યાપા ગ્રાઉંડ પાસે</t>
  </si>
  <si>
    <t>PANTH PUMP (HARNI).</t>
  </si>
  <si>
    <t>પંથ પેટ્રોલ પંપ[હરણી]</t>
  </si>
  <si>
    <r>
      <t xml:space="preserve">RAJU PAN CORNAR </t>
    </r>
    <r>
      <rPr>
        <sz val="26"/>
        <rFont val="Calibri Light"/>
        <family val="1"/>
        <scheme val="major"/>
      </rPr>
      <t>(NEAR MEHSANA NAGAR)</t>
    </r>
  </si>
  <si>
    <t>રાજુ પાન કોર્નર (મહેસાણા નગર પાસે)</t>
  </si>
  <si>
    <t>KALA DARSHAN</t>
  </si>
  <si>
    <t>કલા દર્શન</t>
  </si>
  <si>
    <t>MIRCH MASALA REST. (SAMA-SAVLI ROAD)</t>
  </si>
  <si>
    <t>મિર્ચ મસાલા રેસ્ટોરન્ટ, (સમા-સાવલી રોડ)</t>
  </si>
  <si>
    <t>AYAPA GRAUND, (NEAR SAMA)</t>
  </si>
  <si>
    <t>ઐયપા ગ્રાઉન્ડ. (સમા પાસે )</t>
  </si>
  <si>
    <t>NAKSHATRA PARTIY PLOT, Harni</t>
  </si>
  <si>
    <t>નક્ષત્ર પાર્ટી પ્લોટ હરણી</t>
  </si>
  <si>
    <t>SANTOSHI NAGAR</t>
  </si>
  <si>
    <t>સંતોષીનગર</t>
  </si>
  <si>
    <t>MAHESH COMPLEX</t>
  </si>
  <si>
    <t>મહેશ કોમ્પ્લેક્ષ</t>
  </si>
  <si>
    <t>CHANAKYAPURI CHAR RASTA</t>
  </si>
  <si>
    <t>ચાણક્યપુરી ચાર રસ્તા</t>
  </si>
  <si>
    <t>DEVASHISH SQUARE,Harni</t>
  </si>
  <si>
    <t>દેવાશીષ સ્ક્વોર હરણી</t>
  </si>
  <si>
    <t>SHUKLA NAGAR CHAR,(Reliance Fraish).</t>
  </si>
  <si>
    <t>શુક્લા નગર ચાર રસ્તા,           ( રિલાયન્સ ફ્રેશ)</t>
  </si>
  <si>
    <t xml:space="preserve">SOLACE HOSPITAL. NEAR PARIVAR </t>
  </si>
  <si>
    <t>સોળસે હોસ્પીટલ, પરિવાર ચોકડી પાસે</t>
  </si>
  <si>
    <t>SAMA GAM</t>
  </si>
  <si>
    <t>સમા ગામ</t>
  </si>
  <si>
    <t>DENA, (N.H-08)</t>
  </si>
  <si>
    <t>દેના, (N.H-08)</t>
  </si>
  <si>
    <t>G.I.P.C.L CIRCLE- SAMA</t>
  </si>
  <si>
    <t>જી.આઇ.પી.સી.એલ સર્કલ- સમા</t>
  </si>
  <si>
    <t>PIPLIYA</t>
  </si>
  <si>
    <t>પીપળીયા</t>
  </si>
  <si>
    <t>GOLDEN CHOWKDI.</t>
  </si>
  <si>
    <t>ગોલ્ડન ચોક્ડી</t>
  </si>
  <si>
    <t>BRIGHT SCHOOL ( VIP )</t>
  </si>
  <si>
    <t>બ્રાઇટ સ્કુલ</t>
  </si>
  <si>
    <t>DATTAPURA, (KAMLAPURA) WAGHODIA ROAD.</t>
  </si>
  <si>
    <t>દત્તપુરા, (કમલાપુરા) વાઘોડિયા રોડ.</t>
  </si>
  <si>
    <t>L&amp;T KNOWLEDGE CITY.(N.H-08)</t>
  </si>
  <si>
    <t>એલ &amp; ટી ક્નોવલેજ સીટી. (એન.એચ-૦૮)</t>
  </si>
  <si>
    <t>AMITNAGAR</t>
  </si>
  <si>
    <t>અમિતનગર</t>
  </si>
  <si>
    <t>KHATAMBA</t>
  </si>
  <si>
    <t>ખટંબા</t>
  </si>
  <si>
    <t>KHODIYAR NAGAR.</t>
  </si>
  <si>
    <t>ખોડિયાર નગર</t>
  </si>
  <si>
    <t>From Vadodara 06.20 &amp; Pu Out 14.45</t>
  </si>
  <si>
    <t xml:space="preserve">Parul University  Transport  Contact Name &amp; Number for Bus Routes </t>
  </si>
  <si>
    <t>GJ01 BV 9555</t>
  </si>
  <si>
    <t>KT - 59</t>
  </si>
  <si>
    <t>GJ06 BX 0114</t>
  </si>
  <si>
    <t xml:space="preserve">PU KM BUS </t>
  </si>
  <si>
    <t xml:space="preserve">F.R.Play No 21 to 52 Bus Parking (B) </t>
  </si>
  <si>
    <r>
      <rPr>
        <b/>
        <sz val="48"/>
        <color theme="0"/>
        <rFont val="Calibri Light"/>
        <family val="1"/>
        <scheme val="major"/>
      </rPr>
      <t xml:space="preserve">PATEL </t>
    </r>
    <r>
      <rPr>
        <b/>
        <sz val="36"/>
        <color theme="0"/>
        <rFont val="Calibri Light"/>
        <family val="1"/>
        <scheme val="major"/>
      </rPr>
      <t xml:space="preserve">TRAVELS </t>
    </r>
    <r>
      <rPr>
        <b/>
        <sz val="36"/>
        <rFont val="Calibri Light"/>
        <family val="1"/>
        <scheme val="major"/>
      </rPr>
      <t>Sultanbhai 9173741952</t>
    </r>
  </si>
  <si>
    <t>Chetan bhai 9979720733</t>
  </si>
  <si>
    <t>MAHESH NAGER. (NEAR BHARTA PUMP)</t>
  </si>
  <si>
    <t>મહેશ નગર,(ભરત પમ્પ પાસે)</t>
  </si>
  <si>
    <t>COSMOS BANK</t>
  </si>
  <si>
    <t>કોસમોસ બેંક</t>
  </si>
  <si>
    <t>SHYAMAL COUNTY, (Hostel Stanza)</t>
  </si>
  <si>
    <t>શ્યામલ કાઉન્ટી, (સ્ટ્રાન્ઝા હોસ્ટેલ)</t>
  </si>
  <si>
    <t>GOKULESH RESIDANCY.</t>
  </si>
  <si>
    <t>ગોકુલેશ રેસીડેન્સી</t>
  </si>
  <si>
    <t>VRUNDAVAN</t>
  </si>
  <si>
    <t>વૃંદાવન</t>
  </si>
  <si>
    <t>F.R.Play No 01 to 20 Bus Parking (A)</t>
  </si>
  <si>
    <t xml:space="preserve">KRISHNA TRAVELS </t>
  </si>
  <si>
    <t>Maheshbhai 8200591172</t>
  </si>
  <si>
    <t>SWAMINARAYAN GURUKUL</t>
  </si>
  <si>
    <t>સ્વામિનારાયણ ગુરુકુળ</t>
  </si>
  <si>
    <t>VAIKUNTH-1</t>
  </si>
  <si>
    <t>વૈકુંઠ-૧</t>
  </si>
  <si>
    <t>ShaileshBhai 9979206491</t>
  </si>
  <si>
    <r>
      <t xml:space="preserve">RUKSHMANI PARTY PLOT, </t>
    </r>
    <r>
      <rPr>
        <sz val="24"/>
        <color rgb="FF202124"/>
        <rFont val="Arial"/>
        <family val="2"/>
      </rPr>
      <t>Ring Rd, Waghodia,</t>
    </r>
  </si>
  <si>
    <r>
      <rPr>
        <sz val="28"/>
        <color rgb="FFFF0000"/>
        <rFont val="Calibri"/>
        <family val="2"/>
      </rPr>
      <t>રૂક્ષ્મણી પાર્ટી પ્લોટ</t>
    </r>
    <r>
      <rPr>
        <sz val="28"/>
        <color indexed="8"/>
        <rFont val="Calibri"/>
        <family val="2"/>
      </rPr>
      <t xml:space="preserve">, </t>
    </r>
    <r>
      <rPr>
        <sz val="22"/>
        <color rgb="FF202124"/>
        <rFont val="Arial"/>
        <family val="2"/>
      </rPr>
      <t>રીંગ રોડ, વાઘોડિયા,</t>
    </r>
  </si>
  <si>
    <t>PARIVAR CHAR RASTA</t>
  </si>
  <si>
    <t>પરિવાર ચાર રસ્તા</t>
  </si>
  <si>
    <t>SHREEJI DARSAN FLAT,</t>
  </si>
  <si>
    <t>શ્રીજી દર્શન ફ્લેટ, વૈકુંઠ-1 પાસે</t>
  </si>
  <si>
    <t>HARNI VILLGE (HANUMAN MANDIR)</t>
  </si>
  <si>
    <t>હરણી  (હનુમાન મંદિર)</t>
  </si>
  <si>
    <t>BAPOD WATER TANK, NEAR VAIKUTH-1</t>
  </si>
  <si>
    <t>બાપોદ પાણી ટાંકી, વૈકુંઠ-1 પાસે</t>
  </si>
  <si>
    <t>NEW ALKAPURI RES.</t>
  </si>
  <si>
    <t>ન્યુ અલકાપુરી રસીડેન્સી,(ન્યુ અલકાપુરી)</t>
  </si>
  <si>
    <t xml:space="preserve"> TOTAL BUS</t>
  </si>
  <si>
    <t>First Play No. 25</t>
  </si>
  <si>
    <t>PT - 15</t>
  </si>
  <si>
    <t>First Play No. 15</t>
  </si>
  <si>
    <t>GJ06 BX 3510</t>
  </si>
  <si>
    <t>KT - 51</t>
  </si>
  <si>
    <t>PT - 22</t>
  </si>
  <si>
    <t>GJ06 BV 8799</t>
  </si>
  <si>
    <t>KT - 35</t>
  </si>
  <si>
    <t>GJ06 BX 8748</t>
  </si>
  <si>
    <t>GJ06 BZ 6426</t>
  </si>
  <si>
    <t>KT - 55</t>
  </si>
  <si>
    <t>GJ06 AV 6406</t>
  </si>
  <si>
    <t>GJ06 BX 3743</t>
  </si>
  <si>
    <t>GJ06 AX 8130</t>
  </si>
  <si>
    <t>PT - 23</t>
  </si>
  <si>
    <t>GJ06 BV 2913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</si>
</sst>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/mmm/yy;@"/>
  </numFmts>
  <fonts count="58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i/>
      <sz val="37"/>
      <name val="Arial"/>
      <family val="2"/>
    </font>
    <font>
      <b/>
      <i/>
      <sz val="48"/>
      <name val="Arial"/>
      <family val="2"/>
    </font>
    <font>
      <b/>
      <i/>
      <sz val="48"/>
      <color rgb="FFFF0000"/>
      <name val="Arial"/>
      <family val="2"/>
    </font>
    <font>
      <sz val="24"/>
      <color indexed="8"/>
      <name val="Calibri"/>
      <family val="2"/>
      <scheme val="minor"/>
    </font>
    <font>
      <b/>
      <sz val="36"/>
      <name val="Calibri Light"/>
      <family val="1"/>
      <scheme val="major"/>
    </font>
    <font>
      <sz val="36"/>
      <color indexed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36"/>
      <color theme="1"/>
      <name val="Times New Roman"/>
      <family val="1"/>
    </font>
    <font>
      <b/>
      <sz val="28"/>
      <name val="Calibri Light"/>
      <family val="1"/>
      <scheme val="major"/>
    </font>
    <font>
      <sz val="32"/>
      <name val="Calibri Light"/>
      <family val="1"/>
      <scheme val="major"/>
    </font>
    <font>
      <sz val="28"/>
      <name val="Arial"/>
      <family val="2"/>
    </font>
    <font>
      <b/>
      <sz val="36"/>
      <color rgb="FFFF3737"/>
      <name val="Calibri"/>
      <family val="2"/>
      <scheme val="minor"/>
    </font>
    <font>
      <sz val="48"/>
      <color rgb="FFFF0000"/>
      <name val="Calibri"/>
      <family val="2"/>
      <scheme val="minor"/>
    </font>
    <font>
      <sz val="36"/>
      <color indexed="8"/>
      <name val="Arial"/>
      <family val="2"/>
    </font>
    <font>
      <b/>
      <sz val="24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32"/>
      <name val="Calibri Light"/>
      <family val="1"/>
      <scheme val="major"/>
    </font>
    <font>
      <sz val="36"/>
      <name val="Calibri Light"/>
      <family val="1"/>
      <scheme val="major"/>
    </font>
    <font>
      <b/>
      <sz val="36"/>
      <color rgb="FFFF0000"/>
      <name val="Calibri Light"/>
      <family val="1"/>
      <scheme val="major"/>
    </font>
    <font>
      <b/>
      <sz val="26"/>
      <name val="Calibri Light"/>
      <family val="1"/>
      <scheme val="major"/>
    </font>
    <font>
      <b/>
      <sz val="28"/>
      <color rgb="FFFF0000"/>
      <name val="Calibri Light"/>
      <family val="1"/>
      <scheme val="major"/>
    </font>
    <font>
      <sz val="28"/>
      <name val="Arial Narrow"/>
      <family val="2"/>
    </font>
    <font>
      <b/>
      <sz val="22"/>
      <color rgb="FFFF0000"/>
      <name val="Calibri Light"/>
      <family val="1"/>
      <scheme val="major"/>
    </font>
    <font>
      <b/>
      <sz val="22"/>
      <name val="Calibri Light"/>
      <family val="1"/>
      <scheme val="major"/>
    </font>
    <font>
      <sz val="10"/>
      <name val="Arial"/>
      <family val="2"/>
    </font>
    <font>
      <sz val="24"/>
      <name val="Calibri Light"/>
      <family val="1"/>
      <scheme val="major"/>
    </font>
    <font>
      <sz val="30"/>
      <name val="Calibri Light"/>
      <family val="1"/>
      <scheme val="major"/>
    </font>
    <font>
      <sz val="20"/>
      <name val="Calibri Light"/>
      <family val="1"/>
      <scheme val="major"/>
    </font>
    <font>
      <sz val="28"/>
      <name val="Calibri Light"/>
      <family val="1"/>
      <scheme val="major"/>
    </font>
    <font>
      <sz val="24"/>
      <color theme="1"/>
      <name val="Calibri Light"/>
      <family val="1"/>
      <scheme val="major"/>
    </font>
    <font>
      <sz val="30"/>
      <color theme="1"/>
      <name val="Calibri Light"/>
      <family val="1"/>
      <scheme val="major"/>
    </font>
    <font>
      <sz val="30"/>
      <color indexed="8"/>
      <name val="Calibri Light"/>
      <family val="1"/>
      <scheme val="major"/>
    </font>
    <font>
      <sz val="11"/>
      <color indexed="8"/>
      <name val="Calibri"/>
      <family val="2"/>
      <scheme val="minor"/>
    </font>
    <font>
      <sz val="32"/>
      <color rgb="FFFF0000"/>
      <name val="Calibri Light"/>
      <family val="1"/>
      <scheme val="major"/>
    </font>
    <font>
      <b/>
      <sz val="26"/>
      <name val="Calibri Light"/>
      <family val="2"/>
      <scheme val="major"/>
    </font>
    <font>
      <b/>
      <sz val="26"/>
      <color rgb="FFFF0000"/>
      <name val="Calibri Light"/>
      <family val="2"/>
      <scheme val="major"/>
    </font>
    <font>
      <sz val="40"/>
      <color rgb="FFFF0000"/>
      <name val="Arial"/>
      <family val="2"/>
    </font>
    <font>
      <i/>
      <sz val="28"/>
      <name val="Cambria"/>
      <family val="1"/>
    </font>
    <font>
      <b/>
      <sz val="28"/>
      <color rgb="FFFF0000"/>
      <name val="Calibri"/>
      <family val="2"/>
      <scheme val="minor"/>
    </font>
    <font>
      <sz val="28"/>
      <name val="Cambria"/>
      <family val="1"/>
    </font>
    <font>
      <sz val="20"/>
      <color theme="1"/>
      <name val="Calibri Light"/>
      <family val="1"/>
      <scheme val="major"/>
    </font>
    <font>
      <sz val="26"/>
      <name val="Calibri Light"/>
      <family val="1"/>
      <scheme val="major"/>
    </font>
    <font>
      <b/>
      <sz val="48"/>
      <color theme="1"/>
      <name val="Times New Roman"/>
      <family val="1"/>
    </font>
    <font>
      <b/>
      <sz val="48"/>
      <color theme="0"/>
      <name val="Calibri Light"/>
      <family val="1"/>
      <scheme val="major"/>
    </font>
    <font>
      <b/>
      <sz val="36"/>
      <color theme="0"/>
      <name val="Calibri Light"/>
      <family val="1"/>
      <scheme val="major"/>
    </font>
    <font>
      <b/>
      <sz val="48"/>
      <color rgb="FFFF0000"/>
      <name val="Calibri Light"/>
      <family val="1"/>
      <scheme val="major"/>
    </font>
    <font>
      <sz val="24"/>
      <color rgb="FF202124"/>
      <name val="Arial"/>
      <family val="2"/>
    </font>
    <font>
      <sz val="28"/>
      <color rgb="FFFF0000"/>
      <name val="Calibri"/>
      <family val="2"/>
    </font>
    <font>
      <sz val="28"/>
      <color indexed="8"/>
      <name val="Calibri"/>
      <family val="2"/>
    </font>
    <font>
      <sz val="22"/>
      <color rgb="FF202124"/>
      <name val="Arial"/>
      <family val="2"/>
    </font>
    <font>
      <sz val="48"/>
      <color indexed="8"/>
      <name val="Arial"/>
      <family val="2"/>
    </font>
    <font>
      <b/>
      <sz val="26"/>
      <name val="Calibri"/>
      <family val="2"/>
    </font>
    <font>
      <b/>
      <sz val="36"/>
      <name val="Calibri Light"/>
      <family val="2"/>
      <scheme val="major"/>
    </font>
    <font>
      <b/>
      <sz val="48"/>
      <name val="Calibri Light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top"/>
    </xf>
    <xf numFmtId="0" fontId="3" fillId="0" borderId="0">
      <alignment vertical="top"/>
    </xf>
    <xf numFmtId="0" fontId="2" fillId="0" borderId="0"/>
    <xf numFmtId="0" fontId="1" fillId="0" borderId="0"/>
  </cellStyleXfs>
  <cellXfs count="104">
    <xf numFmtId="0" fontId="0" fillId="0" borderId="0" xfId="0">
      <alignment vertical="top"/>
    </xf>
    <xf numFmtId="0" fontId="3" fillId="0" borderId="0" xfId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 wrapText="1"/>
    </xf>
    <xf numFmtId="0" fontId="3" fillId="0" borderId="0" xfId="1">
      <alignment vertical="top"/>
    </xf>
    <xf numFmtId="0" fontId="7" fillId="3" borderId="4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3" fillId="0" borderId="0" xfId="1" applyAlignment="1">
      <alignment horizontal="center" vertical="top"/>
    </xf>
    <xf numFmtId="0" fontId="10" fillId="3" borderId="8" xfId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 wrapText="1"/>
    </xf>
    <xf numFmtId="0" fontId="12" fillId="3" borderId="8" xfId="2" applyFont="1" applyFill="1" applyBorder="1" applyAlignment="1">
      <alignment horizontal="center" vertical="center" wrapText="1"/>
    </xf>
    <xf numFmtId="0" fontId="13" fillId="3" borderId="8" xfId="2" applyFont="1" applyFill="1" applyBorder="1" applyAlignment="1">
      <alignment horizontal="left" vertical="center" wrapText="1"/>
    </xf>
    <xf numFmtId="0" fontId="13" fillId="3" borderId="8" xfId="1" applyFont="1" applyFill="1" applyBorder="1" applyAlignment="1">
      <alignment vertical="center" wrapText="1"/>
    </xf>
    <xf numFmtId="0" fontId="14" fillId="0" borderId="0" xfId="1" applyFont="1">
      <alignment vertical="top"/>
    </xf>
    <xf numFmtId="0" fontId="14" fillId="0" borderId="8" xfId="1" applyFont="1" applyBorder="1">
      <alignment vertical="top"/>
    </xf>
    <xf numFmtId="0" fontId="15" fillId="4" borderId="8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18" fillId="3" borderId="8" xfId="1" applyFont="1" applyFill="1" applyBorder="1" applyAlignment="1">
      <alignment horizontal="center" vertical="center" wrapText="1"/>
    </xf>
    <xf numFmtId="0" fontId="19" fillId="3" borderId="10" xfId="1" applyFont="1" applyFill="1" applyBorder="1" applyAlignment="1">
      <alignment horizontal="center" vertical="center" wrapText="1"/>
    </xf>
    <xf numFmtId="0" fontId="18" fillId="3" borderId="10" xfId="1" applyFont="1" applyFill="1" applyBorder="1" applyAlignment="1">
      <alignment horizontal="center" vertical="center" wrapText="1"/>
    </xf>
    <xf numFmtId="0" fontId="20" fillId="3" borderId="8" xfId="2" applyFont="1" applyFill="1" applyBorder="1" applyAlignment="1">
      <alignment horizontal="left" vertical="center" wrapText="1"/>
    </xf>
    <xf numFmtId="0" fontId="20" fillId="3" borderId="8" xfId="1" applyFont="1" applyFill="1" applyBorder="1" applyAlignment="1">
      <alignment vertical="center" wrapText="1"/>
    </xf>
    <xf numFmtId="0" fontId="21" fillId="3" borderId="8" xfId="2" applyFont="1" applyFill="1" applyBorder="1" applyAlignment="1">
      <alignment horizontal="left" vertical="center" wrapText="1"/>
    </xf>
    <xf numFmtId="0" fontId="21" fillId="3" borderId="8" xfId="1" applyFont="1" applyFill="1" applyBorder="1" applyAlignment="1">
      <alignment vertical="center" wrapText="1"/>
    </xf>
    <xf numFmtId="0" fontId="28" fillId="0" borderId="0" xfId="1" applyFont="1">
      <alignment vertical="top"/>
    </xf>
    <xf numFmtId="0" fontId="28" fillId="0" borderId="8" xfId="1" applyFont="1" applyBorder="1" applyAlignment="1">
      <alignment horizontal="center" vertical="center"/>
    </xf>
    <xf numFmtId="0" fontId="28" fillId="0" borderId="10" xfId="1" applyFont="1" applyBorder="1">
      <alignment vertical="top"/>
    </xf>
    <xf numFmtId="0" fontId="29" fillId="3" borderId="10" xfId="2" applyFont="1" applyFill="1" applyBorder="1" applyAlignment="1">
      <alignment horizontal="center" vertical="center" wrapText="1"/>
    </xf>
    <xf numFmtId="0" fontId="30" fillId="3" borderId="10" xfId="2" applyFont="1" applyFill="1" applyBorder="1" applyAlignment="1">
      <alignment horizontal="left" vertical="center" wrapText="1"/>
    </xf>
    <xf numFmtId="0" fontId="30" fillId="3" borderId="10" xfId="1" applyFont="1" applyFill="1" applyBorder="1" applyAlignment="1">
      <alignment vertical="center" wrapText="1"/>
    </xf>
    <xf numFmtId="0" fontId="31" fillId="5" borderId="10" xfId="2" applyFont="1" applyFill="1" applyBorder="1" applyAlignment="1">
      <alignment horizontal="center" vertical="center" wrapText="1"/>
    </xf>
    <xf numFmtId="0" fontId="31" fillId="5" borderId="10" xfId="2" applyFont="1" applyFill="1" applyBorder="1" applyAlignment="1">
      <alignment horizontal="left" vertical="center" wrapText="1"/>
    </xf>
    <xf numFmtId="0" fontId="14" fillId="0" borderId="8" xfId="1" applyFont="1" applyBorder="1" applyAlignment="1">
      <alignment horizontal="center" vertical="center"/>
    </xf>
    <xf numFmtId="0" fontId="32" fillId="3" borderId="8" xfId="2" applyFont="1" applyFill="1" applyBorder="1" applyAlignment="1">
      <alignment horizontal="center" vertical="center" wrapText="1"/>
    </xf>
    <xf numFmtId="0" fontId="33" fillId="3" borderId="8" xfId="2" applyFont="1" applyFill="1" applyBorder="1" applyAlignment="1">
      <alignment horizontal="center" vertical="center" wrapText="1"/>
    </xf>
    <xf numFmtId="0" fontId="34" fillId="3" borderId="10" xfId="2" applyFont="1" applyFill="1" applyBorder="1" applyAlignment="1">
      <alignment horizontal="left" vertical="center" wrapText="1"/>
    </xf>
    <xf numFmtId="0" fontId="35" fillId="3" borderId="10" xfId="1" applyFont="1" applyFill="1" applyBorder="1" applyAlignment="1">
      <alignment vertical="center" wrapText="1"/>
    </xf>
    <xf numFmtId="0" fontId="33" fillId="3" borderId="10" xfId="2" applyFont="1" applyFill="1" applyBorder="1" applyAlignment="1">
      <alignment horizontal="center" vertical="center" wrapText="1"/>
    </xf>
    <xf numFmtId="0" fontId="36" fillId="3" borderId="10" xfId="1" applyFont="1" applyFill="1" applyBorder="1" applyAlignment="1">
      <alignment horizontal="center" vertical="center" wrapText="1"/>
    </xf>
    <xf numFmtId="0" fontId="36" fillId="3" borderId="10" xfId="1" applyFont="1" applyFill="1" applyBorder="1" applyAlignment="1">
      <alignment vertical="center" wrapText="1"/>
    </xf>
    <xf numFmtId="0" fontId="24" fillId="4" borderId="8" xfId="2" applyFont="1" applyFill="1" applyBorder="1" applyAlignment="1">
      <alignment horizontal="center" vertical="center" wrapText="1"/>
    </xf>
    <xf numFmtId="0" fontId="37" fillId="6" borderId="8" xfId="2" applyFont="1" applyFill="1" applyBorder="1" applyAlignment="1">
      <alignment horizontal="left" vertical="center" wrapText="1"/>
    </xf>
    <xf numFmtId="0" fontId="42" fillId="3" borderId="8" xfId="1" applyFont="1" applyFill="1" applyBorder="1" applyAlignment="1">
      <alignment horizontal="center" vertical="center" wrapText="1"/>
    </xf>
    <xf numFmtId="0" fontId="16" fillId="3" borderId="10" xfId="1" applyFont="1" applyFill="1" applyBorder="1" applyAlignment="1">
      <alignment horizontal="center" vertical="center" wrapText="1"/>
    </xf>
    <xf numFmtId="0" fontId="42" fillId="3" borderId="10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 vertical="top"/>
    </xf>
    <xf numFmtId="0" fontId="15" fillId="3" borderId="8" xfId="1" applyFont="1" applyFill="1" applyBorder="1" applyAlignment="1">
      <alignment horizontal="center" vertical="center" wrapText="1"/>
    </xf>
    <xf numFmtId="0" fontId="15" fillId="3" borderId="10" xfId="1" applyFont="1" applyFill="1" applyBorder="1" applyAlignment="1">
      <alignment horizontal="center" vertical="center" wrapText="1"/>
    </xf>
    <xf numFmtId="0" fontId="44" fillId="5" borderId="8" xfId="2" applyFont="1" applyFill="1" applyBorder="1" applyAlignment="1">
      <alignment horizontal="center" vertical="center" wrapText="1"/>
    </xf>
    <xf numFmtId="0" fontId="44" fillId="5" borderId="10" xfId="2" applyFont="1" applyFill="1" applyBorder="1" applyAlignment="1">
      <alignment horizontal="left" vertical="center" wrapText="1"/>
    </xf>
    <xf numFmtId="0" fontId="44" fillId="5" borderId="10" xfId="2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36" fillId="0" borderId="10" xfId="1" applyFont="1" applyBorder="1" applyAlignment="1">
      <alignment horizontal="center" vertical="center" wrapText="1"/>
    </xf>
    <xf numFmtId="0" fontId="36" fillId="0" borderId="10" xfId="1" applyFont="1" applyBorder="1" applyAlignment="1">
      <alignment vertical="center" wrapText="1"/>
    </xf>
    <xf numFmtId="0" fontId="7" fillId="3" borderId="10" xfId="1" applyFont="1" applyFill="1" applyBorder="1" applyAlignment="1">
      <alignment vertical="center" wrapText="1"/>
    </xf>
    <xf numFmtId="0" fontId="36" fillId="3" borderId="8" xfId="1" applyFont="1" applyFill="1" applyBorder="1" applyAlignment="1">
      <alignment vertical="center" wrapText="1"/>
    </xf>
    <xf numFmtId="0" fontId="46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3" fillId="0" borderId="8" xfId="1" applyBorder="1">
      <alignment vertical="top"/>
    </xf>
    <xf numFmtId="0" fontId="8" fillId="9" borderId="8" xfId="2" applyFont="1" applyFill="1" applyBorder="1" applyAlignment="1">
      <alignment horizontal="left" vertical="center" wrapText="1"/>
    </xf>
    <xf numFmtId="0" fontId="3" fillId="3" borderId="8" xfId="1" applyFill="1" applyBorder="1" applyAlignment="1">
      <alignment horizontal="center" vertical="center"/>
    </xf>
    <xf numFmtId="0" fontId="3" fillId="3" borderId="13" xfId="1" applyFill="1" applyBorder="1">
      <alignment vertical="top"/>
    </xf>
    <xf numFmtId="0" fontId="3" fillId="3" borderId="8" xfId="1" applyFill="1" applyBorder="1">
      <alignment vertical="top"/>
    </xf>
    <xf numFmtId="0" fontId="54" fillId="3" borderId="8" xfId="1" applyFont="1" applyFill="1" applyBorder="1" applyAlignment="1">
      <alignment horizontal="center" vertical="center"/>
    </xf>
    <xf numFmtId="0" fontId="55" fillId="10" borderId="13" xfId="0" applyFont="1" applyFill="1" applyBorder="1" applyAlignment="1" applyProtection="1">
      <alignment horizontal="left" vertical="center" wrapText="1" readingOrder="1"/>
      <protection locked="0"/>
    </xf>
    <xf numFmtId="0" fontId="55" fillId="10" borderId="8" xfId="0" applyFont="1" applyFill="1" applyBorder="1" applyAlignment="1" applyProtection="1">
      <alignment horizontal="left" vertical="center" wrapText="1" readingOrder="1"/>
      <protection locked="0"/>
    </xf>
    <xf numFmtId="0" fontId="16" fillId="3" borderId="8" xfId="1" applyFont="1" applyFill="1" applyBorder="1" applyAlignment="1">
      <alignment horizontal="center" vertical="center" wrapText="1"/>
    </xf>
    <xf numFmtId="0" fontId="56" fillId="7" borderId="8" xfId="2" applyFont="1" applyFill="1" applyBorder="1" applyAlignment="1">
      <alignment horizontal="center" vertical="center"/>
    </xf>
    <xf numFmtId="2" fontId="57" fillId="7" borderId="13" xfId="2" applyNumberFormat="1" applyFont="1" applyFill="1" applyBorder="1" applyAlignment="1">
      <alignment horizontal="center" vertical="center"/>
    </xf>
    <xf numFmtId="0" fontId="18" fillId="4" borderId="13" xfId="1" applyFont="1" applyFill="1" applyBorder="1" applyAlignment="1">
      <alignment horizontal="center" vertical="center" wrapText="1"/>
    </xf>
    <xf numFmtId="0" fontId="8" fillId="4" borderId="14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16" fillId="3" borderId="8" xfId="1" applyFont="1" applyFill="1" applyBorder="1" applyAlignment="1">
      <alignment horizontal="center" vertical="center" wrapText="1"/>
    </xf>
    <xf numFmtId="0" fontId="16" fillId="3" borderId="13" xfId="1" applyFont="1" applyFill="1" applyBorder="1" applyAlignment="1">
      <alignment horizontal="center" vertical="center" wrapText="1"/>
    </xf>
    <xf numFmtId="0" fontId="47" fillId="8" borderId="1" xfId="1" applyFont="1" applyFill="1" applyBorder="1" applyAlignment="1">
      <alignment horizontal="center" vertical="center" wrapText="1"/>
    </xf>
    <xf numFmtId="0" fontId="47" fillId="8" borderId="18" xfId="1" applyFont="1" applyFill="1" applyBorder="1" applyAlignment="1">
      <alignment horizontal="center" vertical="center" wrapText="1"/>
    </xf>
    <xf numFmtId="0" fontId="39" fillId="3" borderId="10" xfId="2" applyFont="1" applyFill="1" applyBorder="1" applyAlignment="1">
      <alignment horizontal="center" vertical="center"/>
    </xf>
    <xf numFmtId="0" fontId="39" fillId="3" borderId="9" xfId="2" applyFont="1" applyFill="1" applyBorder="1" applyAlignment="1">
      <alignment horizontal="center" vertical="center"/>
    </xf>
    <xf numFmtId="0" fontId="48" fillId="8" borderId="16" xfId="3" applyFont="1" applyFill="1" applyBorder="1" applyAlignment="1">
      <alignment horizontal="center" vertical="center" wrapText="1"/>
    </xf>
    <xf numFmtId="0" fontId="48" fillId="8" borderId="12" xfId="3" applyFont="1" applyFill="1" applyBorder="1" applyAlignment="1">
      <alignment horizontal="center" vertical="center" wrapText="1"/>
    </xf>
    <xf numFmtId="0" fontId="8" fillId="3" borderId="17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49" fillId="9" borderId="1" xfId="1" applyFont="1" applyFill="1" applyBorder="1" applyAlignment="1">
      <alignment horizontal="center" vertical="center" wrapText="1"/>
    </xf>
    <xf numFmtId="0" fontId="49" fillId="9" borderId="3" xfId="1" applyFont="1" applyFill="1" applyBorder="1" applyAlignment="1">
      <alignment horizontal="center" vertical="center" wrapText="1"/>
    </xf>
    <xf numFmtId="0" fontId="49" fillId="9" borderId="18" xfId="1" applyFont="1" applyFill="1" applyBorder="1" applyAlignment="1">
      <alignment horizontal="center" vertical="center" wrapText="1"/>
    </xf>
    <xf numFmtId="0" fontId="49" fillId="9" borderId="12" xfId="1" applyFont="1" applyFill="1" applyBorder="1" applyAlignment="1">
      <alignment horizontal="center" vertical="center" wrapText="1"/>
    </xf>
    <xf numFmtId="0" fontId="39" fillId="3" borderId="1" xfId="2" applyFont="1" applyFill="1" applyBorder="1" applyAlignment="1">
      <alignment horizontal="center" vertical="center"/>
    </xf>
    <xf numFmtId="0" fontId="39" fillId="3" borderId="18" xfId="2" applyFont="1" applyFill="1" applyBorder="1" applyAlignment="1">
      <alignment horizontal="center" vertical="center"/>
    </xf>
    <xf numFmtId="0" fontId="49" fillId="9" borderId="10" xfId="2" applyFont="1" applyFill="1" applyBorder="1" applyAlignment="1">
      <alignment horizontal="center" vertical="center" wrapText="1"/>
    </xf>
    <xf numFmtId="0" fontId="49" fillId="9" borderId="9" xfId="2" applyFont="1" applyFill="1" applyBorder="1" applyAlignment="1">
      <alignment horizontal="center" vertical="center" wrapText="1"/>
    </xf>
    <xf numFmtId="0" fontId="16" fillId="3" borderId="4" xfId="1" applyFont="1" applyFill="1" applyBorder="1" applyAlignment="1">
      <alignment horizontal="center" vertical="center" wrapText="1"/>
    </xf>
    <xf numFmtId="0" fontId="1" fillId="3" borderId="8" xfId="1" applyFont="1" applyFill="1" applyBorder="1" applyAlignment="1">
      <alignment horizontal="center" vertical="center" wrapText="1"/>
    </xf>
    <xf numFmtId="0" fontId="1" fillId="3" borderId="10" xfId="1" applyFont="1" applyFill="1" applyBorder="1" applyAlignment="1">
      <alignment horizontal="center" vertical="center" wrapText="1"/>
    </xf>
    <xf numFmtId="0" fontId="40" fillId="7" borderId="2" xfId="1" applyFont="1" applyFill="1" applyBorder="1" applyAlignment="1">
      <alignment horizontal="center" vertical="center" wrapText="1"/>
    </xf>
    <xf numFmtId="0" fontId="40" fillId="7" borderId="3" xfId="1" applyFont="1" applyFill="1" applyBorder="1" applyAlignment="1">
      <alignment horizontal="center" vertical="center" wrapText="1"/>
    </xf>
    <xf numFmtId="0" fontId="40" fillId="7" borderId="11" xfId="1" applyFont="1" applyFill="1" applyBorder="1" applyAlignment="1">
      <alignment horizontal="center" vertical="center" wrapText="1"/>
    </xf>
    <xf numFmtId="0" fontId="40" fillId="7" borderId="12" xfId="1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8 5" xfId="3"/>
    <cellStyle name="Normal 8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%20File%2003.09.2024/NEW%20SCHEDULE%20%20(%2025.11.2024%20)/...05..02.2025%20%20MONDAY%20TO%20SATURDAY%20Activ%20MIS%20NEW%20%20BUS%20ROUTE%20Plaing%20FROM%2027%20Jan2025%20%20(%202024-25%20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Bording Pint24-25"/>
      <sheetName val="Opretar Bus Chart 2024-25"/>
      <sheetName val="CONTRAKTAR CHART24-25"/>
      <sheetName val="N.Routes Bording List 18.07.24 "/>
      <sheetName val="MIS Passenger Analysis 26.11.24"/>
      <sheetName val="ALL Parul University-24-25"/>
      <sheetName val="20.01.25 ADODARABUS CHART 24-25"/>
      <sheetName val="Sheet6"/>
      <sheetName val="ADM Staff &amp; MBBS - 2024-25 "/>
      <sheetName val="ADM+genera SHIFT 17.15 55 BUS  "/>
      <sheetName val="11 Nov'24 A&amp;G BUS from Pu 62"/>
      <sheetName val="1612.2024 ADM+GEN 62 Bus Pu1715"/>
      <sheetName val="ADM SHIFT07.40 21 BUS "/>
      <sheetName val="OUT SAID VADODARA 2023-24"/>
      <sheetName val="MIS ALL Shift &amp; Board 18.08.23"/>
      <sheetName val="HOSPITAL-23-24"/>
      <sheetName val="HOSPITAL (G) "/>
      <sheetName val="Only 1-2-4-5 Saturday 36 Rotes "/>
      <sheetName val="37ADMShift 17.15 Satrday1-2-4-5"/>
      <sheetName val="45 ADMShift 7.50 Satrday1-2-4-5"/>
      <sheetName val="26 BUSES SATURDAY 1-2-4-5th "/>
      <sheetName val="36 ADMShift 7.50 Satrday-3"/>
      <sheetName val="32 Buses Routes"/>
      <sheetName val="From Pu Saturday 17.15 Adm+Gen "/>
      <sheetName val="ADM SHIFT07.40 20BUS  26 Nov'24"/>
      <sheetName val="20.01.2025 ADM  +MBBS 21 Bus  "/>
      <sheetName val="1-2-4-5 SATURD BUS from VADODAR"/>
      <sheetName val="9first Shift for Every Saturday"/>
      <sheetName val="04 Oct'24 A&amp;G BUS from Pu 62"/>
      <sheetName val="04.10.2024ADM+GEN 62 Bus Pu1715"/>
      <sheetName val="09 ADM STAFF + MBBS 05.15pm"/>
      <sheetName val="First 41 BUS R 7.30 in &amp; 2. (2"/>
      <sheetName val="18 JULY24 A&amp;G BUS from Pu17.15"/>
      <sheetName val="1807.2024 ADM+GEN 49 bus PuReut"/>
      <sheetName val="26.11.2024  FIRST SHIFT CHART "/>
      <sheetName val="22.04.24 6.10 F.Shift 33.Routes"/>
      <sheetName val="30 F.Shift 6.10-14.45 22.04.24"/>
      <sheetName val="Exam 9 bus routes from 08.04.24"/>
      <sheetName val="03 MAR 24 First BUS7.Pu Rit 36"/>
      <sheetName val="12 BUSES Exam from 02.04.24"/>
      <sheetName val="9 Route Frist 6.00 All Saturday"/>
      <sheetName val="27.01'25 First BUS 700in"/>
      <sheetName val="F SHIFT 48 Buses  27.01.2025 "/>
      <sheetName val="13 Exam Route  27Jan-04 Feb 25"/>
      <sheetName val="04.02'25 First BUS700in&amp;1445Out"/>
      <sheetName val="F SHIFT 53 Bus 27.01.2025 Chrt"/>
      <sheetName val="40Bus First Shift (Nov-24)"/>
      <sheetName val="18July'24 First BUS7.46in&amp; 2.45"/>
      <sheetName val="First BUS 7.30 in &amp; 2.45 05 Feb"/>
      <sheetName val="F SHIFT 48 Bus 22.07.2024"/>
      <sheetName val=" GENERAL  SHIFT 08.15 &amp; 16.50"/>
      <sheetName val="41 GENERALShift 8.10am 04.02.25"/>
      <sheetName val="G SHIFT 41 Bus 04.02.2025"/>
      <sheetName val="29 GENERALShift 8.10am.18.07.24"/>
      <sheetName val="01.05.24 A&amp;G BUS from Pu17.15"/>
      <sheetName val="29 GENERALShift 8.10am 27.02.24"/>
      <sheetName val="12 BUSES Exam from 08.04.24"/>
      <sheetName val="12 BUSES Diplom 24.09to03.10 "/>
      <sheetName val="Sheet3"/>
      <sheetName val="BUSES  ALLOTMENT 2023-24"/>
      <sheetName val="Bus Seting 2018-19"/>
      <sheetName val="Sheet5"/>
      <sheetName val="Diffransh OLD &amp; NEW 2023-24"/>
      <sheetName val="Sheet4"/>
      <sheetName val="Sheet2"/>
      <sheetName val="Sheet1"/>
      <sheetName val="13 Route MBBS AllSaturday N (2"/>
    </sheetNames>
    <sheetDataSet>
      <sheetData sheetId="0"/>
      <sheetData sheetId="1"/>
      <sheetData sheetId="2"/>
      <sheetData sheetId="3"/>
      <sheetData sheetId="4">
        <row r="3">
          <cell r="H3" t="str">
            <v>04.02.2025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G2">
            <v>1</v>
          </cell>
        </row>
        <row r="3">
          <cell r="G3">
            <v>0</v>
          </cell>
        </row>
        <row r="4">
          <cell r="G4">
            <v>9</v>
          </cell>
        </row>
        <row r="5">
          <cell r="G5">
            <v>20</v>
          </cell>
        </row>
        <row r="6">
          <cell r="G6">
            <v>1</v>
          </cell>
        </row>
        <row r="7">
          <cell r="G7">
            <v>0</v>
          </cell>
        </row>
        <row r="8">
          <cell r="G8">
            <v>4</v>
          </cell>
        </row>
        <row r="9">
          <cell r="G9">
            <v>2</v>
          </cell>
        </row>
        <row r="10">
          <cell r="G10">
            <v>10</v>
          </cell>
        </row>
        <row r="11">
          <cell r="G11">
            <v>4</v>
          </cell>
        </row>
        <row r="12">
          <cell r="G12">
            <v>2</v>
          </cell>
        </row>
        <row r="13">
          <cell r="G13">
            <v>14</v>
          </cell>
        </row>
        <row r="14">
          <cell r="G14">
            <v>5</v>
          </cell>
        </row>
        <row r="15">
          <cell r="G15">
            <v>0</v>
          </cell>
        </row>
        <row r="16">
          <cell r="G16">
            <v>2</v>
          </cell>
        </row>
        <row r="17">
          <cell r="G17">
            <v>7</v>
          </cell>
        </row>
        <row r="18">
          <cell r="G18">
            <v>3</v>
          </cell>
        </row>
        <row r="19">
          <cell r="G19">
            <v>3</v>
          </cell>
        </row>
        <row r="20">
          <cell r="G20">
            <v>13</v>
          </cell>
        </row>
        <row r="21">
          <cell r="G21">
            <v>2</v>
          </cell>
        </row>
        <row r="22">
          <cell r="G22">
            <v>12</v>
          </cell>
        </row>
        <row r="23">
          <cell r="G23">
            <v>3</v>
          </cell>
        </row>
        <row r="24">
          <cell r="G24">
            <v>6</v>
          </cell>
        </row>
        <row r="25">
          <cell r="G25">
            <v>1</v>
          </cell>
        </row>
        <row r="26">
          <cell r="G26">
            <v>54</v>
          </cell>
        </row>
        <row r="27">
          <cell r="G27">
            <v>13</v>
          </cell>
        </row>
        <row r="28">
          <cell r="G28">
            <v>2</v>
          </cell>
        </row>
        <row r="29">
          <cell r="G29">
            <v>18</v>
          </cell>
        </row>
        <row r="30">
          <cell r="G30">
            <v>10</v>
          </cell>
        </row>
        <row r="31">
          <cell r="G31">
            <v>14</v>
          </cell>
        </row>
        <row r="32">
          <cell r="G32">
            <v>29</v>
          </cell>
        </row>
        <row r="34">
          <cell r="G34">
            <v>22</v>
          </cell>
        </row>
        <row r="35">
          <cell r="G35">
            <v>7</v>
          </cell>
        </row>
        <row r="36">
          <cell r="G36">
            <v>42</v>
          </cell>
        </row>
        <row r="37">
          <cell r="G37">
            <v>13</v>
          </cell>
        </row>
        <row r="38">
          <cell r="G38">
            <v>4</v>
          </cell>
        </row>
        <row r="39">
          <cell r="G39">
            <v>16</v>
          </cell>
        </row>
        <row r="40">
          <cell r="G40">
            <v>20</v>
          </cell>
        </row>
        <row r="41">
          <cell r="G41">
            <v>18</v>
          </cell>
        </row>
        <row r="42">
          <cell r="G42">
            <v>7</v>
          </cell>
        </row>
        <row r="43">
          <cell r="G43">
            <v>27</v>
          </cell>
        </row>
        <row r="44">
          <cell r="G44">
            <v>7</v>
          </cell>
        </row>
        <row r="45">
          <cell r="G45">
            <v>16</v>
          </cell>
        </row>
        <row r="46">
          <cell r="G46">
            <v>36</v>
          </cell>
        </row>
        <row r="47">
          <cell r="G47">
            <v>7</v>
          </cell>
        </row>
        <row r="48">
          <cell r="G48">
            <v>18</v>
          </cell>
        </row>
        <row r="49">
          <cell r="G49">
            <v>3</v>
          </cell>
        </row>
        <row r="50">
          <cell r="G50">
            <v>17</v>
          </cell>
        </row>
        <row r="51">
          <cell r="G51">
            <v>28</v>
          </cell>
        </row>
        <row r="52">
          <cell r="G52">
            <v>29</v>
          </cell>
        </row>
        <row r="53">
          <cell r="G53">
            <v>28</v>
          </cell>
        </row>
        <row r="54">
          <cell r="G54">
            <v>11</v>
          </cell>
        </row>
        <row r="55">
          <cell r="G55">
            <v>25</v>
          </cell>
        </row>
        <row r="57">
          <cell r="G57">
            <v>3</v>
          </cell>
        </row>
        <row r="58">
          <cell r="G58">
            <v>13</v>
          </cell>
        </row>
        <row r="59">
          <cell r="G59">
            <v>8</v>
          </cell>
        </row>
        <row r="60">
          <cell r="G60">
            <v>4</v>
          </cell>
        </row>
        <row r="61">
          <cell r="G61">
            <v>14</v>
          </cell>
        </row>
        <row r="62">
          <cell r="G62">
            <v>0</v>
          </cell>
        </row>
        <row r="63">
          <cell r="G63">
            <v>24</v>
          </cell>
        </row>
        <row r="64">
          <cell r="G64">
            <v>3</v>
          </cell>
        </row>
        <row r="65">
          <cell r="G65">
            <v>21</v>
          </cell>
        </row>
        <row r="66">
          <cell r="G66">
            <v>4</v>
          </cell>
        </row>
        <row r="67">
          <cell r="G67">
            <v>2</v>
          </cell>
        </row>
        <row r="68">
          <cell r="G68">
            <v>15</v>
          </cell>
        </row>
        <row r="69">
          <cell r="G69">
            <v>37</v>
          </cell>
        </row>
        <row r="70">
          <cell r="G70">
            <v>8</v>
          </cell>
        </row>
        <row r="71">
          <cell r="G71">
            <v>12</v>
          </cell>
        </row>
        <row r="72">
          <cell r="G72">
            <v>12</v>
          </cell>
        </row>
        <row r="73">
          <cell r="G73">
            <v>19</v>
          </cell>
        </row>
        <row r="74">
          <cell r="G74">
            <v>23</v>
          </cell>
        </row>
        <row r="75">
          <cell r="G75">
            <v>9</v>
          </cell>
        </row>
        <row r="76">
          <cell r="G76">
            <v>18</v>
          </cell>
        </row>
        <row r="78">
          <cell r="G78">
            <v>8</v>
          </cell>
        </row>
        <row r="79">
          <cell r="G79">
            <v>2</v>
          </cell>
        </row>
        <row r="80">
          <cell r="G80">
            <v>5</v>
          </cell>
        </row>
        <row r="81">
          <cell r="G81">
            <v>5</v>
          </cell>
        </row>
        <row r="82">
          <cell r="G82">
            <v>2</v>
          </cell>
        </row>
        <row r="83">
          <cell r="G83">
            <v>44</v>
          </cell>
        </row>
        <row r="84">
          <cell r="G84">
            <v>6</v>
          </cell>
        </row>
        <row r="85">
          <cell r="G85">
            <v>33</v>
          </cell>
        </row>
        <row r="86">
          <cell r="G86">
            <v>28</v>
          </cell>
        </row>
        <row r="87">
          <cell r="G87">
            <v>5</v>
          </cell>
        </row>
        <row r="88">
          <cell r="G88">
            <v>2</v>
          </cell>
        </row>
        <row r="89">
          <cell r="G89">
            <v>3</v>
          </cell>
        </row>
        <row r="90">
          <cell r="G90">
            <v>2</v>
          </cell>
        </row>
        <row r="91">
          <cell r="G91">
            <v>10</v>
          </cell>
        </row>
        <row r="92">
          <cell r="G92">
            <v>7</v>
          </cell>
        </row>
        <row r="93">
          <cell r="G93">
            <v>2</v>
          </cell>
        </row>
        <row r="94">
          <cell r="G94">
            <v>2</v>
          </cell>
        </row>
        <row r="95">
          <cell r="G95">
            <v>8</v>
          </cell>
        </row>
        <row r="96">
          <cell r="G96">
            <v>5</v>
          </cell>
        </row>
        <row r="97">
          <cell r="G97">
            <v>0</v>
          </cell>
        </row>
        <row r="98">
          <cell r="G98">
            <v>5</v>
          </cell>
        </row>
        <row r="99">
          <cell r="G99">
            <v>11</v>
          </cell>
        </row>
        <row r="100">
          <cell r="G100">
            <v>0</v>
          </cell>
        </row>
        <row r="101">
          <cell r="G101">
            <v>4</v>
          </cell>
        </row>
        <row r="102">
          <cell r="G102">
            <v>5</v>
          </cell>
        </row>
        <row r="103">
          <cell r="G103">
            <v>2</v>
          </cell>
        </row>
        <row r="104">
          <cell r="G104">
            <v>3</v>
          </cell>
        </row>
        <row r="105">
          <cell r="G105">
            <v>1</v>
          </cell>
        </row>
        <row r="106">
          <cell r="G106">
            <v>1</v>
          </cell>
        </row>
        <row r="107">
          <cell r="G107">
            <v>1</v>
          </cell>
        </row>
        <row r="108">
          <cell r="K108">
            <v>6</v>
          </cell>
        </row>
        <row r="109">
          <cell r="G109">
            <v>4</v>
          </cell>
        </row>
        <row r="110">
          <cell r="G110">
            <v>2</v>
          </cell>
        </row>
        <row r="111">
          <cell r="G111">
            <v>5</v>
          </cell>
        </row>
        <row r="112">
          <cell r="G112">
            <v>16</v>
          </cell>
        </row>
        <row r="113">
          <cell r="G113">
            <v>1</v>
          </cell>
        </row>
        <row r="115">
          <cell r="G115">
            <v>8</v>
          </cell>
        </row>
        <row r="116">
          <cell r="G116">
            <v>0</v>
          </cell>
        </row>
        <row r="117">
          <cell r="G117">
            <v>5</v>
          </cell>
        </row>
        <row r="118">
          <cell r="G118">
            <v>24</v>
          </cell>
        </row>
        <row r="119">
          <cell r="G119">
            <v>0</v>
          </cell>
        </row>
        <row r="120">
          <cell r="G120">
            <v>11</v>
          </cell>
        </row>
        <row r="121">
          <cell r="G121">
            <v>7</v>
          </cell>
        </row>
        <row r="122">
          <cell r="G122">
            <v>9</v>
          </cell>
        </row>
        <row r="123">
          <cell r="G123">
            <v>48</v>
          </cell>
        </row>
        <row r="124">
          <cell r="G124">
            <v>8</v>
          </cell>
        </row>
        <row r="125">
          <cell r="G125">
            <v>21</v>
          </cell>
        </row>
        <row r="126">
          <cell r="G126">
            <v>14</v>
          </cell>
        </row>
        <row r="127">
          <cell r="G127">
            <v>8</v>
          </cell>
        </row>
        <row r="128">
          <cell r="G128">
            <v>11</v>
          </cell>
        </row>
        <row r="129">
          <cell r="G129">
            <v>9</v>
          </cell>
        </row>
        <row r="130">
          <cell r="G130">
            <v>13</v>
          </cell>
        </row>
        <row r="131">
          <cell r="G131">
            <v>5</v>
          </cell>
        </row>
        <row r="132">
          <cell r="G132">
            <v>2</v>
          </cell>
        </row>
        <row r="133">
          <cell r="G133">
            <v>9</v>
          </cell>
        </row>
        <row r="134">
          <cell r="G134">
            <v>3</v>
          </cell>
        </row>
        <row r="135">
          <cell r="G135">
            <v>16</v>
          </cell>
        </row>
        <row r="136">
          <cell r="G136">
            <v>7</v>
          </cell>
        </row>
        <row r="137">
          <cell r="G137">
            <v>1</v>
          </cell>
        </row>
        <row r="138">
          <cell r="G138">
            <v>7</v>
          </cell>
        </row>
        <row r="139">
          <cell r="G139">
            <v>13</v>
          </cell>
        </row>
        <row r="140">
          <cell r="G140">
            <v>0</v>
          </cell>
        </row>
        <row r="141">
          <cell r="G141">
            <v>19</v>
          </cell>
        </row>
        <row r="142">
          <cell r="G142">
            <v>2</v>
          </cell>
        </row>
        <row r="144">
          <cell r="G144">
            <v>18</v>
          </cell>
        </row>
        <row r="145">
          <cell r="G145">
            <v>0</v>
          </cell>
        </row>
        <row r="146">
          <cell r="G146">
            <v>9</v>
          </cell>
        </row>
        <row r="147">
          <cell r="G147">
            <v>2</v>
          </cell>
        </row>
        <row r="148">
          <cell r="G148">
            <v>1</v>
          </cell>
        </row>
        <row r="149">
          <cell r="G149">
            <v>0</v>
          </cell>
        </row>
        <row r="150">
          <cell r="G150">
            <v>13</v>
          </cell>
        </row>
        <row r="151">
          <cell r="G151">
            <v>18</v>
          </cell>
        </row>
        <row r="152">
          <cell r="G152">
            <v>7</v>
          </cell>
        </row>
        <row r="153">
          <cell r="G153">
            <v>3</v>
          </cell>
        </row>
        <row r="154">
          <cell r="G154">
            <v>19</v>
          </cell>
        </row>
        <row r="155">
          <cell r="G155">
            <v>3</v>
          </cell>
        </row>
        <row r="156">
          <cell r="G156">
            <v>7</v>
          </cell>
        </row>
        <row r="157">
          <cell r="G157">
            <v>17</v>
          </cell>
        </row>
        <row r="158">
          <cell r="G158">
            <v>13</v>
          </cell>
        </row>
        <row r="159">
          <cell r="G159">
            <v>4</v>
          </cell>
        </row>
        <row r="160">
          <cell r="G160">
            <v>5</v>
          </cell>
        </row>
        <row r="161">
          <cell r="G161">
            <v>13</v>
          </cell>
        </row>
        <row r="162">
          <cell r="G162">
            <v>0</v>
          </cell>
        </row>
        <row r="163">
          <cell r="G163">
            <v>20</v>
          </cell>
        </row>
        <row r="164">
          <cell r="G164">
            <v>2</v>
          </cell>
        </row>
        <row r="165">
          <cell r="G165">
            <v>1</v>
          </cell>
        </row>
        <row r="166">
          <cell r="G166">
            <v>20</v>
          </cell>
        </row>
        <row r="167">
          <cell r="G167">
            <v>18</v>
          </cell>
        </row>
        <row r="168">
          <cell r="G168">
            <v>10</v>
          </cell>
        </row>
        <row r="169">
          <cell r="G169">
            <v>9</v>
          </cell>
        </row>
        <row r="170">
          <cell r="G170">
            <v>5</v>
          </cell>
        </row>
        <row r="171">
          <cell r="G171">
            <v>0</v>
          </cell>
        </row>
        <row r="172">
          <cell r="G172">
            <v>2</v>
          </cell>
        </row>
        <row r="173">
          <cell r="G173">
            <v>12</v>
          </cell>
        </row>
        <row r="174">
          <cell r="G174">
            <v>24</v>
          </cell>
        </row>
        <row r="175">
          <cell r="G175">
            <v>8</v>
          </cell>
        </row>
        <row r="176">
          <cell r="G176">
            <v>13</v>
          </cell>
        </row>
        <row r="178">
          <cell r="G178">
            <v>14</v>
          </cell>
        </row>
        <row r="179">
          <cell r="G179">
            <v>1</v>
          </cell>
        </row>
        <row r="180">
          <cell r="G180">
            <v>4</v>
          </cell>
        </row>
        <row r="181">
          <cell r="G181">
            <v>11</v>
          </cell>
        </row>
        <row r="182">
          <cell r="G182">
            <v>9</v>
          </cell>
        </row>
        <row r="183">
          <cell r="G183">
            <v>9</v>
          </cell>
        </row>
        <row r="184">
          <cell r="G184">
            <v>15</v>
          </cell>
        </row>
        <row r="185">
          <cell r="G185">
            <v>2</v>
          </cell>
        </row>
        <row r="186">
          <cell r="G186">
            <v>22</v>
          </cell>
        </row>
        <row r="187">
          <cell r="G187">
            <v>24</v>
          </cell>
        </row>
        <row r="188">
          <cell r="G188">
            <v>5</v>
          </cell>
        </row>
        <row r="189">
          <cell r="G189">
            <v>7</v>
          </cell>
        </row>
        <row r="190">
          <cell r="G190">
            <v>4</v>
          </cell>
        </row>
        <row r="191">
          <cell r="G191">
            <v>35</v>
          </cell>
        </row>
        <row r="192">
          <cell r="G192">
            <v>10</v>
          </cell>
        </row>
        <row r="193">
          <cell r="G193">
            <v>38</v>
          </cell>
        </row>
        <row r="194">
          <cell r="G194">
            <v>7</v>
          </cell>
        </row>
        <row r="195">
          <cell r="G195">
            <v>2</v>
          </cell>
        </row>
        <row r="196">
          <cell r="G196">
            <v>33</v>
          </cell>
        </row>
        <row r="197">
          <cell r="G197">
            <v>24</v>
          </cell>
        </row>
        <row r="198">
          <cell r="G198">
            <v>19</v>
          </cell>
        </row>
        <row r="199">
          <cell r="G199">
            <v>2</v>
          </cell>
        </row>
        <row r="200">
          <cell r="G200">
            <v>22</v>
          </cell>
        </row>
        <row r="201">
          <cell r="G201">
            <v>12</v>
          </cell>
        </row>
        <row r="202">
          <cell r="G202">
            <v>39</v>
          </cell>
        </row>
        <row r="203">
          <cell r="G203">
            <v>36</v>
          </cell>
        </row>
        <row r="205">
          <cell r="G205">
            <v>10</v>
          </cell>
        </row>
        <row r="206">
          <cell r="G206">
            <v>11</v>
          </cell>
        </row>
        <row r="207">
          <cell r="G207">
            <v>7</v>
          </cell>
        </row>
        <row r="208">
          <cell r="G208">
            <v>3</v>
          </cell>
        </row>
        <row r="209">
          <cell r="G209">
            <v>2</v>
          </cell>
        </row>
        <row r="210">
          <cell r="G210">
            <v>3</v>
          </cell>
        </row>
        <row r="211">
          <cell r="G211">
            <v>4</v>
          </cell>
        </row>
        <row r="212">
          <cell r="G212">
            <v>15</v>
          </cell>
        </row>
        <row r="213">
          <cell r="G213">
            <v>2</v>
          </cell>
        </row>
        <row r="214">
          <cell r="G214">
            <v>5</v>
          </cell>
        </row>
        <row r="215">
          <cell r="G215">
            <v>3</v>
          </cell>
        </row>
        <row r="216">
          <cell r="G216">
            <v>9</v>
          </cell>
        </row>
        <row r="217">
          <cell r="G217">
            <v>4</v>
          </cell>
        </row>
        <row r="218">
          <cell r="G218">
            <v>2</v>
          </cell>
        </row>
        <row r="219">
          <cell r="G219">
            <v>3</v>
          </cell>
        </row>
        <row r="220">
          <cell r="G220">
            <v>4</v>
          </cell>
        </row>
        <row r="221">
          <cell r="G221">
            <v>7</v>
          </cell>
        </row>
        <row r="222">
          <cell r="G222">
            <v>2</v>
          </cell>
        </row>
        <row r="223">
          <cell r="G223">
            <v>11</v>
          </cell>
        </row>
        <row r="224">
          <cell r="G224">
            <v>8</v>
          </cell>
        </row>
        <row r="225">
          <cell r="G225">
            <v>0</v>
          </cell>
        </row>
        <row r="227">
          <cell r="G227">
            <v>15</v>
          </cell>
        </row>
        <row r="228">
          <cell r="G228">
            <v>11</v>
          </cell>
        </row>
        <row r="229">
          <cell r="G229">
            <v>9</v>
          </cell>
        </row>
        <row r="230">
          <cell r="G230">
            <v>41</v>
          </cell>
        </row>
        <row r="231">
          <cell r="G231">
            <v>9</v>
          </cell>
        </row>
        <row r="232">
          <cell r="G232">
            <v>13</v>
          </cell>
        </row>
        <row r="233">
          <cell r="G233">
            <v>2</v>
          </cell>
        </row>
        <row r="234">
          <cell r="G234">
            <v>1</v>
          </cell>
        </row>
        <row r="235">
          <cell r="G235">
            <v>26</v>
          </cell>
        </row>
        <row r="236">
          <cell r="G236">
            <v>9</v>
          </cell>
        </row>
        <row r="237">
          <cell r="G237">
            <v>6</v>
          </cell>
        </row>
        <row r="238">
          <cell r="G238">
            <v>1</v>
          </cell>
        </row>
        <row r="239">
          <cell r="G239">
            <v>5</v>
          </cell>
        </row>
        <row r="240">
          <cell r="G240">
            <v>3</v>
          </cell>
        </row>
        <row r="241">
          <cell r="G241">
            <v>6</v>
          </cell>
        </row>
        <row r="242">
          <cell r="G242">
            <v>0</v>
          </cell>
        </row>
        <row r="243">
          <cell r="G243">
            <v>6</v>
          </cell>
        </row>
        <row r="244">
          <cell r="G244">
            <v>19</v>
          </cell>
        </row>
        <row r="245">
          <cell r="G245">
            <v>9</v>
          </cell>
        </row>
        <row r="246">
          <cell r="G246">
            <v>20</v>
          </cell>
        </row>
        <row r="247">
          <cell r="G247">
            <v>9</v>
          </cell>
        </row>
        <row r="248">
          <cell r="G248">
            <v>10</v>
          </cell>
        </row>
        <row r="249">
          <cell r="G249">
            <v>0</v>
          </cell>
        </row>
        <row r="250">
          <cell r="G250">
            <v>7</v>
          </cell>
        </row>
        <row r="252">
          <cell r="G252">
            <v>26</v>
          </cell>
        </row>
        <row r="253">
          <cell r="G253">
            <v>6</v>
          </cell>
        </row>
        <row r="255">
          <cell r="G255">
            <v>4</v>
          </cell>
        </row>
        <row r="256">
          <cell r="G256">
            <v>29</v>
          </cell>
        </row>
        <row r="257">
          <cell r="G257">
            <v>5</v>
          </cell>
        </row>
        <row r="258">
          <cell r="G258">
            <v>7</v>
          </cell>
        </row>
        <row r="259">
          <cell r="G259">
            <v>27</v>
          </cell>
        </row>
        <row r="260">
          <cell r="G260">
            <v>16</v>
          </cell>
        </row>
        <row r="261">
          <cell r="G261">
            <v>13</v>
          </cell>
        </row>
        <row r="262">
          <cell r="G262">
            <v>11</v>
          </cell>
        </row>
        <row r="263">
          <cell r="G263">
            <v>7</v>
          </cell>
        </row>
        <row r="264">
          <cell r="G264">
            <v>3</v>
          </cell>
        </row>
        <row r="265">
          <cell r="G265">
            <v>2</v>
          </cell>
        </row>
        <row r="266">
          <cell r="G266">
            <v>8</v>
          </cell>
        </row>
        <row r="267">
          <cell r="G267">
            <v>13</v>
          </cell>
        </row>
        <row r="268">
          <cell r="G268">
            <v>3</v>
          </cell>
        </row>
        <row r="269">
          <cell r="G269">
            <v>2</v>
          </cell>
        </row>
        <row r="270">
          <cell r="G270">
            <v>2</v>
          </cell>
        </row>
        <row r="271">
          <cell r="G271">
            <v>4</v>
          </cell>
        </row>
        <row r="272">
          <cell r="G272">
            <v>1</v>
          </cell>
        </row>
        <row r="273">
          <cell r="G273">
            <v>10</v>
          </cell>
        </row>
        <row r="274">
          <cell r="G274">
            <v>0</v>
          </cell>
        </row>
        <row r="275">
          <cell r="G275">
            <v>5</v>
          </cell>
        </row>
        <row r="276">
          <cell r="G276">
            <v>4</v>
          </cell>
        </row>
        <row r="278">
          <cell r="G278">
            <v>1</v>
          </cell>
        </row>
        <row r="279">
          <cell r="G279">
            <v>7</v>
          </cell>
        </row>
        <row r="280">
          <cell r="G280">
            <v>28</v>
          </cell>
        </row>
        <row r="281">
          <cell r="G281">
            <v>0</v>
          </cell>
        </row>
        <row r="282">
          <cell r="G282">
            <v>1</v>
          </cell>
        </row>
        <row r="283">
          <cell r="G283">
            <v>3</v>
          </cell>
        </row>
        <row r="284">
          <cell r="G284">
            <v>2</v>
          </cell>
        </row>
        <row r="285">
          <cell r="G285">
            <v>0</v>
          </cell>
        </row>
        <row r="286">
          <cell r="G286">
            <v>9</v>
          </cell>
        </row>
        <row r="287">
          <cell r="G287">
            <v>7</v>
          </cell>
        </row>
        <row r="288">
          <cell r="G288">
            <v>1</v>
          </cell>
        </row>
        <row r="289">
          <cell r="G289">
            <v>20</v>
          </cell>
        </row>
        <row r="290">
          <cell r="G290">
            <v>8</v>
          </cell>
        </row>
        <row r="291">
          <cell r="G291">
            <v>8</v>
          </cell>
        </row>
        <row r="292">
          <cell r="G292">
            <v>0</v>
          </cell>
        </row>
        <row r="293">
          <cell r="G293">
            <v>10</v>
          </cell>
        </row>
        <row r="294">
          <cell r="G294">
            <v>12</v>
          </cell>
        </row>
        <row r="295">
          <cell r="G295">
            <v>5</v>
          </cell>
        </row>
        <row r="296">
          <cell r="G296">
            <v>1</v>
          </cell>
        </row>
        <row r="297">
          <cell r="G297">
            <v>1</v>
          </cell>
        </row>
        <row r="298">
          <cell r="G298">
            <v>4</v>
          </cell>
        </row>
        <row r="299">
          <cell r="G299">
            <v>3</v>
          </cell>
        </row>
        <row r="300">
          <cell r="G300">
            <v>13</v>
          </cell>
        </row>
        <row r="301">
          <cell r="G301">
            <v>10</v>
          </cell>
        </row>
        <row r="302">
          <cell r="G302">
            <v>7</v>
          </cell>
        </row>
        <row r="303">
          <cell r="G303">
            <v>7</v>
          </cell>
        </row>
        <row r="304">
          <cell r="G304">
            <v>5</v>
          </cell>
        </row>
        <row r="305">
          <cell r="G305">
            <v>10</v>
          </cell>
        </row>
        <row r="306">
          <cell r="G306">
            <v>5</v>
          </cell>
        </row>
        <row r="307">
          <cell r="G307">
            <v>5</v>
          </cell>
        </row>
        <row r="308">
          <cell r="G308">
            <v>8</v>
          </cell>
        </row>
        <row r="320">
          <cell r="G320">
            <v>61</v>
          </cell>
        </row>
        <row r="321">
          <cell r="G321">
            <v>3</v>
          </cell>
        </row>
        <row r="322">
          <cell r="G322">
            <v>4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36"/>
  <sheetViews>
    <sheetView tabSelected="1" showWhiteSpace="0" view="pageBreakPreview" topLeftCell="B1" zoomScale="20" zoomScaleNormal="20" zoomScaleSheetLayoutView="20" zoomScalePageLayoutView="40" workbookViewId="0">
      <selection activeCell="F3" sqref="F3"/>
    </sheetView>
  </sheetViews>
  <sheetFormatPr defaultColWidth="74.5703125" defaultRowHeight="78" customHeight="1" x14ac:dyDescent="0.2"/>
  <cols>
    <col min="1" max="1" width="9.7109375" style="1" hidden="1" customWidth="1"/>
    <col min="2" max="3" width="81.7109375" style="3" customWidth="1"/>
    <col min="4" max="4" width="9.7109375" style="1" hidden="1" customWidth="1"/>
    <col min="5" max="6" width="81.7109375" style="3" customWidth="1"/>
    <col min="7" max="7" width="9.7109375" style="3" hidden="1" customWidth="1"/>
    <col min="8" max="9" width="81.7109375" style="3" customWidth="1"/>
    <col min="10" max="10" width="9.7109375" style="1" hidden="1" customWidth="1"/>
    <col min="11" max="12" width="81.7109375" style="3" customWidth="1"/>
    <col min="13" max="13" width="9.7109375" style="1" hidden="1" customWidth="1"/>
    <col min="14" max="15" width="81.7109375" style="3" customWidth="1"/>
    <col min="16" max="16" width="20.5703125" style="3" customWidth="1"/>
    <col min="17" max="16384" width="74.5703125" style="3"/>
  </cols>
  <sheetData>
    <row r="1" spans="1:16" ht="123.75" customHeight="1" thickBot="1" x14ac:dyDescent="0.25">
      <c r="B1" s="2" t="str">
        <f>'[1]MIS Passenger Analysis 26.11.24'!H3</f>
        <v>04.02.2025</v>
      </c>
      <c r="C1" s="101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3"/>
    </row>
    <row r="2" spans="1:16" s="9" customFormat="1" ht="93.75" thickBot="1" x14ac:dyDescent="0.25">
      <c r="A2" s="4"/>
      <c r="B2" s="5" t="s">
        <v>1</v>
      </c>
      <c r="C2" s="6" t="s">
        <v>2</v>
      </c>
      <c r="D2" s="7"/>
      <c r="E2" s="6" t="s">
        <v>3</v>
      </c>
      <c r="F2" s="6" t="s">
        <v>2</v>
      </c>
      <c r="G2" s="7"/>
      <c r="H2" s="6" t="s">
        <v>4</v>
      </c>
      <c r="I2" s="6" t="s">
        <v>2</v>
      </c>
      <c r="J2" s="7"/>
      <c r="K2" s="6" t="s">
        <v>5</v>
      </c>
      <c r="L2" s="6" t="s">
        <v>2</v>
      </c>
      <c r="M2" s="7"/>
      <c r="N2" s="6" t="s">
        <v>713</v>
      </c>
      <c r="O2" s="8" t="s">
        <v>2</v>
      </c>
    </row>
    <row r="3" spans="1:16" ht="63" customHeight="1" x14ac:dyDescent="0.2">
      <c r="A3" s="10">
        <v>56</v>
      </c>
      <c r="B3" s="11" t="s">
        <v>6</v>
      </c>
      <c r="C3" s="11" t="s">
        <v>7</v>
      </c>
      <c r="D3" s="12">
        <v>56</v>
      </c>
      <c r="E3" s="11" t="s">
        <v>8</v>
      </c>
      <c r="F3" s="11" t="s">
        <v>9</v>
      </c>
      <c r="G3" s="12">
        <v>56</v>
      </c>
      <c r="H3" s="11" t="s">
        <v>10</v>
      </c>
      <c r="I3" s="11" t="s">
        <v>11</v>
      </c>
      <c r="J3" s="12">
        <v>56</v>
      </c>
      <c r="K3" s="11" t="s">
        <v>12</v>
      </c>
      <c r="L3" s="11" t="s">
        <v>13</v>
      </c>
      <c r="M3" s="12">
        <v>56</v>
      </c>
      <c r="N3" s="11" t="s">
        <v>185</v>
      </c>
      <c r="O3" s="11" t="s">
        <v>15</v>
      </c>
    </row>
    <row r="4" spans="1:16" s="16" customFormat="1" ht="105" customHeight="1" x14ac:dyDescent="0.2">
      <c r="A4" s="13">
        <f>'[1]26.11.2024  FIRST SHIFT CHART '!G43</f>
        <v>27</v>
      </c>
      <c r="B4" s="14" t="s">
        <v>16</v>
      </c>
      <c r="C4" s="15" t="s">
        <v>17</v>
      </c>
      <c r="D4" s="13">
        <f>'[1]26.11.2024  FIRST SHIFT CHART '!G41</f>
        <v>18</v>
      </c>
      <c r="E4" s="14" t="s">
        <v>18</v>
      </c>
      <c r="F4" s="15" t="s">
        <v>19</v>
      </c>
      <c r="G4" s="13">
        <f>'[1]26.11.2024  FIRST SHIFT CHART '!G35</f>
        <v>7</v>
      </c>
      <c r="H4" s="14" t="s">
        <v>20</v>
      </c>
      <c r="I4" s="15" t="s">
        <v>21</v>
      </c>
      <c r="J4" s="13">
        <f>'[1]26.11.2024  FIRST SHIFT CHART '!G51</f>
        <v>28</v>
      </c>
      <c r="K4" s="14" t="s">
        <v>22</v>
      </c>
      <c r="L4" s="15" t="s">
        <v>23</v>
      </c>
      <c r="M4" s="13">
        <f>'[1]26.11.2024  FIRST SHIFT CHART '!G39</f>
        <v>16</v>
      </c>
      <c r="N4" s="14" t="s">
        <v>24</v>
      </c>
      <c r="O4" s="15" t="s">
        <v>25</v>
      </c>
    </row>
    <row r="5" spans="1:16" s="16" customFormat="1" ht="105" customHeight="1" x14ac:dyDescent="0.2">
      <c r="A5" s="13">
        <f>'[1]26.11.2024  FIRST SHIFT CHART '!G55</f>
        <v>25</v>
      </c>
      <c r="B5" s="14" t="s">
        <v>26</v>
      </c>
      <c r="C5" s="15" t="s">
        <v>27</v>
      </c>
      <c r="D5" s="13">
        <f>'[1]26.11.2024  FIRST SHIFT CHART '!G48</f>
        <v>18</v>
      </c>
      <c r="E5" s="14" t="s">
        <v>28</v>
      </c>
      <c r="F5" s="15" t="s">
        <v>29</v>
      </c>
      <c r="G5" s="13">
        <f>'[1]26.11.2024  FIRST SHIFT CHART '!G42</f>
        <v>7</v>
      </c>
      <c r="H5" s="14" t="s">
        <v>30</v>
      </c>
      <c r="I5" s="15" t="s">
        <v>31</v>
      </c>
      <c r="J5" s="13">
        <f>'[1]26.11.2024  FIRST SHIFT CHART '!G52</f>
        <v>29</v>
      </c>
      <c r="K5" s="14" t="s">
        <v>32</v>
      </c>
      <c r="L5" s="15" t="s">
        <v>33</v>
      </c>
      <c r="M5" s="13">
        <f>'[1]26.11.2024  FIRST SHIFT CHART '!G46</f>
        <v>36</v>
      </c>
      <c r="N5" s="14" t="s">
        <v>34</v>
      </c>
      <c r="O5" s="15" t="s">
        <v>35</v>
      </c>
    </row>
    <row r="6" spans="1:16" s="16" customFormat="1" ht="105" customHeight="1" x14ac:dyDescent="0.2">
      <c r="A6" s="13">
        <f>'[1]26.11.2024  FIRST SHIFT CHART '!G47</f>
        <v>7</v>
      </c>
      <c r="B6" s="14" t="s">
        <v>36</v>
      </c>
      <c r="C6" s="15" t="s">
        <v>37</v>
      </c>
      <c r="D6" s="13">
        <f>'[1]26.11.2024  FIRST SHIFT CHART '!G34</f>
        <v>22</v>
      </c>
      <c r="E6" s="14" t="s">
        <v>38</v>
      </c>
      <c r="F6" s="15" t="s">
        <v>39</v>
      </c>
      <c r="G6" s="13">
        <f>'[1]26.11.2024  FIRST SHIFT CHART '!G44</f>
        <v>7</v>
      </c>
      <c r="H6" s="14" t="s">
        <v>40</v>
      </c>
      <c r="I6" s="15" t="s">
        <v>41</v>
      </c>
      <c r="J6" s="17"/>
      <c r="K6" s="17"/>
      <c r="L6" s="17"/>
      <c r="M6" s="13">
        <f>'[1]26.11.2024  FIRST SHIFT CHART '!G49</f>
        <v>3</v>
      </c>
      <c r="N6" s="14" t="s">
        <v>42</v>
      </c>
      <c r="O6" s="15" t="s">
        <v>43</v>
      </c>
    </row>
    <row r="7" spans="1:16" s="16" customFormat="1" ht="105" customHeight="1" x14ac:dyDescent="0.2">
      <c r="A7" s="17"/>
      <c r="B7" s="17"/>
      <c r="C7" s="17"/>
      <c r="D7" s="17"/>
      <c r="E7" s="17"/>
      <c r="F7" s="17"/>
      <c r="G7" s="13">
        <f>'[1]26.11.2024  FIRST SHIFT CHART '!G45</f>
        <v>16</v>
      </c>
      <c r="H7" s="14" t="s">
        <v>44</v>
      </c>
      <c r="I7" s="15" t="s">
        <v>45</v>
      </c>
      <c r="J7" s="17"/>
      <c r="K7" s="17"/>
      <c r="L7" s="17"/>
      <c r="M7" s="17"/>
      <c r="N7" s="17"/>
      <c r="O7" s="17"/>
    </row>
    <row r="8" spans="1:16" s="16" customFormat="1" ht="105" customHeight="1" x14ac:dyDescent="0.2">
      <c r="A8" s="17"/>
      <c r="B8" s="17"/>
      <c r="C8" s="17"/>
      <c r="D8" s="17"/>
      <c r="E8" s="17"/>
      <c r="F8" s="17"/>
      <c r="G8" s="13">
        <f>'[1]26.11.2024  FIRST SHIFT CHART '!G40</f>
        <v>20</v>
      </c>
      <c r="H8" s="14" t="s">
        <v>46</v>
      </c>
      <c r="I8" s="15" t="s">
        <v>47</v>
      </c>
      <c r="J8" s="13"/>
      <c r="K8" s="14"/>
      <c r="L8" s="15"/>
      <c r="M8" s="17"/>
      <c r="N8" s="17"/>
      <c r="O8" s="17"/>
    </row>
    <row r="9" spans="1:16" ht="61.5" x14ac:dyDescent="0.2">
      <c r="A9" s="18">
        <f>SUM(A4:A8)</f>
        <v>59</v>
      </c>
      <c r="B9" s="76">
        <f>A9-A3</f>
        <v>3</v>
      </c>
      <c r="C9" s="76"/>
      <c r="D9" s="18">
        <f>SUM(D4:D8)</f>
        <v>58</v>
      </c>
      <c r="E9" s="76">
        <f>D9-D3</f>
        <v>2</v>
      </c>
      <c r="F9" s="76"/>
      <c r="G9" s="18">
        <f>SUM(G4:G8)</f>
        <v>57</v>
      </c>
      <c r="H9" s="76">
        <f>G9-G3</f>
        <v>1</v>
      </c>
      <c r="I9" s="76"/>
      <c r="J9" s="18">
        <f>SUM(J4:J8)</f>
        <v>57</v>
      </c>
      <c r="K9" s="76">
        <f>J9-M3</f>
        <v>1</v>
      </c>
      <c r="L9" s="76"/>
      <c r="M9" s="18">
        <f>SUM(M4:M8)</f>
        <v>55</v>
      </c>
      <c r="N9" s="76">
        <f>M9-A12</f>
        <v>-1</v>
      </c>
      <c r="O9" s="76"/>
      <c r="P9" s="19">
        <f>M9+J9+G9+D9+A9</f>
        <v>286</v>
      </c>
    </row>
    <row r="10" spans="1:16" ht="30" customHeight="1" thickBot="1" x14ac:dyDescent="0.25">
      <c r="A10" s="20"/>
      <c r="B10" s="21"/>
      <c r="C10" s="21"/>
      <c r="D10" s="22"/>
      <c r="E10" s="21"/>
      <c r="F10" s="21"/>
      <c r="G10" s="22"/>
      <c r="H10" s="21"/>
      <c r="I10" s="21"/>
      <c r="J10" s="22"/>
      <c r="K10" s="21"/>
      <c r="L10" s="21"/>
      <c r="M10" s="22"/>
      <c r="N10" s="21"/>
      <c r="O10" s="21"/>
    </row>
    <row r="11" spans="1:16" s="9" customFormat="1" ht="93.75" thickBot="1" x14ac:dyDescent="0.25">
      <c r="A11" s="4"/>
      <c r="B11" s="5" t="s">
        <v>48</v>
      </c>
      <c r="C11" s="6" t="s">
        <v>49</v>
      </c>
      <c r="D11" s="7"/>
      <c r="E11" s="6" t="s">
        <v>48</v>
      </c>
      <c r="F11" s="6" t="s">
        <v>50</v>
      </c>
      <c r="G11" s="7"/>
      <c r="H11" s="6" t="s">
        <v>48</v>
      </c>
      <c r="I11" s="6" t="s">
        <v>50</v>
      </c>
      <c r="J11" s="7"/>
      <c r="K11" s="6" t="s">
        <v>715</v>
      </c>
      <c r="L11" s="6" t="s">
        <v>50</v>
      </c>
      <c r="M11" s="7"/>
      <c r="N11" s="6" t="s">
        <v>48</v>
      </c>
      <c r="O11" s="8" t="s">
        <v>50</v>
      </c>
    </row>
    <row r="12" spans="1:16" ht="63" customHeight="1" x14ac:dyDescent="0.2">
      <c r="A12" s="10">
        <v>56</v>
      </c>
      <c r="B12" s="11" t="s">
        <v>51</v>
      </c>
      <c r="C12" s="11" t="s">
        <v>52</v>
      </c>
      <c r="D12" s="12">
        <v>56</v>
      </c>
      <c r="E12" s="11" t="s">
        <v>53</v>
      </c>
      <c r="F12" s="11" t="s">
        <v>54</v>
      </c>
      <c r="G12" s="12">
        <v>56</v>
      </c>
      <c r="H12" s="11" t="s">
        <v>55</v>
      </c>
      <c r="I12" s="11" t="s">
        <v>397</v>
      </c>
      <c r="J12" s="12">
        <v>56</v>
      </c>
      <c r="K12" s="11" t="s">
        <v>714</v>
      </c>
      <c r="L12" s="11" t="s">
        <v>716</v>
      </c>
      <c r="M12" s="12">
        <v>56</v>
      </c>
      <c r="N12" s="11" t="s">
        <v>59</v>
      </c>
      <c r="O12" s="11" t="s">
        <v>60</v>
      </c>
    </row>
    <row r="13" spans="1:16" s="16" customFormat="1" ht="105" customHeight="1" x14ac:dyDescent="0.2">
      <c r="A13" s="13">
        <f>'[1]26.11.2024  FIRST SHIFT CHART '!G320</f>
        <v>61</v>
      </c>
      <c r="B13" s="23" t="s">
        <v>61</v>
      </c>
      <c r="C13" s="24" t="s">
        <v>62</v>
      </c>
      <c r="D13" s="13">
        <f>'[1]26.11.2024  FIRST SHIFT CHART '!G322</f>
        <v>4</v>
      </c>
      <c r="E13" s="23" t="s">
        <v>63</v>
      </c>
      <c r="F13" s="24" t="s">
        <v>64</v>
      </c>
      <c r="G13" s="13">
        <f>'[1]26.11.2024  FIRST SHIFT CHART '!G86</f>
        <v>28</v>
      </c>
      <c r="H13" s="14" t="s">
        <v>65</v>
      </c>
      <c r="I13" s="15" t="s">
        <v>66</v>
      </c>
      <c r="J13" s="13">
        <f>'[1]26.11.2024  FIRST SHIFT CHART '!G104</f>
        <v>3</v>
      </c>
      <c r="K13" s="25" t="s">
        <v>67</v>
      </c>
      <c r="L13" s="26" t="s">
        <v>68</v>
      </c>
      <c r="M13" s="13">
        <f>'[1]26.11.2024  FIRST SHIFT CHART '!G83</f>
        <v>44</v>
      </c>
      <c r="N13" s="14" t="s">
        <v>69</v>
      </c>
      <c r="O13" s="15" t="s">
        <v>70</v>
      </c>
    </row>
    <row r="14" spans="1:16" s="16" customFormat="1" ht="105" customHeight="1" x14ac:dyDescent="0.2">
      <c r="A14" s="13"/>
      <c r="B14" s="14"/>
      <c r="C14" s="15"/>
      <c r="D14" s="13">
        <f>'[1]26.11.2024  FIRST SHIFT CHART '!G321</f>
        <v>3</v>
      </c>
      <c r="E14" s="23" t="s">
        <v>71</v>
      </c>
      <c r="F14" s="24" t="s">
        <v>72</v>
      </c>
      <c r="G14" s="13">
        <f>'[1]26.11.2024  FIRST SHIFT CHART '!K108</f>
        <v>6</v>
      </c>
      <c r="H14" s="14" t="s">
        <v>73</v>
      </c>
      <c r="I14" s="15" t="s">
        <v>74</v>
      </c>
      <c r="J14" s="13">
        <f>'[1]26.11.2024  FIRST SHIFT CHART '!G112</f>
        <v>16</v>
      </c>
      <c r="K14" s="25" t="s">
        <v>75</v>
      </c>
      <c r="L14" s="26" t="s">
        <v>76</v>
      </c>
      <c r="M14" s="13">
        <f>'[1]26.11.2024  FIRST SHIFT CHART '!G75</f>
        <v>9</v>
      </c>
      <c r="N14" s="14" t="s">
        <v>77</v>
      </c>
      <c r="O14" s="15" t="s">
        <v>78</v>
      </c>
    </row>
    <row r="15" spans="1:16" s="16" customFormat="1" ht="105" customHeight="1" x14ac:dyDescent="0.2">
      <c r="A15" s="13"/>
      <c r="B15" s="14"/>
      <c r="C15" s="15"/>
      <c r="D15" s="13">
        <f>'[1]26.11.2024  FIRST SHIFT CHART '!G85</f>
        <v>33</v>
      </c>
      <c r="E15" s="23" t="s">
        <v>79</v>
      </c>
      <c r="F15" s="24" t="s">
        <v>80</v>
      </c>
      <c r="G15" s="13">
        <f>'[1]26.11.2024  FIRST SHIFT CHART '!G38</f>
        <v>4</v>
      </c>
      <c r="H15" s="14" t="s">
        <v>81</v>
      </c>
      <c r="I15" s="15" t="s">
        <v>82</v>
      </c>
      <c r="J15" s="13">
        <f>'[1]26.11.2024  FIRST SHIFT CHART '!G113</f>
        <v>1</v>
      </c>
      <c r="K15" s="25" t="s">
        <v>83</v>
      </c>
      <c r="L15" s="26" t="s">
        <v>84</v>
      </c>
      <c r="M15" s="13">
        <f>'[1]26.11.2024  FIRST SHIFT CHART '!G18</f>
        <v>3</v>
      </c>
      <c r="N15" s="14" t="s">
        <v>85</v>
      </c>
      <c r="O15" s="15" t="s">
        <v>86</v>
      </c>
    </row>
    <row r="16" spans="1:16" s="16" customFormat="1" ht="105" customHeight="1" x14ac:dyDescent="0.2">
      <c r="A16" s="13"/>
      <c r="B16" s="17"/>
      <c r="C16" s="17"/>
      <c r="D16" s="13">
        <f>'[1]26.11.2024  FIRST SHIFT CHART '!G110</f>
        <v>2</v>
      </c>
      <c r="E16" s="23" t="s">
        <v>87</v>
      </c>
      <c r="F16" s="24" t="s">
        <v>88</v>
      </c>
      <c r="G16" s="13">
        <f>'[1]26.11.2024  FIRST SHIFT CHART '!G50</f>
        <v>17</v>
      </c>
      <c r="H16" s="14" t="s">
        <v>89</v>
      </c>
      <c r="I16" s="15" t="s">
        <v>90</v>
      </c>
      <c r="J16" s="13">
        <f>'[1]26.11.2024  FIRST SHIFT CHART '!G82</f>
        <v>2</v>
      </c>
      <c r="K16" s="14" t="s">
        <v>91</v>
      </c>
      <c r="L16" s="15" t="s">
        <v>92</v>
      </c>
      <c r="M16" s="13">
        <f>'[1]26.11.2024  FIRST SHIFT CHART '!G16</f>
        <v>2</v>
      </c>
      <c r="N16" s="14" t="s">
        <v>93</v>
      </c>
      <c r="O16" s="15" t="s">
        <v>94</v>
      </c>
    </row>
    <row r="17" spans="1:16" s="16" customFormat="1" ht="105" customHeight="1" x14ac:dyDescent="0.2">
      <c r="A17" s="13"/>
      <c r="B17" s="17"/>
      <c r="C17" s="17"/>
      <c r="D17" s="13">
        <f>'[1]26.11.2024  FIRST SHIFT CHART '!G81</f>
        <v>5</v>
      </c>
      <c r="E17" s="23" t="s">
        <v>95</v>
      </c>
      <c r="F17" s="24" t="s">
        <v>96</v>
      </c>
      <c r="G17" s="17"/>
      <c r="H17" s="17"/>
      <c r="I17" s="17"/>
      <c r="J17" s="13">
        <f>'[1]26.11.2024  FIRST SHIFT CHART '!G36</f>
        <v>42</v>
      </c>
      <c r="K17" s="14" t="s">
        <v>97</v>
      </c>
      <c r="L17" s="15" t="s">
        <v>98</v>
      </c>
      <c r="M17" s="13">
        <f>'[1]26.11.2024  FIRST SHIFT CHART '!G15</f>
        <v>0</v>
      </c>
      <c r="N17" s="14" t="s">
        <v>99</v>
      </c>
      <c r="O17" s="15" t="s">
        <v>100</v>
      </c>
    </row>
    <row r="18" spans="1:16" s="16" customFormat="1" ht="105" customHeight="1" x14ac:dyDescent="0.2">
      <c r="A18" s="13"/>
      <c r="B18" s="17"/>
      <c r="C18" s="17"/>
      <c r="D18" s="13">
        <f>'[1]26.11.2024  FIRST SHIFT CHART '!G54</f>
        <v>11</v>
      </c>
      <c r="E18" s="14" t="s">
        <v>101</v>
      </c>
      <c r="F18" s="15" t="s">
        <v>102</v>
      </c>
      <c r="G18" s="13"/>
      <c r="H18" s="14"/>
      <c r="I18" s="15"/>
      <c r="J18" s="13"/>
      <c r="K18" s="14"/>
      <c r="L18" s="15"/>
      <c r="M18" s="13"/>
      <c r="N18" s="17"/>
      <c r="O18" s="17"/>
    </row>
    <row r="19" spans="1:16" s="27" customFormat="1" ht="63" customHeight="1" x14ac:dyDescent="0.2">
      <c r="A19" s="18">
        <f>SUM(A13:A18)</f>
        <v>61</v>
      </c>
      <c r="B19" s="76">
        <f>A19-D12</f>
        <v>5</v>
      </c>
      <c r="C19" s="76"/>
      <c r="D19" s="18">
        <f>SUM(D13:D18)</f>
        <v>58</v>
      </c>
      <c r="E19" s="76">
        <f>D19-G12</f>
        <v>2</v>
      </c>
      <c r="F19" s="76"/>
      <c r="G19" s="18">
        <f>SUM(G13:G18)</f>
        <v>55</v>
      </c>
      <c r="H19" s="76">
        <f>G19-J12</f>
        <v>-1</v>
      </c>
      <c r="I19" s="76"/>
      <c r="J19" s="18">
        <f>SUM(J13:J18)</f>
        <v>64</v>
      </c>
      <c r="K19" s="76">
        <f>J19-M12</f>
        <v>8</v>
      </c>
      <c r="L19" s="76"/>
      <c r="M19" s="18">
        <f>SUM(M13:M18)</f>
        <v>58</v>
      </c>
      <c r="N19" s="76">
        <f>M19-A22</f>
        <v>2</v>
      </c>
      <c r="O19" s="76"/>
      <c r="P19" s="19">
        <f>M19+J19+G19+D19+A19</f>
        <v>296</v>
      </c>
    </row>
    <row r="20" spans="1:16" s="27" customFormat="1" ht="14.25" customHeight="1" thickBot="1" x14ac:dyDescent="0.25">
      <c r="A20" s="28"/>
      <c r="B20" s="29"/>
      <c r="C20" s="29"/>
      <c r="D20" s="30"/>
      <c r="E20" s="31"/>
      <c r="F20" s="32"/>
      <c r="G20" s="30"/>
      <c r="H20" s="31"/>
      <c r="I20" s="32"/>
      <c r="J20" s="33"/>
      <c r="K20" s="34"/>
      <c r="L20" s="34"/>
      <c r="M20" s="33"/>
      <c r="N20" s="34"/>
      <c r="O20" s="34"/>
    </row>
    <row r="21" spans="1:16" s="9" customFormat="1" ht="93.75" thickBot="1" x14ac:dyDescent="0.25">
      <c r="A21" s="4"/>
      <c r="B21" s="5" t="s">
        <v>48</v>
      </c>
      <c r="C21" s="6" t="s">
        <v>2</v>
      </c>
      <c r="D21" s="7"/>
      <c r="E21" s="6" t="s">
        <v>48</v>
      </c>
      <c r="F21" s="6" t="s">
        <v>2</v>
      </c>
      <c r="G21" s="7"/>
      <c r="H21" s="6" t="s">
        <v>48</v>
      </c>
      <c r="I21" s="6" t="s">
        <v>2</v>
      </c>
      <c r="J21" s="7"/>
      <c r="K21" s="6" t="s">
        <v>48</v>
      </c>
      <c r="L21" s="6" t="s">
        <v>2</v>
      </c>
      <c r="M21" s="7"/>
      <c r="N21" s="6" t="s">
        <v>48</v>
      </c>
      <c r="O21" s="8" t="s">
        <v>2</v>
      </c>
    </row>
    <row r="22" spans="1:16" s="27" customFormat="1" ht="71.25" customHeight="1" x14ac:dyDescent="0.2">
      <c r="A22" s="10">
        <v>56</v>
      </c>
      <c r="B22" s="11" t="s">
        <v>103</v>
      </c>
      <c r="C22" s="11" t="s">
        <v>104</v>
      </c>
      <c r="D22" s="12">
        <v>56</v>
      </c>
      <c r="E22" s="11" t="s">
        <v>105</v>
      </c>
      <c r="F22" s="11" t="s">
        <v>106</v>
      </c>
      <c r="G22" s="12">
        <v>56</v>
      </c>
      <c r="H22" s="11" t="s">
        <v>107</v>
      </c>
      <c r="I22" s="11" t="s">
        <v>108</v>
      </c>
      <c r="J22" s="12">
        <v>56</v>
      </c>
      <c r="K22" s="11" t="s">
        <v>109</v>
      </c>
      <c r="L22" s="11" t="s">
        <v>110</v>
      </c>
      <c r="M22" s="12">
        <v>56</v>
      </c>
      <c r="N22" s="11" t="s">
        <v>717</v>
      </c>
      <c r="O22" s="11" t="s">
        <v>111</v>
      </c>
    </row>
    <row r="23" spans="1:16" s="16" customFormat="1" ht="102.75" customHeight="1" x14ac:dyDescent="0.2">
      <c r="A23" s="13">
        <f>'[1]26.11.2024  FIRST SHIFT CHART '!G58</f>
        <v>13</v>
      </c>
      <c r="B23" s="14" t="s">
        <v>112</v>
      </c>
      <c r="C23" s="15" t="s">
        <v>113</v>
      </c>
      <c r="D23" s="13">
        <f>'[1]26.11.2024  FIRST SHIFT CHART '!G59</f>
        <v>8</v>
      </c>
      <c r="E23" s="14" t="s">
        <v>114</v>
      </c>
      <c r="F23" s="15" t="s">
        <v>115</v>
      </c>
      <c r="G23" s="13">
        <f>'[1]26.11.2024  FIRST SHIFT CHART '!G69</f>
        <v>37</v>
      </c>
      <c r="H23" s="14" t="s">
        <v>116</v>
      </c>
      <c r="I23" s="15" t="s">
        <v>117</v>
      </c>
      <c r="J23" s="13">
        <f>'[1]26.11.2024  FIRST SHIFT CHART '!G64</f>
        <v>3</v>
      </c>
      <c r="K23" s="14" t="s">
        <v>118</v>
      </c>
      <c r="L23" s="14" t="s">
        <v>119</v>
      </c>
      <c r="M23" s="13">
        <f>'[1]26.11.2024  FIRST SHIFT CHART '!G100</f>
        <v>0</v>
      </c>
      <c r="N23" s="14" t="s">
        <v>120</v>
      </c>
      <c r="O23" s="15" t="s">
        <v>121</v>
      </c>
    </row>
    <row r="24" spans="1:16" s="16" customFormat="1" ht="102.75" customHeight="1" x14ac:dyDescent="0.2">
      <c r="A24" s="13">
        <f>'[1]26.11.2024  FIRST SHIFT CHART '!G73</f>
        <v>19</v>
      </c>
      <c r="B24" s="14" t="s">
        <v>122</v>
      </c>
      <c r="C24" s="14" t="s">
        <v>123</v>
      </c>
      <c r="D24" s="13">
        <f>'[1]26.11.2024  FIRST SHIFT CHART '!G63</f>
        <v>24</v>
      </c>
      <c r="E24" s="14" t="s">
        <v>124</v>
      </c>
      <c r="F24" s="14" t="s">
        <v>125</v>
      </c>
      <c r="G24" s="13">
        <f>'[1]26.11.2024  FIRST SHIFT CHART '!G37</f>
        <v>13</v>
      </c>
      <c r="H24" s="14" t="s">
        <v>126</v>
      </c>
      <c r="I24" s="14" t="s">
        <v>127</v>
      </c>
      <c r="J24" s="13">
        <f>'[1]26.11.2024  FIRST SHIFT CHART '!G72</f>
        <v>12</v>
      </c>
      <c r="K24" s="14" t="s">
        <v>128</v>
      </c>
      <c r="L24" s="15" t="s">
        <v>129</v>
      </c>
      <c r="M24" s="13">
        <f>'[1]26.11.2024  FIRST SHIFT CHART '!G97</f>
        <v>0</v>
      </c>
      <c r="N24" s="14" t="s">
        <v>130</v>
      </c>
      <c r="O24" s="14" t="s">
        <v>131</v>
      </c>
    </row>
    <row r="25" spans="1:16" s="16" customFormat="1" ht="102.75" customHeight="1" x14ac:dyDescent="0.2">
      <c r="A25" s="13">
        <f>'[1]26.11.2024  FIRST SHIFT CHART '!G76</f>
        <v>18</v>
      </c>
      <c r="B25" s="14" t="s">
        <v>132</v>
      </c>
      <c r="C25" s="14" t="s">
        <v>133</v>
      </c>
      <c r="D25" s="13">
        <f>'[1]26.11.2024  FIRST SHIFT CHART '!G74</f>
        <v>23</v>
      </c>
      <c r="E25" s="14" t="s">
        <v>134</v>
      </c>
      <c r="F25" s="14" t="s">
        <v>135</v>
      </c>
      <c r="G25" s="13">
        <f>'[1]26.11.2024  FIRST SHIFT CHART '!G2</f>
        <v>1</v>
      </c>
      <c r="H25" s="14" t="s">
        <v>136</v>
      </c>
      <c r="I25" s="14" t="s">
        <v>137</v>
      </c>
      <c r="J25" s="13">
        <f>'[1]26.11.2024  FIRST SHIFT CHART '!G67</f>
        <v>2</v>
      </c>
      <c r="K25" s="14" t="s">
        <v>138</v>
      </c>
      <c r="L25" s="14" t="s">
        <v>139</v>
      </c>
      <c r="M25" s="13">
        <f>'[1]26.11.2024  FIRST SHIFT CHART '!G101</f>
        <v>4</v>
      </c>
      <c r="N25" s="14" t="s">
        <v>140</v>
      </c>
      <c r="O25" s="14" t="s">
        <v>141</v>
      </c>
    </row>
    <row r="26" spans="1:16" s="16" customFormat="1" ht="102.75" customHeight="1" x14ac:dyDescent="0.2">
      <c r="A26" s="13">
        <f>'[1]26.11.2024  FIRST SHIFT CHART '!G57</f>
        <v>3</v>
      </c>
      <c r="B26" s="14" t="s">
        <v>142</v>
      </c>
      <c r="C26" s="14" t="s">
        <v>143</v>
      </c>
      <c r="D26" s="13"/>
      <c r="E26" s="14"/>
      <c r="F26" s="14"/>
      <c r="G26" s="17"/>
      <c r="H26" s="17"/>
      <c r="I26" s="17"/>
      <c r="J26" s="13">
        <f>'[1]26.11.2024  FIRST SHIFT CHART '!G60</f>
        <v>4</v>
      </c>
      <c r="K26" s="14" t="s">
        <v>144</v>
      </c>
      <c r="L26" s="14" t="s">
        <v>145</v>
      </c>
      <c r="M26" s="13">
        <f>'[1]26.11.2024  FIRST SHIFT CHART '!G95</f>
        <v>8</v>
      </c>
      <c r="N26" s="14" t="s">
        <v>146</v>
      </c>
      <c r="O26" s="14" t="s">
        <v>147</v>
      </c>
    </row>
    <row r="27" spans="1:16" s="16" customFormat="1" ht="102.75" customHeight="1" x14ac:dyDescent="0.2">
      <c r="A27" s="13"/>
      <c r="B27" s="14"/>
      <c r="C27" s="14"/>
      <c r="D27" s="13"/>
      <c r="E27" s="14"/>
      <c r="F27" s="14"/>
      <c r="G27" s="17"/>
      <c r="H27" s="17"/>
      <c r="I27" s="17"/>
      <c r="J27" s="13">
        <f>'[1]26.11.2024  FIRST SHIFT CHART '!G62</f>
        <v>0</v>
      </c>
      <c r="K27" s="14" t="s">
        <v>148</v>
      </c>
      <c r="L27" s="14" t="s">
        <v>149</v>
      </c>
      <c r="M27" s="13">
        <f>'[1]26.11.2024  FIRST SHIFT CHART '!G84</f>
        <v>6</v>
      </c>
      <c r="N27" s="14" t="s">
        <v>150</v>
      </c>
      <c r="O27" s="14" t="s">
        <v>151</v>
      </c>
    </row>
    <row r="28" spans="1:16" s="16" customFormat="1" ht="102.75" customHeight="1" x14ac:dyDescent="0.2">
      <c r="A28" s="13"/>
      <c r="B28" s="14"/>
      <c r="C28" s="14"/>
      <c r="D28" s="14"/>
      <c r="E28" s="14"/>
      <c r="F28" s="14"/>
      <c r="G28" s="17"/>
      <c r="H28" s="17"/>
      <c r="I28" s="17"/>
      <c r="J28" s="13">
        <f>'[1]26.11.2024  FIRST SHIFT CHART '!G71</f>
        <v>12</v>
      </c>
      <c r="K28" s="14" t="s">
        <v>152</v>
      </c>
      <c r="L28" s="14" t="s">
        <v>153</v>
      </c>
      <c r="M28" s="13">
        <f>'[1]26.11.2024  FIRST SHIFT CHART '!G96</f>
        <v>5</v>
      </c>
      <c r="N28" s="14" t="s">
        <v>154</v>
      </c>
      <c r="O28" s="14" t="s">
        <v>155</v>
      </c>
    </row>
    <row r="29" spans="1:16" s="16" customFormat="1" ht="102.75" customHeight="1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3">
        <f>'[1]26.11.2024  FIRST SHIFT CHART '!G70</f>
        <v>8</v>
      </c>
      <c r="K29" s="14" t="s">
        <v>156</v>
      </c>
      <c r="L29" s="14" t="s">
        <v>157</v>
      </c>
      <c r="M29" s="13">
        <f>'[1]26.11.2024  FIRST SHIFT CHART '!G105</f>
        <v>1</v>
      </c>
      <c r="N29" s="14" t="s">
        <v>158</v>
      </c>
      <c r="O29" s="14" t="s">
        <v>159</v>
      </c>
    </row>
    <row r="30" spans="1:16" s="16" customFormat="1" ht="102.75" customHeight="1" x14ac:dyDescent="0.2">
      <c r="A30" s="13"/>
      <c r="B30" s="14"/>
      <c r="C30" s="14"/>
      <c r="D30" s="14"/>
      <c r="E30" s="14"/>
      <c r="F30" s="14"/>
      <c r="G30" s="14"/>
      <c r="H30" s="14"/>
      <c r="I30" s="14"/>
      <c r="J30" s="13">
        <f>'[1]26.11.2024  FIRST SHIFT CHART '!G66</f>
        <v>4</v>
      </c>
      <c r="K30" s="14" t="s">
        <v>160</v>
      </c>
      <c r="L30" s="14" t="s">
        <v>161</v>
      </c>
      <c r="M30" s="13">
        <f>'[1]26.11.2024  FIRST SHIFT CHART '!G107</f>
        <v>1</v>
      </c>
      <c r="N30" s="14" t="s">
        <v>162</v>
      </c>
      <c r="O30" s="14" t="s">
        <v>163</v>
      </c>
    </row>
    <row r="31" spans="1:16" s="16" customFormat="1" ht="102.75" customHeight="1" x14ac:dyDescent="0.2">
      <c r="A31" s="13"/>
      <c r="B31" s="14"/>
      <c r="C31" s="14"/>
      <c r="D31" s="14"/>
      <c r="E31" s="14"/>
      <c r="F31" s="14"/>
      <c r="G31" s="14"/>
      <c r="H31" s="14"/>
      <c r="I31" s="14"/>
      <c r="J31" s="13">
        <f>'[1]26.11.2024  FIRST SHIFT CHART '!G68</f>
        <v>15</v>
      </c>
      <c r="K31" s="14" t="s">
        <v>164</v>
      </c>
      <c r="L31" s="14" t="s">
        <v>165</v>
      </c>
      <c r="M31" s="13">
        <f>'[1]26.11.2024  FIRST SHIFT CHART '!G103</f>
        <v>2</v>
      </c>
      <c r="N31" s="14" t="s">
        <v>166</v>
      </c>
      <c r="O31" s="14" t="s">
        <v>167</v>
      </c>
    </row>
    <row r="32" spans="1:16" s="16" customFormat="1" ht="102.75" customHeight="1" x14ac:dyDescent="0.2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3">
        <f>'[1]26.11.2024  FIRST SHIFT CHART '!G87</f>
        <v>5</v>
      </c>
      <c r="N32" s="14" t="s">
        <v>168</v>
      </c>
      <c r="O32" s="14" t="s">
        <v>169</v>
      </c>
    </row>
    <row r="33" spans="1:16" s="16" customFormat="1" ht="102.75" customHeight="1" x14ac:dyDescent="0.2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3">
        <f>'[1]26.11.2024  FIRST SHIFT CHART '!G21</f>
        <v>2</v>
      </c>
      <c r="N33" s="14" t="s">
        <v>170</v>
      </c>
      <c r="O33" s="14" t="s">
        <v>171</v>
      </c>
    </row>
    <row r="34" spans="1:16" s="16" customFormat="1" ht="102.75" customHeight="1" x14ac:dyDescent="0.2">
      <c r="A34" s="3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3">
        <f>'[1]26.11.2024  FIRST SHIFT CHART '!G298</f>
        <v>4</v>
      </c>
      <c r="N34" s="14" t="s">
        <v>172</v>
      </c>
      <c r="O34" s="14" t="s">
        <v>173</v>
      </c>
    </row>
    <row r="35" spans="1:16" s="16" customFormat="1" ht="102.75" customHeight="1" x14ac:dyDescent="0.2">
      <c r="A35" s="3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3">
        <f>'[1]26.11.2024  FIRST SHIFT CHART '!G286</f>
        <v>9</v>
      </c>
      <c r="N35" s="14" t="s">
        <v>174</v>
      </c>
      <c r="O35" s="14" t="s">
        <v>175</v>
      </c>
    </row>
    <row r="36" spans="1:16" s="16" customFormat="1" ht="102.75" customHeight="1" x14ac:dyDescent="0.2">
      <c r="A36" s="3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3">
        <f>'[1]26.11.2024  FIRST SHIFT CHART '!G308</f>
        <v>8</v>
      </c>
      <c r="N36" s="14" t="s">
        <v>176</v>
      </c>
      <c r="O36" s="14" t="s">
        <v>177</v>
      </c>
    </row>
    <row r="37" spans="1:16" ht="59.25" customHeight="1" x14ac:dyDescent="0.2">
      <c r="A37" s="18">
        <f>SUM(A23:A36)</f>
        <v>53</v>
      </c>
      <c r="B37" s="76">
        <f>A37-D22</f>
        <v>-3</v>
      </c>
      <c r="C37" s="76"/>
      <c r="D37" s="18">
        <f>SUM(D23:D36)</f>
        <v>55</v>
      </c>
      <c r="E37" s="76">
        <f>D37-G22</f>
        <v>-1</v>
      </c>
      <c r="F37" s="76"/>
      <c r="G37" s="18">
        <f>SUM(G23:G36)</f>
        <v>51</v>
      </c>
      <c r="H37" s="76">
        <f>G37-J22</f>
        <v>-5</v>
      </c>
      <c r="I37" s="76"/>
      <c r="J37" s="18">
        <f>SUM(J24:J36)</f>
        <v>57</v>
      </c>
      <c r="K37" s="76">
        <f>J37-M22</f>
        <v>1</v>
      </c>
      <c r="L37" s="76"/>
      <c r="M37" s="18">
        <f>SUM(M23:M36)</f>
        <v>55</v>
      </c>
      <c r="N37" s="76">
        <f>M37-G40</f>
        <v>-1</v>
      </c>
      <c r="O37" s="76"/>
      <c r="P37" s="19">
        <f>M37+J37+G37+D37+A37</f>
        <v>271</v>
      </c>
    </row>
    <row r="38" spans="1:16" ht="14.25" customHeight="1" thickBot="1" x14ac:dyDescent="0.25">
      <c r="A38" s="37"/>
      <c r="B38" s="38"/>
      <c r="C38" s="39"/>
      <c r="D38" s="40"/>
      <c r="E38" s="38"/>
      <c r="F38" s="39"/>
      <c r="G38" s="22"/>
      <c r="H38" s="21"/>
      <c r="I38" s="21"/>
      <c r="J38" s="40"/>
      <c r="K38" s="38"/>
      <c r="L38" s="39"/>
      <c r="M38" s="40"/>
      <c r="N38" s="38"/>
      <c r="O38" s="39"/>
    </row>
    <row r="39" spans="1:16" s="9" customFormat="1" ht="93.75" thickBot="1" x14ac:dyDescent="0.25">
      <c r="A39" s="4"/>
      <c r="B39" s="5" t="s">
        <v>48</v>
      </c>
      <c r="C39" s="6" t="s">
        <v>50</v>
      </c>
      <c r="D39" s="7"/>
      <c r="E39" s="6" t="s">
        <v>48</v>
      </c>
      <c r="F39" s="6" t="s">
        <v>50</v>
      </c>
      <c r="G39" s="7"/>
      <c r="H39" s="6" t="s">
        <v>48</v>
      </c>
      <c r="I39" s="6" t="s">
        <v>50</v>
      </c>
      <c r="J39" s="7"/>
      <c r="K39" s="6" t="s">
        <v>48</v>
      </c>
      <c r="L39" s="6" t="s">
        <v>178</v>
      </c>
      <c r="M39" s="7"/>
      <c r="N39" s="6" t="s">
        <v>48</v>
      </c>
      <c r="O39" s="8" t="s">
        <v>178</v>
      </c>
    </row>
    <row r="40" spans="1:16" ht="71.25" customHeight="1" x14ac:dyDescent="0.2">
      <c r="A40" s="10">
        <v>56</v>
      </c>
      <c r="B40" s="11" t="s">
        <v>718</v>
      </c>
      <c r="C40" s="11" t="s">
        <v>719</v>
      </c>
      <c r="D40" s="12">
        <v>56</v>
      </c>
      <c r="E40" s="11" t="s">
        <v>181</v>
      </c>
      <c r="F40" s="11" t="s">
        <v>182</v>
      </c>
      <c r="G40" s="12">
        <v>56</v>
      </c>
      <c r="H40" s="11" t="s">
        <v>183</v>
      </c>
      <c r="I40" s="11" t="s">
        <v>184</v>
      </c>
      <c r="J40" s="12">
        <v>56</v>
      </c>
      <c r="K40" s="11" t="s">
        <v>249</v>
      </c>
      <c r="L40" s="11" t="s">
        <v>336</v>
      </c>
      <c r="M40" s="12">
        <v>56</v>
      </c>
      <c r="N40" s="11" t="s">
        <v>179</v>
      </c>
      <c r="O40" s="11" t="s">
        <v>250</v>
      </c>
    </row>
    <row r="41" spans="1:16" s="16" customFormat="1" ht="102.75" customHeight="1" x14ac:dyDescent="0.2">
      <c r="A41" s="13">
        <f>'[1]26.11.2024  FIRST SHIFT CHART '!G89</f>
        <v>3</v>
      </c>
      <c r="B41" s="14" t="s">
        <v>188</v>
      </c>
      <c r="C41" s="15" t="s">
        <v>189</v>
      </c>
      <c r="D41" s="13">
        <f>'[1]26.11.2024  FIRST SHIFT CHART '!G133</f>
        <v>9</v>
      </c>
      <c r="E41" s="14" t="s">
        <v>190</v>
      </c>
      <c r="F41" s="15" t="s">
        <v>191</v>
      </c>
      <c r="G41" s="13">
        <f>'[1]26.11.2024  FIRST SHIFT CHART '!G123</f>
        <v>48</v>
      </c>
      <c r="H41" s="14" t="s">
        <v>192</v>
      </c>
      <c r="I41" s="15" t="s">
        <v>193</v>
      </c>
      <c r="J41" s="13">
        <f>'[1]26.11.2024  FIRST SHIFT CHART '!G118</f>
        <v>24</v>
      </c>
      <c r="K41" s="14" t="s">
        <v>194</v>
      </c>
      <c r="L41" s="15" t="s">
        <v>195</v>
      </c>
      <c r="M41" s="13">
        <f>'[1]26.11.2024  FIRST SHIFT CHART '!G141</f>
        <v>19</v>
      </c>
      <c r="N41" s="14" t="s">
        <v>196</v>
      </c>
      <c r="O41" s="14" t="s">
        <v>197</v>
      </c>
    </row>
    <row r="42" spans="1:16" s="16" customFormat="1" ht="102.75" customHeight="1" x14ac:dyDescent="0.2">
      <c r="A42" s="13">
        <f>'[1]26.11.2024  FIRST SHIFT CHART '!G94</f>
        <v>2</v>
      </c>
      <c r="B42" s="14" t="s">
        <v>198</v>
      </c>
      <c r="C42" s="14" t="s">
        <v>199</v>
      </c>
      <c r="D42" s="13">
        <f>'[1]26.11.2024  FIRST SHIFT CHART '!G126</f>
        <v>14</v>
      </c>
      <c r="E42" s="14" t="s">
        <v>200</v>
      </c>
      <c r="F42" s="14" t="s">
        <v>201</v>
      </c>
      <c r="G42" s="13">
        <f>'[1]26.11.2024  FIRST SHIFT CHART '!G115</f>
        <v>8</v>
      </c>
      <c r="H42" s="14" t="s">
        <v>202</v>
      </c>
      <c r="I42" s="14" t="s">
        <v>203</v>
      </c>
      <c r="J42" s="13">
        <f>'[1]26.11.2024  FIRST SHIFT CHART '!G132</f>
        <v>2</v>
      </c>
      <c r="K42" s="14" t="s">
        <v>204</v>
      </c>
      <c r="L42" s="14" t="s">
        <v>205</v>
      </c>
      <c r="M42" s="13">
        <f>'[1]26.11.2024  FIRST SHIFT CHART '!G131</f>
        <v>5</v>
      </c>
      <c r="N42" s="14" t="s">
        <v>206</v>
      </c>
      <c r="O42" s="14" t="s">
        <v>207</v>
      </c>
    </row>
    <row r="43" spans="1:16" s="16" customFormat="1" ht="102.75" customHeight="1" x14ac:dyDescent="0.2">
      <c r="A43" s="13">
        <f>'[1]26.11.2024  FIRST SHIFT CHART '!G111</f>
        <v>5</v>
      </c>
      <c r="B43" s="14" t="s">
        <v>208</v>
      </c>
      <c r="C43" s="14" t="s">
        <v>209</v>
      </c>
      <c r="D43" s="13">
        <f>'[1]26.11.2024  FIRST SHIFT CHART '!G134</f>
        <v>3</v>
      </c>
      <c r="E43" s="14" t="s">
        <v>210</v>
      </c>
      <c r="F43" s="14" t="s">
        <v>211</v>
      </c>
      <c r="G43" s="13">
        <f>'[1]26.11.2024  FIRST SHIFT CHART '!G117</f>
        <v>5</v>
      </c>
      <c r="H43" s="14" t="s">
        <v>212</v>
      </c>
      <c r="I43" s="14" t="s">
        <v>213</v>
      </c>
      <c r="J43" s="13">
        <f>'[1]26.11.2024  FIRST SHIFT CHART '!G136</f>
        <v>7</v>
      </c>
      <c r="K43" s="14" t="s">
        <v>214</v>
      </c>
      <c r="L43" s="14" t="s">
        <v>215</v>
      </c>
      <c r="M43" s="13">
        <f>'[1]26.11.2024  FIRST SHIFT CHART '!G80</f>
        <v>5</v>
      </c>
      <c r="N43" s="14" t="s">
        <v>216</v>
      </c>
      <c r="O43" s="14" t="s">
        <v>217</v>
      </c>
    </row>
    <row r="44" spans="1:16" s="16" customFormat="1" ht="102.75" customHeight="1" x14ac:dyDescent="0.2">
      <c r="A44" s="13">
        <f>'[1]26.11.2024  FIRST SHIFT CHART '!G91</f>
        <v>10</v>
      </c>
      <c r="B44" s="14" t="s">
        <v>218</v>
      </c>
      <c r="C44" s="14" t="s">
        <v>219</v>
      </c>
      <c r="D44" s="13">
        <f>'[1]26.11.2024  FIRST SHIFT CHART '!G130</f>
        <v>13</v>
      </c>
      <c r="E44" s="14" t="s">
        <v>220</v>
      </c>
      <c r="F44" s="14" t="s">
        <v>221</v>
      </c>
      <c r="G44" s="13">
        <f>'[1]26.11.2024  FIRST SHIFT CHART '!G7</f>
        <v>0</v>
      </c>
      <c r="H44" s="14" t="s">
        <v>222</v>
      </c>
      <c r="I44" s="14" t="s">
        <v>223</v>
      </c>
      <c r="J44" s="13">
        <f>'[1]26.11.2024  FIRST SHIFT CHART '!G121</f>
        <v>7</v>
      </c>
      <c r="K44" s="14" t="s">
        <v>224</v>
      </c>
      <c r="L44" s="14" t="s">
        <v>225</v>
      </c>
      <c r="M44" s="13">
        <f>'[1]26.11.2024  FIRST SHIFT CHART '!G53</f>
        <v>28</v>
      </c>
      <c r="N44" s="14" t="s">
        <v>226</v>
      </c>
      <c r="O44" s="14" t="s">
        <v>227</v>
      </c>
    </row>
    <row r="45" spans="1:16" s="16" customFormat="1" ht="102.75" customHeight="1" x14ac:dyDescent="0.2">
      <c r="A45" s="13">
        <f>'[1]26.11.2024  FIRST SHIFT CHART '!G79</f>
        <v>2</v>
      </c>
      <c r="B45" s="14" t="s">
        <v>228</v>
      </c>
      <c r="C45" s="14" t="s">
        <v>229</v>
      </c>
      <c r="D45" s="13">
        <f>'[1]26.11.2024  FIRST SHIFT CHART '!G124</f>
        <v>8</v>
      </c>
      <c r="E45" s="14" t="s">
        <v>230</v>
      </c>
      <c r="F45" s="14" t="s">
        <v>231</v>
      </c>
      <c r="G45" s="13"/>
      <c r="H45" s="14"/>
      <c r="I45" s="14"/>
      <c r="J45" s="13">
        <f>'[1]26.11.2024  FIRST SHIFT CHART '!G120</f>
        <v>11</v>
      </c>
      <c r="K45" s="14" t="s">
        <v>232</v>
      </c>
      <c r="L45" s="15" t="s">
        <v>233</v>
      </c>
      <c r="M45" s="17"/>
      <c r="N45" s="17"/>
      <c r="O45" s="17"/>
    </row>
    <row r="46" spans="1:16" s="16" customFormat="1" ht="102.75" customHeight="1" x14ac:dyDescent="0.2">
      <c r="A46" s="13">
        <f>'[1]26.11.2024  FIRST SHIFT CHART '!G78</f>
        <v>8</v>
      </c>
      <c r="B46" s="14" t="s">
        <v>234</v>
      </c>
      <c r="C46" s="14" t="s">
        <v>235</v>
      </c>
      <c r="D46" s="13">
        <f>'[1]26.11.2024  FIRST SHIFT CHART '!G119</f>
        <v>0</v>
      </c>
      <c r="E46" s="14" t="s">
        <v>236</v>
      </c>
      <c r="F46" s="14" t="s">
        <v>237</v>
      </c>
      <c r="G46" s="13"/>
      <c r="H46" s="14"/>
      <c r="I46" s="14"/>
      <c r="J46" s="13">
        <f>'[1]26.11.2024  FIRST SHIFT CHART '!G142</f>
        <v>2</v>
      </c>
      <c r="K46" s="14" t="s">
        <v>238</v>
      </c>
      <c r="L46" s="14" t="s">
        <v>239</v>
      </c>
      <c r="M46" s="17"/>
      <c r="N46" s="17"/>
      <c r="O46" s="17"/>
    </row>
    <row r="47" spans="1:16" s="16" customFormat="1" ht="102.75" customHeight="1" x14ac:dyDescent="0.2">
      <c r="A47" s="13">
        <f>'[1]26.11.2024  FIRST SHIFT CHART '!G109</f>
        <v>4</v>
      </c>
      <c r="B47" s="14" t="s">
        <v>240</v>
      </c>
      <c r="C47" s="14" t="s">
        <v>241</v>
      </c>
      <c r="D47" s="13">
        <f>'[1]26.11.2024  FIRST SHIFT CHART '!G102</f>
        <v>5</v>
      </c>
      <c r="E47" s="14" t="s">
        <v>242</v>
      </c>
      <c r="F47" s="14" t="s">
        <v>243</v>
      </c>
      <c r="G47" s="13"/>
      <c r="H47" s="14"/>
      <c r="I47" s="14"/>
      <c r="J47" s="13">
        <f>'[1]26.11.2024  FIRST SHIFT CHART '!G137</f>
        <v>1</v>
      </c>
      <c r="K47" s="14" t="s">
        <v>244</v>
      </c>
      <c r="L47" s="14" t="s">
        <v>245</v>
      </c>
      <c r="M47" s="17"/>
      <c r="N47" s="17"/>
      <c r="O47" s="17"/>
    </row>
    <row r="48" spans="1:16" s="16" customFormat="1" ht="102.75" customHeight="1" x14ac:dyDescent="0.2">
      <c r="A48" s="13">
        <f>'[1]26.11.2024  FIRST SHIFT CHART '!G65</f>
        <v>21</v>
      </c>
      <c r="B48" s="14" t="s">
        <v>246</v>
      </c>
      <c r="C48" s="14" t="s">
        <v>247</v>
      </c>
      <c r="D48" s="17"/>
      <c r="E48" s="17"/>
      <c r="F48" s="17"/>
      <c r="G48" s="13"/>
      <c r="H48" s="14"/>
      <c r="I48" s="14"/>
      <c r="J48" s="17"/>
      <c r="K48" s="17"/>
      <c r="L48" s="17"/>
      <c r="M48" s="13"/>
      <c r="N48" s="14"/>
      <c r="O48" s="14"/>
    </row>
    <row r="49" spans="1:16" ht="60.75" customHeight="1" x14ac:dyDescent="0.2">
      <c r="A49" s="18">
        <f>SUM(A41:A48)</f>
        <v>55</v>
      </c>
      <c r="B49" s="76">
        <f>A49-D40</f>
        <v>-1</v>
      </c>
      <c r="C49" s="76"/>
      <c r="D49" s="18">
        <f>SUM(D41:D48)</f>
        <v>52</v>
      </c>
      <c r="E49" s="76">
        <f>D49-J40</f>
        <v>-4</v>
      </c>
      <c r="F49" s="76"/>
      <c r="G49" s="18">
        <f>SUM(G41:G48)</f>
        <v>61</v>
      </c>
      <c r="H49" s="76">
        <f>G49-M40</f>
        <v>5</v>
      </c>
      <c r="I49" s="76"/>
      <c r="J49" s="18">
        <f>SUM(J41:J48)</f>
        <v>54</v>
      </c>
      <c r="K49" s="76">
        <f>J49-A40</f>
        <v>-2</v>
      </c>
      <c r="L49" s="76"/>
      <c r="M49" s="18">
        <f>SUM(M41:M48)</f>
        <v>57</v>
      </c>
      <c r="N49" s="76">
        <f>M49-D52</f>
        <v>1</v>
      </c>
      <c r="O49" s="76"/>
      <c r="P49" s="19">
        <f>M49+J49+G49+D49+A49</f>
        <v>279</v>
      </c>
    </row>
    <row r="50" spans="1:16" ht="21.75" customHeight="1" thickBot="1" x14ac:dyDescent="0.25">
      <c r="A50" s="20"/>
      <c r="B50" s="21"/>
      <c r="C50" s="21"/>
      <c r="D50" s="22"/>
      <c r="E50" s="21"/>
      <c r="F50" s="21"/>
      <c r="G50" s="22"/>
      <c r="H50" s="21"/>
      <c r="I50" s="21"/>
      <c r="J50" s="41"/>
      <c r="K50" s="42"/>
      <c r="L50" s="42"/>
      <c r="M50" s="41"/>
      <c r="N50" s="42"/>
      <c r="O50" s="42"/>
    </row>
    <row r="51" spans="1:16" s="9" customFormat="1" ht="93.75" thickBot="1" x14ac:dyDescent="0.25">
      <c r="A51" s="4"/>
      <c r="B51" s="5" t="s">
        <v>248</v>
      </c>
      <c r="C51" s="6" t="s">
        <v>2</v>
      </c>
      <c r="D51" s="7"/>
      <c r="E51" s="6" t="s">
        <v>48</v>
      </c>
      <c r="F51" s="6" t="s">
        <v>2</v>
      </c>
      <c r="G51" s="7"/>
      <c r="H51" s="6" t="s">
        <v>48</v>
      </c>
      <c r="I51" s="6" t="s">
        <v>50</v>
      </c>
      <c r="J51" s="7"/>
      <c r="K51" s="6" t="s">
        <v>48</v>
      </c>
      <c r="L51" s="6" t="s">
        <v>50</v>
      </c>
      <c r="M51" s="7"/>
      <c r="N51" s="6" t="s">
        <v>48</v>
      </c>
      <c r="O51" s="8" t="s">
        <v>50</v>
      </c>
    </row>
    <row r="52" spans="1:16" ht="71.25" customHeight="1" x14ac:dyDescent="0.2">
      <c r="A52" s="10">
        <v>56</v>
      </c>
      <c r="B52" s="11" t="s">
        <v>57</v>
      </c>
      <c r="C52" s="11" t="s">
        <v>180</v>
      </c>
      <c r="D52" s="12">
        <v>56</v>
      </c>
      <c r="E52" s="11" t="s">
        <v>251</v>
      </c>
      <c r="F52" s="11" t="s">
        <v>252</v>
      </c>
      <c r="G52" s="12">
        <v>56</v>
      </c>
      <c r="H52" s="11" t="s">
        <v>253</v>
      </c>
      <c r="I52" s="11" t="s">
        <v>254</v>
      </c>
      <c r="J52" s="12">
        <v>56</v>
      </c>
      <c r="K52" s="11" t="s">
        <v>257</v>
      </c>
      <c r="L52" s="11" t="s">
        <v>258</v>
      </c>
      <c r="M52" s="12">
        <v>56</v>
      </c>
      <c r="N52" s="11" t="s">
        <v>720</v>
      </c>
      <c r="O52" s="11" t="s">
        <v>721</v>
      </c>
    </row>
    <row r="53" spans="1:16" s="16" customFormat="1" ht="95.25" customHeight="1" x14ac:dyDescent="0.2">
      <c r="A53" s="43">
        <f>'[1]26.11.2024  FIRST SHIFT CHART '!G128</f>
        <v>11</v>
      </c>
      <c r="B53" s="44" t="s">
        <v>259</v>
      </c>
      <c r="C53" s="44" t="s">
        <v>260</v>
      </c>
      <c r="D53" s="43">
        <f>'[1]26.11.2024  FIRST SHIFT CHART '!G116</f>
        <v>0</v>
      </c>
      <c r="E53" s="44" t="s">
        <v>261</v>
      </c>
      <c r="F53" s="44" t="s">
        <v>262</v>
      </c>
      <c r="G53" s="13">
        <f>'[1]26.11.2024  FIRST SHIFT CHART '!G174</f>
        <v>24</v>
      </c>
      <c r="H53" s="14" t="s">
        <v>263</v>
      </c>
      <c r="I53" s="14" t="s">
        <v>264</v>
      </c>
      <c r="J53" s="13">
        <f>'[1]26.11.2024  FIRST SHIFT CHART '!G172</f>
        <v>2</v>
      </c>
      <c r="K53" s="14" t="s">
        <v>265</v>
      </c>
      <c r="L53" s="14" t="s">
        <v>266</v>
      </c>
      <c r="M53" s="13">
        <f>'[1]26.11.2024  FIRST SHIFT CHART '!G152</f>
        <v>7</v>
      </c>
      <c r="N53" s="14" t="s">
        <v>267</v>
      </c>
      <c r="O53" s="14" t="s">
        <v>268</v>
      </c>
    </row>
    <row r="54" spans="1:16" s="16" customFormat="1" ht="95.25" customHeight="1" x14ac:dyDescent="0.2">
      <c r="A54" s="43">
        <f>'[1]26.11.2024  FIRST SHIFT CHART '!G129</f>
        <v>9</v>
      </c>
      <c r="B54" s="44" t="s">
        <v>269</v>
      </c>
      <c r="C54" s="44" t="s">
        <v>270</v>
      </c>
      <c r="D54" s="13">
        <f>'[1]26.11.2024  FIRST SHIFT CHART '!G139</f>
        <v>13</v>
      </c>
      <c r="E54" s="14" t="s">
        <v>271</v>
      </c>
      <c r="F54" s="14" t="s">
        <v>272</v>
      </c>
      <c r="G54" s="13">
        <f>'[1]26.11.2024  FIRST SHIFT CHART '!G173</f>
        <v>12</v>
      </c>
      <c r="H54" s="14" t="s">
        <v>273</v>
      </c>
      <c r="I54" s="14" t="s">
        <v>274</v>
      </c>
      <c r="J54" s="13">
        <f>'[1]26.11.2024  FIRST SHIFT CHART '!G171</f>
        <v>0</v>
      </c>
      <c r="K54" s="14" t="s">
        <v>275</v>
      </c>
      <c r="L54" s="14" t="s">
        <v>276</v>
      </c>
      <c r="M54" s="13">
        <f>'[1]26.11.2024  FIRST SHIFT CHART '!G144</f>
        <v>18</v>
      </c>
      <c r="N54" s="14" t="s">
        <v>277</v>
      </c>
      <c r="O54" s="14" t="s">
        <v>278</v>
      </c>
    </row>
    <row r="55" spans="1:16" s="16" customFormat="1" ht="95.25" customHeight="1" x14ac:dyDescent="0.2">
      <c r="A55" s="13">
        <f>'[1]26.11.2024  FIRST SHIFT CHART '!G99</f>
        <v>11</v>
      </c>
      <c r="B55" s="14" t="s">
        <v>279</v>
      </c>
      <c r="C55" s="14" t="s">
        <v>280</v>
      </c>
      <c r="D55" s="13">
        <f>'[1]26.11.2024  FIRST SHIFT CHART '!G135</f>
        <v>16</v>
      </c>
      <c r="E55" s="14" t="s">
        <v>281</v>
      </c>
      <c r="F55" s="14" t="s">
        <v>282</v>
      </c>
      <c r="G55" s="13">
        <f>'[1]26.11.2024  FIRST SHIFT CHART '!G176</f>
        <v>13</v>
      </c>
      <c r="H55" s="14" t="s">
        <v>283</v>
      </c>
      <c r="I55" s="14" t="s">
        <v>284</v>
      </c>
      <c r="J55" s="13">
        <f>'[1]26.11.2024  FIRST SHIFT CHART '!G145</f>
        <v>0</v>
      </c>
      <c r="K55" s="14" t="s">
        <v>285</v>
      </c>
      <c r="L55" s="14" t="s">
        <v>286</v>
      </c>
      <c r="M55" s="13">
        <f>'[1]26.11.2024  FIRST SHIFT CHART '!G168</f>
        <v>10</v>
      </c>
      <c r="N55" s="14" t="s">
        <v>287</v>
      </c>
      <c r="O55" s="14" t="s">
        <v>288</v>
      </c>
    </row>
    <row r="56" spans="1:16" s="16" customFormat="1" ht="95.25" customHeight="1" x14ac:dyDescent="0.2">
      <c r="A56" s="13">
        <f>'[1]26.11.2024  FIRST SHIFT CHART '!G106</f>
        <v>1</v>
      </c>
      <c r="B56" s="14" t="s">
        <v>289</v>
      </c>
      <c r="C56" s="14" t="s">
        <v>290</v>
      </c>
      <c r="D56" s="13">
        <f>'[1]26.11.2024  FIRST SHIFT CHART '!G140</f>
        <v>0</v>
      </c>
      <c r="E56" s="14" t="s">
        <v>291</v>
      </c>
      <c r="F56" s="14" t="s">
        <v>292</v>
      </c>
      <c r="G56" s="13">
        <f>'[1]26.11.2024  FIRST SHIFT CHART '!G155</f>
        <v>3</v>
      </c>
      <c r="H56" s="14" t="s">
        <v>293</v>
      </c>
      <c r="I56" s="14" t="s">
        <v>294</v>
      </c>
      <c r="J56" s="13">
        <f>'[1]26.11.2024  FIRST SHIFT CHART '!G160</f>
        <v>5</v>
      </c>
      <c r="K56" s="14" t="s">
        <v>295</v>
      </c>
      <c r="L56" s="14" t="s">
        <v>296</v>
      </c>
      <c r="M56" s="13">
        <f>'[1]26.11.2024  FIRST SHIFT CHART '!G170</f>
        <v>5</v>
      </c>
      <c r="N56" s="14" t="s">
        <v>297</v>
      </c>
      <c r="O56" s="14" t="s">
        <v>298</v>
      </c>
    </row>
    <row r="57" spans="1:16" s="16" customFormat="1" ht="95.25" customHeight="1" x14ac:dyDescent="0.2">
      <c r="A57" s="13">
        <f>'[1]26.11.2024  FIRST SHIFT CHART '!G90</f>
        <v>2</v>
      </c>
      <c r="B57" s="14" t="s">
        <v>299</v>
      </c>
      <c r="C57" s="14" t="s">
        <v>300</v>
      </c>
      <c r="D57" s="13">
        <f>'[1]26.11.2024  FIRST SHIFT CHART '!G122</f>
        <v>9</v>
      </c>
      <c r="E57" s="14" t="s">
        <v>301</v>
      </c>
      <c r="F57" s="14" t="s">
        <v>302</v>
      </c>
      <c r="G57" s="13">
        <f>'[1]26.11.2024  FIRST SHIFT CHART '!G164</f>
        <v>2</v>
      </c>
      <c r="H57" s="14" t="s">
        <v>303</v>
      </c>
      <c r="I57" s="14" t="s">
        <v>304</v>
      </c>
      <c r="J57" s="13">
        <f>'[1]26.11.2024  FIRST SHIFT CHART '!G148</f>
        <v>1</v>
      </c>
      <c r="K57" s="14" t="s">
        <v>305</v>
      </c>
      <c r="L57" s="14" t="s">
        <v>306</v>
      </c>
      <c r="M57" s="13">
        <f>'[1]26.11.2024  FIRST SHIFT CHART '!G185</f>
        <v>2</v>
      </c>
      <c r="N57" s="14" t="s">
        <v>307</v>
      </c>
      <c r="O57" s="14" t="s">
        <v>308</v>
      </c>
    </row>
    <row r="58" spans="1:16" s="16" customFormat="1" ht="95.25" customHeight="1" x14ac:dyDescent="0.2">
      <c r="A58" s="13">
        <f>'[1]26.11.2024  FIRST SHIFT CHART '!G92</f>
        <v>7</v>
      </c>
      <c r="B58" s="14" t="s">
        <v>309</v>
      </c>
      <c r="C58" s="14" t="s">
        <v>310</v>
      </c>
      <c r="D58" s="13">
        <f>'[1]26.11.2024  FIRST SHIFT CHART '!G93</f>
        <v>2</v>
      </c>
      <c r="E58" s="14" t="s">
        <v>311</v>
      </c>
      <c r="F58" s="14" t="s">
        <v>312</v>
      </c>
      <c r="G58" s="17"/>
      <c r="H58" s="17"/>
      <c r="I58" s="17"/>
      <c r="J58" s="13">
        <f>'[1]26.11.2024  FIRST SHIFT CHART '!G154</f>
        <v>19</v>
      </c>
      <c r="K58" s="14" t="s">
        <v>313</v>
      </c>
      <c r="L58" s="14" t="s">
        <v>314</v>
      </c>
      <c r="M58" s="13">
        <f>'[1]26.11.2024  FIRST SHIFT CHART '!G212</f>
        <v>15</v>
      </c>
      <c r="N58" s="14" t="s">
        <v>315</v>
      </c>
      <c r="O58" s="14" t="s">
        <v>316</v>
      </c>
    </row>
    <row r="59" spans="1:16" s="16" customFormat="1" ht="95.25" customHeight="1" x14ac:dyDescent="0.2">
      <c r="A59" s="13">
        <f>'[1]26.11.2024  FIRST SHIFT CHART '!G61</f>
        <v>14</v>
      </c>
      <c r="B59" s="14" t="s">
        <v>317</v>
      </c>
      <c r="C59" s="14" t="s">
        <v>318</v>
      </c>
      <c r="D59" s="13">
        <f>'[1]26.11.2024  FIRST SHIFT CHART '!G98</f>
        <v>5</v>
      </c>
      <c r="E59" s="14" t="s">
        <v>319</v>
      </c>
      <c r="F59" s="14" t="s">
        <v>320</v>
      </c>
      <c r="G59" s="13"/>
      <c r="H59" s="14"/>
      <c r="I59" s="14"/>
      <c r="J59" s="13">
        <f>'[1]26.11.2024  FIRST SHIFT CHART '!G153</f>
        <v>3</v>
      </c>
      <c r="K59" s="14" t="s">
        <v>321</v>
      </c>
      <c r="L59" s="14" t="s">
        <v>322</v>
      </c>
      <c r="M59" s="13"/>
      <c r="N59" s="14"/>
      <c r="O59" s="14"/>
    </row>
    <row r="60" spans="1:16" s="16" customFormat="1" ht="95.25" customHeight="1" x14ac:dyDescent="0.2">
      <c r="A60" s="13"/>
      <c r="B60" s="14"/>
      <c r="C60" s="14"/>
      <c r="D60" s="13">
        <f>'[1]26.11.2024  FIRST SHIFT CHART '!G88</f>
        <v>2</v>
      </c>
      <c r="E60" s="14" t="s">
        <v>323</v>
      </c>
      <c r="F60" s="14" t="s">
        <v>324</v>
      </c>
      <c r="G60" s="13"/>
      <c r="H60" s="14"/>
      <c r="I60" s="14"/>
      <c r="J60" s="13">
        <f>'[1]26.11.2024  FIRST SHIFT CHART '!G157</f>
        <v>17</v>
      </c>
      <c r="K60" s="14" t="s">
        <v>325</v>
      </c>
      <c r="L60" s="14" t="s">
        <v>326</v>
      </c>
      <c r="M60" s="13"/>
      <c r="N60" s="14"/>
      <c r="O60" s="14"/>
    </row>
    <row r="61" spans="1:16" s="16" customFormat="1" ht="95.25" customHeight="1" x14ac:dyDescent="0.2">
      <c r="A61" s="13"/>
      <c r="B61" s="14"/>
      <c r="C61" s="14"/>
      <c r="D61" s="13">
        <f>'[1]26.11.2024  FIRST SHIFT CHART '!G279</f>
        <v>7</v>
      </c>
      <c r="E61" s="14" t="s">
        <v>327</v>
      </c>
      <c r="F61" s="14" t="s">
        <v>328</v>
      </c>
      <c r="G61" s="13"/>
      <c r="H61" s="14"/>
      <c r="I61" s="14"/>
      <c r="J61" s="13">
        <f>'[1]26.11.2024  FIRST SHIFT CHART '!G213</f>
        <v>2</v>
      </c>
      <c r="K61" s="14" t="s">
        <v>329</v>
      </c>
      <c r="L61" s="14" t="s">
        <v>330</v>
      </c>
      <c r="M61" s="13"/>
      <c r="N61" s="14"/>
      <c r="O61" s="14"/>
    </row>
    <row r="62" spans="1:16" s="16" customFormat="1" ht="95.25" customHeight="1" x14ac:dyDescent="0.2">
      <c r="A62" s="17"/>
      <c r="B62" s="17"/>
      <c r="C62" s="17"/>
      <c r="D62" s="17"/>
      <c r="E62" s="17"/>
      <c r="F62" s="17"/>
      <c r="G62" s="13"/>
      <c r="H62" s="14"/>
      <c r="I62" s="14"/>
      <c r="J62" s="13">
        <f>'[1]26.11.2024  FIRST SHIFT CHART '!G225</f>
        <v>0</v>
      </c>
      <c r="K62" s="14" t="s">
        <v>331</v>
      </c>
      <c r="L62" s="14" t="s">
        <v>332</v>
      </c>
      <c r="M62" s="13"/>
      <c r="N62" s="14"/>
      <c r="O62" s="14"/>
    </row>
    <row r="63" spans="1:16" s="16" customFormat="1" ht="95.25" customHeight="1" x14ac:dyDescent="0.2">
      <c r="A63" s="17"/>
      <c r="B63" s="97" t="s">
        <v>333</v>
      </c>
      <c r="C63" s="98"/>
      <c r="D63" s="17"/>
      <c r="E63" s="97" t="s">
        <v>333</v>
      </c>
      <c r="F63" s="98"/>
      <c r="G63" s="13"/>
      <c r="H63" s="14"/>
      <c r="I63" s="14"/>
      <c r="J63" s="13">
        <f>'[1]26.11.2024  FIRST SHIFT CHART '!G12</f>
        <v>2</v>
      </c>
      <c r="K63" s="14" t="s">
        <v>334</v>
      </c>
      <c r="L63" s="15" t="s">
        <v>335</v>
      </c>
      <c r="M63" s="17"/>
      <c r="N63" s="17"/>
      <c r="O63" s="17"/>
    </row>
    <row r="64" spans="1:16" s="16" customFormat="1" ht="78" customHeight="1" x14ac:dyDescent="0.2">
      <c r="A64" s="17"/>
      <c r="B64" s="99"/>
      <c r="C64" s="100"/>
      <c r="D64" s="17"/>
      <c r="E64" s="99"/>
      <c r="F64" s="100"/>
      <c r="G64" s="13"/>
      <c r="H64" s="14"/>
      <c r="I64" s="14"/>
      <c r="J64" s="17"/>
      <c r="K64" s="17"/>
      <c r="L64" s="17"/>
      <c r="M64" s="17"/>
      <c r="N64" s="17"/>
      <c r="O64" s="17"/>
    </row>
    <row r="65" spans="1:16" ht="61.5" x14ac:dyDescent="0.2">
      <c r="A65" s="18">
        <f>SUM(A53:A64)</f>
        <v>55</v>
      </c>
      <c r="B65" s="76">
        <f>A65-G52</f>
        <v>-1</v>
      </c>
      <c r="C65" s="76"/>
      <c r="D65" s="18">
        <f>SUM(D54:D64)</f>
        <v>54</v>
      </c>
      <c r="E65" s="76">
        <f>D65-J52</f>
        <v>-2</v>
      </c>
      <c r="F65" s="76"/>
      <c r="G65" s="18">
        <f>SUM(G53:G64)</f>
        <v>54</v>
      </c>
      <c r="H65" s="76">
        <f>G65-M52</f>
        <v>-2</v>
      </c>
      <c r="I65" s="76"/>
      <c r="J65" s="18">
        <f>SUM(J53:J64)</f>
        <v>51</v>
      </c>
      <c r="K65" s="76">
        <f>J65-A68</f>
        <v>-5</v>
      </c>
      <c r="L65" s="76"/>
      <c r="M65" s="18">
        <f>SUM(M53:M64)</f>
        <v>57</v>
      </c>
      <c r="N65" s="94">
        <f>M65-D68</f>
        <v>1</v>
      </c>
      <c r="O65" s="77"/>
      <c r="P65" s="19">
        <f>M65+J65+G65+D65+A65</f>
        <v>271</v>
      </c>
    </row>
    <row r="66" spans="1:16" ht="14.25" customHeight="1" thickBot="1" x14ac:dyDescent="0.25">
      <c r="A66" s="95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</row>
    <row r="67" spans="1:16" ht="93" customHeight="1" thickBot="1" x14ac:dyDescent="0.25">
      <c r="A67" s="4"/>
      <c r="B67" s="5" t="s">
        <v>48</v>
      </c>
      <c r="C67" s="6" t="s">
        <v>50</v>
      </c>
      <c r="D67" s="7"/>
      <c r="E67" s="5" t="s">
        <v>48</v>
      </c>
      <c r="F67" s="6" t="s">
        <v>50</v>
      </c>
      <c r="G67" s="7"/>
      <c r="H67" s="5" t="s">
        <v>48</v>
      </c>
      <c r="I67" s="6" t="s">
        <v>50</v>
      </c>
      <c r="J67" s="7"/>
      <c r="K67" s="5" t="s">
        <v>48</v>
      </c>
      <c r="L67" s="6" t="s">
        <v>50</v>
      </c>
      <c r="M67" s="7"/>
      <c r="N67" s="5" t="s">
        <v>48</v>
      </c>
      <c r="O67" s="8" t="s">
        <v>50</v>
      </c>
    </row>
    <row r="68" spans="1:16" ht="78.75" customHeight="1" x14ac:dyDescent="0.2">
      <c r="A68" s="10">
        <v>56</v>
      </c>
      <c r="B68" s="11" t="s">
        <v>14</v>
      </c>
      <c r="C68" s="11" t="s">
        <v>186</v>
      </c>
      <c r="D68" s="12">
        <v>56</v>
      </c>
      <c r="E68" s="11" t="s">
        <v>337</v>
      </c>
      <c r="F68" s="11" t="s">
        <v>722</v>
      </c>
      <c r="G68" s="12">
        <v>56</v>
      </c>
      <c r="H68" s="11" t="s">
        <v>338</v>
      </c>
      <c r="I68" s="11" t="s">
        <v>339</v>
      </c>
      <c r="J68" s="12">
        <v>56</v>
      </c>
      <c r="K68" s="11" t="s">
        <v>340</v>
      </c>
      <c r="L68" s="11" t="s">
        <v>56</v>
      </c>
      <c r="M68" s="12">
        <v>56</v>
      </c>
      <c r="N68" s="11" t="s">
        <v>723</v>
      </c>
      <c r="O68" s="11" t="s">
        <v>724</v>
      </c>
    </row>
    <row r="69" spans="1:16" s="16" customFormat="1" ht="95.25" customHeight="1" x14ac:dyDescent="0.2">
      <c r="A69" s="13">
        <f>'[1]26.11.2024  FIRST SHIFT CHART '!G166</f>
        <v>20</v>
      </c>
      <c r="B69" s="14" t="s">
        <v>341</v>
      </c>
      <c r="C69" s="14" t="s">
        <v>342</v>
      </c>
      <c r="D69" s="13">
        <f>'[1]26.11.2024  FIRST SHIFT CHART '!G163</f>
        <v>20</v>
      </c>
      <c r="E69" s="14" t="s">
        <v>343</v>
      </c>
      <c r="F69" s="14" t="s">
        <v>344</v>
      </c>
      <c r="G69" s="13">
        <f>'[1]26.11.2024  FIRST SHIFT CHART '!G192</f>
        <v>10</v>
      </c>
      <c r="H69" s="14" t="s">
        <v>345</v>
      </c>
      <c r="I69" s="14" t="s">
        <v>346</v>
      </c>
      <c r="J69" s="13">
        <f>'[1]26.11.2024  FIRST SHIFT CHART '!G161</f>
        <v>13</v>
      </c>
      <c r="K69" s="14" t="s">
        <v>347</v>
      </c>
      <c r="L69" s="14" t="s">
        <v>348</v>
      </c>
      <c r="M69" s="13">
        <f>'[1]26.11.2024  FIRST SHIFT CHART '!G189</f>
        <v>7</v>
      </c>
      <c r="N69" s="14" t="s">
        <v>349</v>
      </c>
      <c r="O69" s="14" t="s">
        <v>350</v>
      </c>
    </row>
    <row r="70" spans="1:16" s="16" customFormat="1" ht="95.25" customHeight="1" x14ac:dyDescent="0.2">
      <c r="A70" s="13">
        <f>'[1]26.11.2024  FIRST SHIFT CHART '!G127</f>
        <v>8</v>
      </c>
      <c r="B70" s="14" t="s">
        <v>351</v>
      </c>
      <c r="C70" s="14" t="s">
        <v>352</v>
      </c>
      <c r="D70" s="13">
        <f>'[1]26.11.2024  FIRST SHIFT CHART '!G151</f>
        <v>18</v>
      </c>
      <c r="E70" s="14" t="s">
        <v>353</v>
      </c>
      <c r="F70" s="14" t="s">
        <v>354</v>
      </c>
      <c r="G70" s="13">
        <f>'[1]26.11.2024  FIRST SHIFT CHART '!G178</f>
        <v>14</v>
      </c>
      <c r="H70" s="14" t="s">
        <v>355</v>
      </c>
      <c r="I70" s="14" t="s">
        <v>356</v>
      </c>
      <c r="J70" s="13">
        <f>'[1]26.11.2024  FIRST SHIFT CHART '!G159</f>
        <v>4</v>
      </c>
      <c r="K70" s="14" t="s">
        <v>357</v>
      </c>
      <c r="L70" s="14" t="s">
        <v>358</v>
      </c>
      <c r="M70" s="13">
        <f>'[1]26.11.2024  FIRST SHIFT CHART '!G184</f>
        <v>15</v>
      </c>
      <c r="N70" s="14" t="s">
        <v>359</v>
      </c>
      <c r="O70" s="14" t="s">
        <v>360</v>
      </c>
    </row>
    <row r="71" spans="1:16" s="16" customFormat="1" ht="95.25" customHeight="1" x14ac:dyDescent="0.2">
      <c r="A71" s="13">
        <f>'[1]26.11.2024  FIRST SHIFT CHART '!G138</f>
        <v>7</v>
      </c>
      <c r="B71" s="14" t="s">
        <v>361</v>
      </c>
      <c r="C71" s="14" t="s">
        <v>362</v>
      </c>
      <c r="D71" s="13">
        <f>'[1]26.11.2024  FIRST SHIFT CHART '!G158</f>
        <v>13</v>
      </c>
      <c r="E71" s="14" t="s">
        <v>363</v>
      </c>
      <c r="F71" s="14" t="s">
        <v>364</v>
      </c>
      <c r="G71" s="13">
        <f>'[1]26.11.2024  FIRST SHIFT CHART '!G195</f>
        <v>2</v>
      </c>
      <c r="H71" s="14" t="s">
        <v>365</v>
      </c>
      <c r="I71" s="14" t="s">
        <v>366</v>
      </c>
      <c r="J71" s="13">
        <f>'[1]26.11.2024  FIRST SHIFT CHART '!G162</f>
        <v>0</v>
      </c>
      <c r="K71" s="14" t="s">
        <v>367</v>
      </c>
      <c r="L71" s="14" t="s">
        <v>368</v>
      </c>
      <c r="M71" s="13">
        <f>'[1]26.11.2024  FIRST SHIFT CHART '!G182</f>
        <v>9</v>
      </c>
      <c r="N71" s="14" t="s">
        <v>369</v>
      </c>
      <c r="O71" s="14" t="s">
        <v>370</v>
      </c>
    </row>
    <row r="72" spans="1:16" s="16" customFormat="1" ht="95.25" customHeight="1" x14ac:dyDescent="0.2">
      <c r="A72" s="13">
        <f>'[1]26.11.2024  FIRST SHIFT CHART '!G125</f>
        <v>21</v>
      </c>
      <c r="B72" s="14" t="s">
        <v>371</v>
      </c>
      <c r="C72" s="14" t="s">
        <v>372</v>
      </c>
      <c r="D72" s="13">
        <f>'[1]26.11.2024  FIRST SHIFT CHART '!G156</f>
        <v>7</v>
      </c>
      <c r="E72" s="14" t="s">
        <v>373</v>
      </c>
      <c r="F72" s="14" t="s">
        <v>374</v>
      </c>
      <c r="G72" s="13">
        <f>'[1]26.11.2024  FIRST SHIFT CHART '!G202</f>
        <v>39</v>
      </c>
      <c r="H72" s="14" t="s">
        <v>375</v>
      </c>
      <c r="I72" s="14" t="s">
        <v>376</v>
      </c>
      <c r="J72" s="13">
        <f>'[1]26.11.2024  FIRST SHIFT CHART '!G181</f>
        <v>11</v>
      </c>
      <c r="K72" s="14" t="s">
        <v>377</v>
      </c>
      <c r="L72" s="14" t="s">
        <v>378</v>
      </c>
      <c r="M72" s="13">
        <f>'[1]26.11.2024  FIRST SHIFT CHART '!G188</f>
        <v>5</v>
      </c>
      <c r="N72" s="14" t="s">
        <v>379</v>
      </c>
      <c r="O72" s="14" t="s">
        <v>380</v>
      </c>
    </row>
    <row r="73" spans="1:16" s="16" customFormat="1" ht="95.25" customHeight="1" x14ac:dyDescent="0.2">
      <c r="A73" s="13"/>
      <c r="B73" s="14"/>
      <c r="C73" s="14"/>
      <c r="D73" s="14"/>
      <c r="E73" s="14"/>
      <c r="F73" s="14"/>
      <c r="G73" s="13"/>
      <c r="H73" s="14"/>
      <c r="I73" s="14"/>
      <c r="J73" s="13">
        <f>'[1]26.11.2024  FIRST SHIFT CHART '!G186</f>
        <v>22</v>
      </c>
      <c r="K73" s="14" t="s">
        <v>381</v>
      </c>
      <c r="L73" s="14" t="s">
        <v>382</v>
      </c>
      <c r="M73" s="13">
        <f>'[1]26.11.2024  FIRST SHIFT CHART '!G190</f>
        <v>4</v>
      </c>
      <c r="N73" s="14" t="s">
        <v>383</v>
      </c>
      <c r="O73" s="14" t="s">
        <v>384</v>
      </c>
    </row>
    <row r="74" spans="1:16" s="16" customFormat="1" ht="95.25" customHeight="1" x14ac:dyDescent="0.2">
      <c r="A74" s="35"/>
      <c r="B74" s="14"/>
      <c r="C74" s="14"/>
      <c r="D74" s="14"/>
      <c r="E74" s="14"/>
      <c r="F74" s="14"/>
      <c r="G74" s="14"/>
      <c r="H74" s="14"/>
      <c r="I74" s="14"/>
      <c r="J74" s="13">
        <f>'[1]26.11.2024  FIRST SHIFT CHART '!G180</f>
        <v>4</v>
      </c>
      <c r="K74" s="14" t="s">
        <v>385</v>
      </c>
      <c r="L74" s="14" t="s">
        <v>386</v>
      </c>
      <c r="M74" s="13">
        <f>'[1]26.11.2024  FIRST SHIFT CHART '!G179</f>
        <v>1</v>
      </c>
      <c r="N74" s="14" t="s">
        <v>387</v>
      </c>
      <c r="O74" s="14" t="s">
        <v>388</v>
      </c>
    </row>
    <row r="75" spans="1:16" s="16" customFormat="1" ht="95.25" customHeight="1" x14ac:dyDescent="0.2">
      <c r="A75" s="17"/>
      <c r="B75" s="17"/>
      <c r="C75" s="17"/>
      <c r="D75" s="14"/>
      <c r="E75" s="14"/>
      <c r="F75" s="14"/>
      <c r="G75" s="14"/>
      <c r="H75" s="14"/>
      <c r="I75" s="14"/>
      <c r="J75" s="13">
        <f>'[1]26.11.2024  FIRST SHIFT CHART '!G149</f>
        <v>0</v>
      </c>
      <c r="K75" s="14" t="s">
        <v>389</v>
      </c>
      <c r="L75" s="14" t="s">
        <v>390</v>
      </c>
      <c r="M75" s="13">
        <f>'[1]26.11.2024  FIRST SHIFT CHART '!G219</f>
        <v>3</v>
      </c>
      <c r="N75" s="14" t="s">
        <v>391</v>
      </c>
      <c r="O75" s="14" t="s">
        <v>392</v>
      </c>
    </row>
    <row r="76" spans="1:16" s="16" customFormat="1" ht="95.25" customHeight="1" x14ac:dyDescent="0.2">
      <c r="A76" s="17"/>
      <c r="B76" s="17"/>
      <c r="C76" s="17"/>
      <c r="D76" s="14"/>
      <c r="E76" s="14"/>
      <c r="F76" s="14"/>
      <c r="G76" s="14"/>
      <c r="H76" s="14"/>
      <c r="I76" s="14"/>
      <c r="J76" s="13"/>
      <c r="K76" s="14"/>
      <c r="L76" s="14"/>
      <c r="M76" s="13">
        <f>'[1]26.11.2024  FIRST SHIFT CHART '!G294</f>
        <v>12</v>
      </c>
      <c r="N76" s="14" t="s">
        <v>393</v>
      </c>
      <c r="O76" s="14" t="s">
        <v>394</v>
      </c>
    </row>
    <row r="77" spans="1:16" ht="61.5" x14ac:dyDescent="0.2">
      <c r="A77" s="18">
        <f>SUM(A69:A76)</f>
        <v>56</v>
      </c>
      <c r="B77" s="76">
        <f>A77-G68</f>
        <v>0</v>
      </c>
      <c r="C77" s="76"/>
      <c r="D77" s="18">
        <f>SUM(D69:D76)</f>
        <v>58</v>
      </c>
      <c r="E77" s="76">
        <f>D77-J68</f>
        <v>2</v>
      </c>
      <c r="F77" s="76"/>
      <c r="G77" s="18">
        <f>SUM(G69:G76)</f>
        <v>65</v>
      </c>
      <c r="H77" s="76">
        <f>G77-A80</f>
        <v>9</v>
      </c>
      <c r="I77" s="76"/>
      <c r="J77" s="18">
        <f>SUM(J69:J76)</f>
        <v>54</v>
      </c>
      <c r="K77" s="76">
        <f>J77-D80</f>
        <v>-2</v>
      </c>
      <c r="L77" s="76"/>
      <c r="M77" s="18">
        <f>SUM(M69:M76)</f>
        <v>56</v>
      </c>
      <c r="N77" s="76">
        <f>M77-J80</f>
        <v>0</v>
      </c>
      <c r="O77" s="76"/>
      <c r="P77" s="19">
        <f>M77+J77+G77+D77+A77</f>
        <v>289</v>
      </c>
    </row>
    <row r="78" spans="1:16" ht="14.25" customHeight="1" thickBot="1" x14ac:dyDescent="0.25">
      <c r="A78" s="20"/>
      <c r="B78" s="21"/>
      <c r="C78" s="21"/>
      <c r="D78" s="22"/>
      <c r="E78" s="21"/>
      <c r="F78" s="21"/>
      <c r="G78" s="22"/>
      <c r="H78" s="21"/>
      <c r="I78" s="21"/>
      <c r="J78" s="22"/>
      <c r="K78" s="21"/>
      <c r="L78" s="21"/>
      <c r="M78" s="22"/>
      <c r="N78" s="21"/>
      <c r="O78" s="21"/>
    </row>
    <row r="79" spans="1:16" s="9" customFormat="1" ht="93.75" thickBot="1" x14ac:dyDescent="0.25">
      <c r="A79" s="4"/>
      <c r="B79" s="5" t="s">
        <v>48</v>
      </c>
      <c r="C79" s="6" t="s">
        <v>50</v>
      </c>
      <c r="D79" s="7"/>
      <c r="E79" s="6" t="s">
        <v>48</v>
      </c>
      <c r="F79" s="6" t="s">
        <v>50</v>
      </c>
      <c r="G79" s="7"/>
      <c r="H79" s="6" t="s">
        <v>48</v>
      </c>
      <c r="I79" s="6" t="s">
        <v>50</v>
      </c>
      <c r="J79" s="7"/>
      <c r="K79" s="6" t="s">
        <v>48</v>
      </c>
      <c r="L79" s="6" t="s">
        <v>50</v>
      </c>
      <c r="M79" s="7"/>
      <c r="N79" s="6" t="s">
        <v>48</v>
      </c>
      <c r="O79" s="8" t="s">
        <v>50</v>
      </c>
    </row>
    <row r="80" spans="1:16" ht="76.5" customHeight="1" x14ac:dyDescent="0.2">
      <c r="A80" s="10">
        <v>56</v>
      </c>
      <c r="B80" s="11" t="s">
        <v>255</v>
      </c>
      <c r="C80" s="11" t="s">
        <v>395</v>
      </c>
      <c r="D80" s="12">
        <v>56</v>
      </c>
      <c r="E80" s="11" t="s">
        <v>396</v>
      </c>
      <c r="F80" s="11" t="s">
        <v>256</v>
      </c>
      <c r="G80" s="12">
        <v>56</v>
      </c>
      <c r="H80" s="11" t="s">
        <v>398</v>
      </c>
      <c r="I80" s="11" t="s">
        <v>399</v>
      </c>
      <c r="J80" s="12">
        <v>56</v>
      </c>
      <c r="K80" s="11" t="s">
        <v>400</v>
      </c>
      <c r="L80" s="11" t="s">
        <v>401</v>
      </c>
      <c r="M80" s="12">
        <v>56</v>
      </c>
      <c r="N80" s="11" t="s">
        <v>538</v>
      </c>
      <c r="O80" s="11" t="s">
        <v>589</v>
      </c>
    </row>
    <row r="81" spans="1:16" s="16" customFormat="1" ht="95.25" customHeight="1" x14ac:dyDescent="0.2">
      <c r="A81" s="13">
        <f>'[1]26.11.2024  FIRST SHIFT CHART '!G169</f>
        <v>9</v>
      </c>
      <c r="B81" s="14" t="s">
        <v>404</v>
      </c>
      <c r="C81" s="14" t="s">
        <v>405</v>
      </c>
      <c r="D81" s="13">
        <f>'[1]26.11.2024  FIRST SHIFT CHART '!G198</f>
        <v>19</v>
      </c>
      <c r="E81" s="14" t="s">
        <v>406</v>
      </c>
      <c r="F81" s="14" t="s">
        <v>407</v>
      </c>
      <c r="G81" s="13">
        <f>'[1]26.11.2024  FIRST SHIFT CHART '!G203</f>
        <v>36</v>
      </c>
      <c r="H81" s="14" t="s">
        <v>408</v>
      </c>
      <c r="I81" s="14" t="s">
        <v>409</v>
      </c>
      <c r="J81" s="13">
        <f>'[1]26.11.2024  FIRST SHIFT CHART '!G196</f>
        <v>33</v>
      </c>
      <c r="K81" s="14" t="s">
        <v>410</v>
      </c>
      <c r="L81" s="14" t="s">
        <v>411</v>
      </c>
      <c r="M81" s="13">
        <f>'[1]26.11.2024  FIRST SHIFT CHART '!G183</f>
        <v>9</v>
      </c>
      <c r="N81" s="14" t="s">
        <v>412</v>
      </c>
      <c r="O81" s="14" t="s">
        <v>413</v>
      </c>
    </row>
    <row r="82" spans="1:16" s="16" customFormat="1" ht="95.25" customHeight="1" x14ac:dyDescent="0.2">
      <c r="A82" s="13">
        <f>'[1]26.11.2024  FIRST SHIFT CHART '!G147</f>
        <v>2</v>
      </c>
      <c r="B82" s="14" t="s">
        <v>414</v>
      </c>
      <c r="C82" s="14" t="s">
        <v>415</v>
      </c>
      <c r="D82" s="13">
        <f>'[1]26.11.2024  FIRST SHIFT CHART '!G199</f>
        <v>2</v>
      </c>
      <c r="E82" s="14" t="s">
        <v>416</v>
      </c>
      <c r="F82" s="14" t="s">
        <v>417</v>
      </c>
      <c r="G82" s="13">
        <f>'[1]26.11.2024  FIRST SHIFT CHART '!G197</f>
        <v>24</v>
      </c>
      <c r="H82" s="14" t="s">
        <v>418</v>
      </c>
      <c r="I82" s="14" t="s">
        <v>419</v>
      </c>
      <c r="J82" s="13">
        <f>'[1]26.11.2024  FIRST SHIFT CHART '!G234</f>
        <v>1</v>
      </c>
      <c r="K82" s="14" t="s">
        <v>420</v>
      </c>
      <c r="L82" s="14" t="s">
        <v>421</v>
      </c>
      <c r="M82" s="13">
        <f>'[1]26.11.2024  FIRST SHIFT CHART '!G200</f>
        <v>22</v>
      </c>
      <c r="N82" s="14" t="s">
        <v>422</v>
      </c>
      <c r="O82" s="14" t="s">
        <v>423</v>
      </c>
    </row>
    <row r="83" spans="1:16" s="16" customFormat="1" ht="95.25" customHeight="1" x14ac:dyDescent="0.2">
      <c r="A83" s="13">
        <f>'[1]26.11.2024  FIRST SHIFT CHART '!G167</f>
        <v>18</v>
      </c>
      <c r="B83" s="14" t="s">
        <v>424</v>
      </c>
      <c r="C83" s="14" t="s">
        <v>425</v>
      </c>
      <c r="D83" s="13">
        <f>'[1]26.11.2024  FIRST SHIFT CHART '!G191</f>
        <v>35</v>
      </c>
      <c r="E83" s="14" t="s">
        <v>426</v>
      </c>
      <c r="F83" s="14" t="s">
        <v>427</v>
      </c>
      <c r="G83" s="13">
        <f>'[1]26.11.2024  FIRST SHIFT CHART '!G3</f>
        <v>0</v>
      </c>
      <c r="H83" s="14" t="s">
        <v>428</v>
      </c>
      <c r="I83" s="14" t="s">
        <v>429</v>
      </c>
      <c r="J83" s="13">
        <f>'[1]26.11.2024  FIRST SHIFT CHART '!G250</f>
        <v>7</v>
      </c>
      <c r="K83" s="14" t="s">
        <v>430</v>
      </c>
      <c r="L83" s="14" t="s">
        <v>431</v>
      </c>
      <c r="M83" s="13">
        <f>'[1]26.11.2024  FIRST SHIFT CHART '!G187</f>
        <v>24</v>
      </c>
      <c r="N83" s="14" t="s">
        <v>432</v>
      </c>
      <c r="O83" s="14" t="s">
        <v>433</v>
      </c>
    </row>
    <row r="84" spans="1:16" s="16" customFormat="1" ht="95.25" customHeight="1" x14ac:dyDescent="0.2">
      <c r="A84" s="13">
        <f>'[1]26.11.2024  FIRST SHIFT CHART '!G146</f>
        <v>9</v>
      </c>
      <c r="B84" s="14" t="s">
        <v>434</v>
      </c>
      <c r="C84" s="14" t="s">
        <v>435</v>
      </c>
      <c r="D84" s="13"/>
      <c r="E84" s="14" t="s">
        <v>436</v>
      </c>
      <c r="F84" s="14" t="s">
        <v>437</v>
      </c>
      <c r="G84" s="13"/>
      <c r="H84" s="14"/>
      <c r="I84" s="14"/>
      <c r="J84" s="13">
        <f>'[1]26.11.2024  FIRST SHIFT CHART '!G249</f>
        <v>0</v>
      </c>
      <c r="K84" s="14" t="s">
        <v>438</v>
      </c>
      <c r="L84" s="14" t="s">
        <v>439</v>
      </c>
      <c r="M84" s="13"/>
      <c r="N84" s="14"/>
      <c r="O84" s="14"/>
    </row>
    <row r="85" spans="1:16" s="16" customFormat="1" ht="95.25" customHeight="1" x14ac:dyDescent="0.2">
      <c r="A85" s="13">
        <f>'[1]26.11.2024  FIRST SHIFT CHART '!G175</f>
        <v>8</v>
      </c>
      <c r="B85" s="14" t="s">
        <v>440</v>
      </c>
      <c r="C85" s="14" t="s">
        <v>441</v>
      </c>
      <c r="D85" s="13">
        <f>'[1]26.11.2024  FIRST SHIFT CHART '!G194</f>
        <v>7</v>
      </c>
      <c r="E85" s="14" t="s">
        <v>442</v>
      </c>
      <c r="F85" s="14" t="s">
        <v>443</v>
      </c>
      <c r="G85" s="13"/>
      <c r="H85" s="14"/>
      <c r="I85" s="14"/>
      <c r="J85" s="13">
        <f>'[1]26.11.2024  FIRST SHIFT CHART '!G275</f>
        <v>5</v>
      </c>
      <c r="K85" s="14" t="s">
        <v>444</v>
      </c>
      <c r="L85" s="14" t="s">
        <v>445</v>
      </c>
      <c r="M85" s="13"/>
      <c r="N85" s="14"/>
      <c r="O85" s="14"/>
    </row>
    <row r="86" spans="1:16" s="16" customFormat="1" ht="95.25" customHeight="1" x14ac:dyDescent="0.2">
      <c r="A86" s="13">
        <f>'[1]26.11.2024  FIRST SHIFT CHART '!G150</f>
        <v>13</v>
      </c>
      <c r="B86" s="14" t="s">
        <v>446</v>
      </c>
      <c r="C86" s="14" t="s">
        <v>447</v>
      </c>
      <c r="D86" s="13"/>
      <c r="E86" s="14"/>
      <c r="F86" s="14"/>
      <c r="G86" s="13"/>
      <c r="H86" s="14"/>
      <c r="I86" s="14"/>
      <c r="J86" s="13">
        <f>'[1]26.11.2024  FIRST SHIFT CHART '!G303</f>
        <v>7</v>
      </c>
      <c r="K86" s="14" t="s">
        <v>448</v>
      </c>
      <c r="L86" s="14" t="s">
        <v>449</v>
      </c>
      <c r="M86" s="13"/>
      <c r="N86" s="14"/>
      <c r="O86" s="14"/>
    </row>
    <row r="87" spans="1:16" s="16" customFormat="1" ht="95.25" customHeight="1" x14ac:dyDescent="0.2">
      <c r="A87" s="13"/>
      <c r="B87" s="14"/>
      <c r="C87" s="14"/>
      <c r="D87" s="13"/>
      <c r="E87" s="14"/>
      <c r="F87" s="14"/>
      <c r="G87" s="13"/>
      <c r="H87" s="14"/>
      <c r="I87" s="14"/>
      <c r="J87" s="13">
        <f>'[1]26.11.2024  FIRST SHIFT CHART '!G278</f>
        <v>1</v>
      </c>
      <c r="K87" s="14" t="s">
        <v>450</v>
      </c>
      <c r="L87" s="14" t="s">
        <v>451</v>
      </c>
      <c r="M87" s="14"/>
      <c r="N87" s="14"/>
      <c r="O87" s="14"/>
    </row>
    <row r="88" spans="1:16" ht="61.5" x14ac:dyDescent="0.2">
      <c r="A88" s="18">
        <f>SUM(A81:A87)</f>
        <v>59</v>
      </c>
      <c r="B88" s="94">
        <f>A88-A80</f>
        <v>3</v>
      </c>
      <c r="C88" s="77"/>
      <c r="D88" s="18">
        <f>SUM(D81:D87)</f>
        <v>63</v>
      </c>
      <c r="E88" s="94">
        <f>D88-D80</f>
        <v>7</v>
      </c>
      <c r="F88" s="77"/>
      <c r="G88" s="18">
        <f>SUM(G81:G87)</f>
        <v>60</v>
      </c>
      <c r="H88" s="94">
        <f>G88-J80</f>
        <v>4</v>
      </c>
      <c r="I88" s="77"/>
      <c r="J88" s="18">
        <f>SUM(J81:J87)</f>
        <v>54</v>
      </c>
      <c r="K88" s="94">
        <f>J88-M80</f>
        <v>-2</v>
      </c>
      <c r="L88" s="77"/>
      <c r="M88" s="18">
        <f>SUM(M81:M87)</f>
        <v>55</v>
      </c>
      <c r="N88" s="94">
        <f>M88-A91</f>
        <v>-1</v>
      </c>
      <c r="O88" s="77"/>
      <c r="P88" s="19">
        <f>M88+J88+G88+D88+A88</f>
        <v>291</v>
      </c>
    </row>
    <row r="89" spans="1:16" ht="12" customHeight="1" thickBot="1" x14ac:dyDescent="0.25">
      <c r="A89" s="45"/>
      <c r="B89" s="46"/>
      <c r="C89" s="46"/>
      <c r="D89" s="47"/>
      <c r="E89" s="46"/>
      <c r="F89" s="46"/>
      <c r="G89" s="47"/>
      <c r="H89" s="46"/>
      <c r="I89" s="46"/>
      <c r="J89" s="47"/>
      <c r="K89" s="46"/>
      <c r="L89" s="46"/>
      <c r="M89" s="47"/>
      <c r="N89" s="46"/>
      <c r="O89" s="46"/>
      <c r="P89" s="48"/>
    </row>
    <row r="90" spans="1:16" s="9" customFormat="1" ht="93.75" thickBot="1" x14ac:dyDescent="0.25">
      <c r="A90" s="4"/>
      <c r="B90" s="5" t="s">
        <v>48</v>
      </c>
      <c r="C90" s="6" t="s">
        <v>50</v>
      </c>
      <c r="D90" s="7"/>
      <c r="E90" s="6" t="s">
        <v>48</v>
      </c>
      <c r="F90" s="6" t="s">
        <v>2</v>
      </c>
      <c r="G90" s="7"/>
      <c r="H90" s="6" t="s">
        <v>48</v>
      </c>
      <c r="I90" s="6" t="s">
        <v>2</v>
      </c>
      <c r="J90" s="7"/>
      <c r="K90" s="6" t="s">
        <v>48</v>
      </c>
      <c r="L90" s="6" t="s">
        <v>2</v>
      </c>
      <c r="M90" s="7"/>
      <c r="N90" s="6" t="s">
        <v>48</v>
      </c>
      <c r="O90" s="8" t="s">
        <v>2</v>
      </c>
    </row>
    <row r="91" spans="1:16" ht="74.25" customHeight="1" x14ac:dyDescent="0.2">
      <c r="A91" s="10">
        <v>56</v>
      </c>
      <c r="B91" s="11" t="s">
        <v>452</v>
      </c>
      <c r="C91" s="11" t="s">
        <v>453</v>
      </c>
      <c r="D91" s="12">
        <v>56</v>
      </c>
      <c r="E91" s="11" t="s">
        <v>454</v>
      </c>
      <c r="F91" s="11" t="s">
        <v>455</v>
      </c>
      <c r="G91" s="12">
        <v>56</v>
      </c>
      <c r="H91" s="11" t="s">
        <v>456</v>
      </c>
      <c r="I91" s="11" t="s">
        <v>457</v>
      </c>
      <c r="J91" s="12">
        <v>56</v>
      </c>
      <c r="K91" s="11" t="s">
        <v>458</v>
      </c>
      <c r="L91" s="11" t="s">
        <v>459</v>
      </c>
      <c r="M91" s="12">
        <v>56</v>
      </c>
      <c r="N91" s="11" t="s">
        <v>460</v>
      </c>
      <c r="O91" s="11" t="s">
        <v>461</v>
      </c>
    </row>
    <row r="92" spans="1:16" s="16" customFormat="1" ht="95.25" customHeight="1" x14ac:dyDescent="0.2">
      <c r="A92" s="13">
        <f>'[1]26.11.2024  FIRST SHIFT CHART '!G193</f>
        <v>38</v>
      </c>
      <c r="B92" s="14" t="s">
        <v>462</v>
      </c>
      <c r="C92" s="14" t="s">
        <v>463</v>
      </c>
      <c r="D92" s="13">
        <f>'[1]26.11.2024  FIRST SHIFT CHART '!G215</f>
        <v>3</v>
      </c>
      <c r="E92" s="14" t="s">
        <v>464</v>
      </c>
      <c r="F92" s="14" t="s">
        <v>465</v>
      </c>
      <c r="G92" s="13">
        <f>'[1]26.11.2024  FIRST SHIFT CHART '!G216</f>
        <v>9</v>
      </c>
      <c r="H92" s="14" t="s">
        <v>466</v>
      </c>
      <c r="I92" s="14" t="s">
        <v>467</v>
      </c>
      <c r="J92" s="13">
        <f>'[1]26.11.2024  FIRST SHIFT CHART '!G201</f>
        <v>12</v>
      </c>
      <c r="K92" s="14" t="s">
        <v>468</v>
      </c>
      <c r="L92" s="14" t="s">
        <v>469</v>
      </c>
      <c r="M92" s="13">
        <f>'[1]26.11.2024  FIRST SHIFT CHART '!G211</f>
        <v>4</v>
      </c>
      <c r="N92" s="14" t="s">
        <v>470</v>
      </c>
      <c r="O92" s="14" t="s">
        <v>471</v>
      </c>
    </row>
    <row r="93" spans="1:16" s="16" customFormat="1" ht="95.25" customHeight="1" x14ac:dyDescent="0.2">
      <c r="A93" s="13">
        <f>'[1]26.11.2024  FIRST SHIFT CHART '!G239</f>
        <v>5</v>
      </c>
      <c r="B93" s="14" t="s">
        <v>472</v>
      </c>
      <c r="C93" s="14" t="s">
        <v>473</v>
      </c>
      <c r="D93" s="13">
        <f>'[1]26.11.2024  FIRST SHIFT CHART '!G222</f>
        <v>2</v>
      </c>
      <c r="E93" s="14" t="s">
        <v>474</v>
      </c>
      <c r="F93" s="14" t="s">
        <v>475</v>
      </c>
      <c r="G93" s="13">
        <f>'[1]26.11.2024  FIRST SHIFT CHART '!G223</f>
        <v>11</v>
      </c>
      <c r="H93" s="14" t="s">
        <v>476</v>
      </c>
      <c r="I93" s="14" t="s">
        <v>477</v>
      </c>
      <c r="J93" s="13">
        <f>'[1]26.11.2024  FIRST SHIFT CHART '!G305</f>
        <v>10</v>
      </c>
      <c r="K93" s="14" t="s">
        <v>478</v>
      </c>
      <c r="L93" s="14" t="s">
        <v>479</v>
      </c>
      <c r="M93" s="13">
        <f>'[1]26.11.2024  FIRST SHIFT CHART '!G297</f>
        <v>1</v>
      </c>
      <c r="N93" s="14" t="s">
        <v>480</v>
      </c>
      <c r="O93" s="14" t="s">
        <v>481</v>
      </c>
    </row>
    <row r="94" spans="1:16" s="16" customFormat="1" ht="95.25" customHeight="1" x14ac:dyDescent="0.2">
      <c r="A94" s="13">
        <f>'[1]26.11.2024  FIRST SHIFT CHART '!G248</f>
        <v>10</v>
      </c>
      <c r="B94" s="14" t="s">
        <v>482</v>
      </c>
      <c r="C94" s="14" t="s">
        <v>483</v>
      </c>
      <c r="D94" s="13">
        <f>'[1]26.11.2024  FIRST SHIFT CHART '!G217</f>
        <v>4</v>
      </c>
      <c r="E94" s="14" t="s">
        <v>484</v>
      </c>
      <c r="F94" s="14" t="s">
        <v>485</v>
      </c>
      <c r="G94" s="13">
        <f>'[1]26.11.2024  FIRST SHIFT CHART '!G210</f>
        <v>3</v>
      </c>
      <c r="H94" s="14" t="s">
        <v>486</v>
      </c>
      <c r="I94" s="14" t="s">
        <v>487</v>
      </c>
      <c r="J94" s="13">
        <f>'[1]26.11.2024  FIRST SHIFT CHART '!G307</f>
        <v>5</v>
      </c>
      <c r="K94" s="14" t="s">
        <v>488</v>
      </c>
      <c r="L94" s="14" t="s">
        <v>489</v>
      </c>
      <c r="M94" s="13">
        <f>'[1]26.11.2024  FIRST SHIFT CHART '!G293</f>
        <v>10</v>
      </c>
      <c r="N94" s="14" t="s">
        <v>490</v>
      </c>
      <c r="O94" s="14" t="s">
        <v>491</v>
      </c>
    </row>
    <row r="95" spans="1:16" s="16" customFormat="1" ht="95.25" customHeight="1" x14ac:dyDescent="0.2">
      <c r="A95" s="13">
        <f>'[1]26.11.2024  FIRST SHIFT CHART '!G242</f>
        <v>0</v>
      </c>
      <c r="B95" s="14" t="s">
        <v>492</v>
      </c>
      <c r="C95" s="14" t="s">
        <v>493</v>
      </c>
      <c r="D95" s="13">
        <f>'[1]26.11.2024  FIRST SHIFT CHART '!G214</f>
        <v>5</v>
      </c>
      <c r="E95" s="14" t="s">
        <v>494</v>
      </c>
      <c r="F95" s="14" t="s">
        <v>495</v>
      </c>
      <c r="G95" s="13">
        <f>'[1]26.11.2024  FIRST SHIFT CHART '!G207</f>
        <v>7</v>
      </c>
      <c r="H95" s="14" t="s">
        <v>496</v>
      </c>
      <c r="I95" s="14" t="s">
        <v>497</v>
      </c>
      <c r="J95" s="13">
        <f>'[1]26.11.2024  FIRST SHIFT CHART '!G280</f>
        <v>28</v>
      </c>
      <c r="K95" s="14" t="s">
        <v>498</v>
      </c>
      <c r="L95" s="14" t="s">
        <v>499</v>
      </c>
      <c r="M95" s="13">
        <f>'[1]26.11.2024  FIRST SHIFT CHART '!G291</f>
        <v>8</v>
      </c>
      <c r="N95" s="14" t="s">
        <v>500</v>
      </c>
      <c r="O95" s="14" t="s">
        <v>501</v>
      </c>
    </row>
    <row r="96" spans="1:16" s="16" customFormat="1" ht="95.25" customHeight="1" x14ac:dyDescent="0.2">
      <c r="A96" s="13">
        <f>'[1]26.11.2024  FIRST SHIFT CHART '!G240</f>
        <v>3</v>
      </c>
      <c r="B96" s="14" t="s">
        <v>502</v>
      </c>
      <c r="C96" s="14" t="s">
        <v>503</v>
      </c>
      <c r="D96" s="13">
        <f>'[1]26.11.2024  FIRST SHIFT CHART '!G220</f>
        <v>4</v>
      </c>
      <c r="E96" s="14" t="s">
        <v>504</v>
      </c>
      <c r="F96" s="14" t="s">
        <v>505</v>
      </c>
      <c r="G96" s="13">
        <f>'[1]26.11.2024  FIRST SHIFT CHART '!G224</f>
        <v>8</v>
      </c>
      <c r="H96" s="14" t="s">
        <v>506</v>
      </c>
      <c r="I96" s="14" t="s">
        <v>507</v>
      </c>
      <c r="J96" s="13"/>
      <c r="K96" s="14"/>
      <c r="L96" s="14"/>
      <c r="M96" s="13">
        <f>'[1]26.11.2024  FIRST SHIFT CHART '!G299</f>
        <v>3</v>
      </c>
      <c r="N96" s="14" t="s">
        <v>508</v>
      </c>
      <c r="O96" s="14" t="s">
        <v>509</v>
      </c>
    </row>
    <row r="97" spans="1:16" s="16" customFormat="1" ht="95.25" customHeight="1" x14ac:dyDescent="0.2">
      <c r="A97" s="13"/>
      <c r="B97" s="14"/>
      <c r="C97" s="14"/>
      <c r="D97" s="13">
        <f>'[1]26.11.2024  FIRST SHIFT CHART '!G209</f>
        <v>2</v>
      </c>
      <c r="E97" s="14" t="s">
        <v>510</v>
      </c>
      <c r="F97" s="14" t="s">
        <v>511</v>
      </c>
      <c r="G97" s="13">
        <f>'[1]26.11.2024  FIRST SHIFT CHART '!G218</f>
        <v>2</v>
      </c>
      <c r="H97" s="14" t="s">
        <v>512</v>
      </c>
      <c r="I97" s="14" t="s">
        <v>513</v>
      </c>
      <c r="J97" s="14"/>
      <c r="K97" s="14"/>
      <c r="L97" s="14"/>
      <c r="M97" s="13">
        <f>'[1]26.11.2024  FIRST SHIFT CHART '!G302</f>
        <v>7</v>
      </c>
      <c r="N97" s="14" t="s">
        <v>514</v>
      </c>
      <c r="O97" s="14" t="s">
        <v>515</v>
      </c>
    </row>
    <row r="98" spans="1:16" s="16" customFormat="1" ht="95.25" customHeight="1" x14ac:dyDescent="0.2">
      <c r="A98" s="36"/>
      <c r="B98" s="14"/>
      <c r="C98" s="14"/>
      <c r="D98" s="13">
        <f>'[1]26.11.2024  FIRST SHIFT CHART '!G205</f>
        <v>10</v>
      </c>
      <c r="E98" s="14" t="s">
        <v>516</v>
      </c>
      <c r="F98" s="14" t="s">
        <v>517</v>
      </c>
      <c r="G98" s="13">
        <f>'[1]26.11.2024  FIRST SHIFT CHART '!G221</f>
        <v>7</v>
      </c>
      <c r="H98" s="14" t="s">
        <v>518</v>
      </c>
      <c r="I98" s="14" t="s">
        <v>519</v>
      </c>
      <c r="J98" s="14"/>
      <c r="K98" s="14"/>
      <c r="L98" s="14"/>
      <c r="M98" s="13">
        <f>'[1]26.11.2024  FIRST SHIFT CHART '!G304</f>
        <v>5</v>
      </c>
      <c r="N98" s="14" t="s">
        <v>520</v>
      </c>
      <c r="O98" s="14" t="s">
        <v>521</v>
      </c>
    </row>
    <row r="99" spans="1:16" s="16" customFormat="1" ht="95.25" customHeight="1" x14ac:dyDescent="0.2">
      <c r="A99" s="36"/>
      <c r="B99" s="14"/>
      <c r="C99" s="14"/>
      <c r="D99" s="13">
        <f>'[1]26.11.2024  FIRST SHIFT CHART '!G17</f>
        <v>7</v>
      </c>
      <c r="E99" s="14" t="s">
        <v>522</v>
      </c>
      <c r="F99" s="14" t="s">
        <v>523</v>
      </c>
      <c r="G99" s="13">
        <f>'[1]26.11.2024  FIRST SHIFT CHART '!G30</f>
        <v>10</v>
      </c>
      <c r="H99" s="14" t="s">
        <v>524</v>
      </c>
      <c r="I99" s="14" t="s">
        <v>525</v>
      </c>
      <c r="J99" s="14"/>
      <c r="K99" s="14"/>
      <c r="L99" s="14"/>
      <c r="M99" s="13">
        <f>'[1]26.11.2024  FIRST SHIFT CHART '!G301</f>
        <v>10</v>
      </c>
      <c r="N99" s="14" t="s">
        <v>526</v>
      </c>
      <c r="O99" s="14" t="s">
        <v>527</v>
      </c>
    </row>
    <row r="100" spans="1:16" s="16" customFormat="1" ht="95.25" customHeight="1" x14ac:dyDescent="0.2">
      <c r="A100" s="36"/>
      <c r="B100" s="14"/>
      <c r="C100" s="14"/>
      <c r="D100" s="13">
        <f>'[1]26.11.2024  FIRST SHIFT CHART '!G5</f>
        <v>20</v>
      </c>
      <c r="E100" s="14" t="s">
        <v>528</v>
      </c>
      <c r="F100" s="14" t="s">
        <v>529</v>
      </c>
      <c r="G100" s="17"/>
      <c r="H100" s="17"/>
      <c r="I100" s="17"/>
      <c r="J100" s="14"/>
      <c r="K100" s="14"/>
      <c r="L100" s="14"/>
      <c r="M100" s="13">
        <f>'[1]26.11.2024  FIRST SHIFT CHART '!G295</f>
        <v>5</v>
      </c>
      <c r="N100" s="14" t="s">
        <v>530</v>
      </c>
      <c r="O100" s="14" t="s">
        <v>531</v>
      </c>
    </row>
    <row r="101" spans="1:16" ht="58.5" customHeight="1" x14ac:dyDescent="0.2">
      <c r="A101" s="18">
        <f>SUM(A92:A100)</f>
        <v>56</v>
      </c>
      <c r="B101" s="94">
        <f>A101-D91</f>
        <v>0</v>
      </c>
      <c r="C101" s="77"/>
      <c r="D101" s="18">
        <f>SUM(D92:D100)</f>
        <v>57</v>
      </c>
      <c r="E101" s="94">
        <f>D101-J91</f>
        <v>1</v>
      </c>
      <c r="F101" s="77"/>
      <c r="G101" s="18">
        <f>SUM(G92:G100)</f>
        <v>57</v>
      </c>
      <c r="H101" s="94">
        <f>G101-M91</f>
        <v>1</v>
      </c>
      <c r="I101" s="77"/>
      <c r="J101" s="18">
        <f>SUM(J92:J100)</f>
        <v>55</v>
      </c>
      <c r="K101" s="94">
        <f>J101-A104</f>
        <v>-1</v>
      </c>
      <c r="L101" s="77"/>
      <c r="M101" s="18">
        <f>SUM(M92:M100)</f>
        <v>53</v>
      </c>
      <c r="N101" s="94">
        <f>M101-D104</f>
        <v>-3</v>
      </c>
      <c r="O101" s="77"/>
      <c r="P101" s="19">
        <f>M101+J101+G101+D101+A101</f>
        <v>278</v>
      </c>
    </row>
    <row r="102" spans="1:16" ht="15" customHeight="1" thickBot="1" x14ac:dyDescent="0.25">
      <c r="A102" s="49"/>
      <c r="B102" s="46"/>
      <c r="C102" s="46"/>
      <c r="D102" s="50"/>
      <c r="E102" s="46"/>
      <c r="F102" s="46"/>
      <c r="G102" s="50"/>
      <c r="H102" s="46"/>
      <c r="I102" s="46"/>
      <c r="J102" s="50"/>
      <c r="K102" s="46"/>
      <c r="L102" s="46"/>
      <c r="M102" s="50"/>
      <c r="N102" s="46"/>
      <c r="O102" s="46"/>
      <c r="P102" s="19"/>
    </row>
    <row r="103" spans="1:16" s="9" customFormat="1" ht="93.75" thickBot="1" x14ac:dyDescent="0.25">
      <c r="A103" s="4"/>
      <c r="B103" s="5" t="s">
        <v>48</v>
      </c>
      <c r="C103" s="6" t="s">
        <v>50</v>
      </c>
      <c r="D103" s="7"/>
      <c r="E103" s="6" t="s">
        <v>48</v>
      </c>
      <c r="F103" s="6" t="s">
        <v>2</v>
      </c>
      <c r="G103" s="7"/>
      <c r="H103" s="6" t="s">
        <v>48</v>
      </c>
      <c r="I103" s="6" t="s">
        <v>50</v>
      </c>
      <c r="J103" s="7"/>
      <c r="K103" s="6" t="s">
        <v>48</v>
      </c>
      <c r="L103" s="6" t="s">
        <v>2</v>
      </c>
      <c r="M103" s="7"/>
      <c r="N103" s="6" t="s">
        <v>48</v>
      </c>
      <c r="O103" s="8" t="s">
        <v>2</v>
      </c>
    </row>
    <row r="104" spans="1:16" ht="69" customHeight="1" x14ac:dyDescent="0.2">
      <c r="A104" s="10">
        <v>56</v>
      </c>
      <c r="B104" s="11" t="s">
        <v>532</v>
      </c>
      <c r="C104" s="11" t="s">
        <v>533</v>
      </c>
      <c r="D104" s="12">
        <v>56</v>
      </c>
      <c r="E104" s="11" t="s">
        <v>534</v>
      </c>
      <c r="F104" s="11" t="s">
        <v>535</v>
      </c>
      <c r="G104" s="12">
        <v>56</v>
      </c>
      <c r="H104" s="11" t="s">
        <v>536</v>
      </c>
      <c r="I104" s="11" t="s">
        <v>537</v>
      </c>
      <c r="J104" s="12">
        <v>56</v>
      </c>
      <c r="K104" s="11" t="s">
        <v>402</v>
      </c>
      <c r="L104" s="11" t="s">
        <v>725</v>
      </c>
      <c r="M104" s="12">
        <v>56</v>
      </c>
      <c r="N104" s="11" t="s">
        <v>539</v>
      </c>
      <c r="O104" s="11" t="s">
        <v>726</v>
      </c>
    </row>
    <row r="105" spans="1:16" s="16" customFormat="1" ht="95.25" customHeight="1" x14ac:dyDescent="0.2">
      <c r="A105" s="13">
        <f>'[1]26.11.2024  FIRST SHIFT CHART '!G237</f>
        <v>6</v>
      </c>
      <c r="B105" s="14" t="s">
        <v>540</v>
      </c>
      <c r="C105" s="14" t="s">
        <v>541</v>
      </c>
      <c r="D105" s="13">
        <f>'[1]26.11.2024  FIRST SHIFT CHART '!G230</f>
        <v>41</v>
      </c>
      <c r="E105" s="14" t="s">
        <v>542</v>
      </c>
      <c r="F105" s="14" t="s">
        <v>543</v>
      </c>
      <c r="G105" s="13">
        <f>'[1]26.11.2024  FIRST SHIFT CHART '!G244</f>
        <v>19</v>
      </c>
      <c r="H105" s="14" t="s">
        <v>544</v>
      </c>
      <c r="I105" s="14" t="s">
        <v>545</v>
      </c>
      <c r="J105" s="13">
        <f>'[1]26.11.2024  FIRST SHIFT CHART '!G260</f>
        <v>16</v>
      </c>
      <c r="K105" s="14" t="s">
        <v>546</v>
      </c>
      <c r="L105" s="14" t="s">
        <v>547</v>
      </c>
      <c r="M105" s="13">
        <f>'[1]26.11.2024  FIRST SHIFT CHART '!G235</f>
        <v>26</v>
      </c>
      <c r="N105" s="14" t="s">
        <v>548</v>
      </c>
      <c r="O105" s="14" t="s">
        <v>549</v>
      </c>
    </row>
    <row r="106" spans="1:16" s="16" customFormat="1" ht="95.25" customHeight="1" x14ac:dyDescent="0.2">
      <c r="A106" s="13">
        <f>'[1]26.11.2024  FIRST SHIFT CHART '!G246</f>
        <v>20</v>
      </c>
      <c r="B106" s="14" t="s">
        <v>550</v>
      </c>
      <c r="C106" s="14" t="s">
        <v>551</v>
      </c>
      <c r="D106" s="13">
        <f>'[1]26.11.2024  FIRST SHIFT CHART '!G261</f>
        <v>13</v>
      </c>
      <c r="E106" s="14" t="s">
        <v>552</v>
      </c>
      <c r="F106" s="14" t="s">
        <v>553</v>
      </c>
      <c r="G106" s="13">
        <f>'[1]26.11.2024  FIRST SHIFT CHART '!G229</f>
        <v>9</v>
      </c>
      <c r="H106" s="14" t="s">
        <v>554</v>
      </c>
      <c r="I106" s="14" t="s">
        <v>555</v>
      </c>
      <c r="J106" s="13">
        <f>'[1]26.11.2024  FIRST SHIFT CHART '!G252</f>
        <v>26</v>
      </c>
      <c r="K106" s="14" t="s">
        <v>556</v>
      </c>
      <c r="L106" s="14" t="s">
        <v>557</v>
      </c>
      <c r="M106" s="13">
        <f>'[1]26.11.2024  FIRST SHIFT CHART '!G228</f>
        <v>11</v>
      </c>
      <c r="N106" s="14" t="s">
        <v>558</v>
      </c>
      <c r="O106" s="14" t="s">
        <v>559</v>
      </c>
    </row>
    <row r="107" spans="1:16" s="16" customFormat="1" ht="95.25" customHeight="1" x14ac:dyDescent="0.2">
      <c r="A107" s="13">
        <f>'[1]26.11.2024  FIRST SHIFT CHART '!G245</f>
        <v>9</v>
      </c>
      <c r="B107" s="14" t="s">
        <v>560</v>
      </c>
      <c r="C107" s="14" t="s">
        <v>561</v>
      </c>
      <c r="D107" s="13"/>
      <c r="E107" s="14"/>
      <c r="F107" s="14"/>
      <c r="G107" s="13">
        <f>'[1]26.11.2024  FIRST SHIFT CHART '!G247</f>
        <v>9</v>
      </c>
      <c r="H107" s="14" t="s">
        <v>562</v>
      </c>
      <c r="I107" s="14" t="s">
        <v>563</v>
      </c>
      <c r="J107" s="13">
        <f>'[1]26.11.2024  FIRST SHIFT CHART '!G253</f>
        <v>6</v>
      </c>
      <c r="K107" s="14" t="s">
        <v>564</v>
      </c>
      <c r="L107" s="14" t="s">
        <v>565</v>
      </c>
      <c r="M107" s="13">
        <f>'[1]26.11.2024  FIRST SHIFT CHART '!G243</f>
        <v>6</v>
      </c>
      <c r="N107" s="14" t="s">
        <v>566</v>
      </c>
      <c r="O107" s="14" t="s">
        <v>567</v>
      </c>
    </row>
    <row r="108" spans="1:16" s="16" customFormat="1" ht="95.25" customHeight="1" x14ac:dyDescent="0.2">
      <c r="A108" s="13">
        <f>'[1]26.11.2024  FIRST SHIFT CHART '!G232</f>
        <v>13</v>
      </c>
      <c r="B108" s="14" t="s">
        <v>568</v>
      </c>
      <c r="C108" s="14" t="s">
        <v>569</v>
      </c>
      <c r="D108" s="17"/>
      <c r="E108" s="17"/>
      <c r="F108" s="17"/>
      <c r="G108" s="13">
        <f>'[1]26.11.2024  FIRST SHIFT CHART '!G263</f>
        <v>7</v>
      </c>
      <c r="H108" s="14" t="s">
        <v>570</v>
      </c>
      <c r="I108" s="14" t="s">
        <v>571</v>
      </c>
      <c r="J108" s="13">
        <f>'[1]26.11.2024  FIRST SHIFT CHART '!G284</f>
        <v>2</v>
      </c>
      <c r="K108" s="14" t="s">
        <v>572</v>
      </c>
      <c r="L108" s="14" t="s">
        <v>573</v>
      </c>
      <c r="M108" s="13">
        <f>'[1]26.11.2024  FIRST SHIFT CHART '!G227</f>
        <v>15</v>
      </c>
      <c r="N108" s="14" t="s">
        <v>574</v>
      </c>
      <c r="O108" s="14" t="s">
        <v>575</v>
      </c>
    </row>
    <row r="109" spans="1:16" s="16" customFormat="1" ht="95.25" customHeight="1" x14ac:dyDescent="0.2">
      <c r="A109" s="13">
        <f>'[1]26.11.2024  FIRST SHIFT CHART '!G257</f>
        <v>5</v>
      </c>
      <c r="B109" s="14" t="s">
        <v>576</v>
      </c>
      <c r="C109" s="14" t="s">
        <v>577</v>
      </c>
      <c r="D109" s="17"/>
      <c r="E109" s="17"/>
      <c r="F109" s="17"/>
      <c r="G109" s="13">
        <f>'[1]26.11.2024  FIRST SHIFT CHART '!G276</f>
        <v>4</v>
      </c>
      <c r="H109" s="14" t="s">
        <v>578</v>
      </c>
      <c r="I109" s="15" t="s">
        <v>579</v>
      </c>
      <c r="J109" s="13">
        <f>'[1]26.11.2024  FIRST SHIFT CHART '!G306</f>
        <v>5</v>
      </c>
      <c r="K109" s="14" t="s">
        <v>580</v>
      </c>
      <c r="L109" s="15" t="s">
        <v>581</v>
      </c>
      <c r="M109" s="13"/>
      <c r="N109" s="14"/>
      <c r="O109" s="14"/>
    </row>
    <row r="110" spans="1:16" s="16" customFormat="1" ht="95.25" customHeight="1" x14ac:dyDescent="0.2">
      <c r="A110" s="13">
        <f>'[1]26.11.2024  FIRST SHIFT CHART '!G274</f>
        <v>0</v>
      </c>
      <c r="B110" s="14" t="s">
        <v>582</v>
      </c>
      <c r="C110" s="14" t="s">
        <v>583</v>
      </c>
      <c r="D110" s="14"/>
      <c r="E110" s="14"/>
      <c r="F110" s="14"/>
      <c r="G110" s="13">
        <f>'[1]26.11.2024  FIRST SHIFT CHART '!G273</f>
        <v>10</v>
      </c>
      <c r="H110" s="14" t="s">
        <v>584</v>
      </c>
      <c r="I110" s="14" t="s">
        <v>585</v>
      </c>
      <c r="J110" s="17"/>
      <c r="K110" s="17"/>
      <c r="L110" s="17"/>
      <c r="M110" s="13"/>
      <c r="N110" s="14"/>
      <c r="O110" s="14"/>
    </row>
    <row r="111" spans="1:16" ht="61.5" x14ac:dyDescent="0.2">
      <c r="A111" s="18">
        <f>SUM(A105:A110)</f>
        <v>53</v>
      </c>
      <c r="B111" s="76">
        <f>A111-J104</f>
        <v>-3</v>
      </c>
      <c r="C111" s="76"/>
      <c r="D111" s="18">
        <f>SUM(D105:D110)</f>
        <v>54</v>
      </c>
      <c r="E111" s="76">
        <f>D111-G104</f>
        <v>-2</v>
      </c>
      <c r="F111" s="76"/>
      <c r="G111" s="18">
        <f>SUM(G105:G110)</f>
        <v>58</v>
      </c>
      <c r="H111" s="76">
        <f>G111-G80</f>
        <v>2</v>
      </c>
      <c r="I111" s="76"/>
      <c r="J111" s="18">
        <f>SUM(J105:J109)</f>
        <v>55</v>
      </c>
      <c r="K111" s="76">
        <f>J111-M104</f>
        <v>-1</v>
      </c>
      <c r="L111" s="76"/>
      <c r="M111" s="18">
        <f>SUM(M105:M110)</f>
        <v>58</v>
      </c>
      <c r="N111" s="76">
        <f>M111-A114</f>
        <v>2</v>
      </c>
      <c r="O111" s="76"/>
      <c r="P111" s="19">
        <f>M111+J111+G111+D111+A111</f>
        <v>278</v>
      </c>
    </row>
    <row r="112" spans="1:16" ht="14.25" customHeight="1" thickBot="1" x14ac:dyDescent="0.25">
      <c r="A112" s="51"/>
      <c r="B112" s="52"/>
      <c r="C112" s="52"/>
      <c r="D112" s="53"/>
      <c r="E112" s="52"/>
      <c r="F112" s="52"/>
      <c r="G112" s="52"/>
      <c r="H112" s="52"/>
      <c r="I112" s="52"/>
      <c r="J112" s="53"/>
      <c r="K112" s="52"/>
      <c r="L112" s="52"/>
      <c r="M112" s="53"/>
      <c r="N112" s="52"/>
      <c r="O112" s="52"/>
    </row>
    <row r="113" spans="1:16" s="9" customFormat="1" ht="93.75" thickBot="1" x14ac:dyDescent="0.25">
      <c r="A113" s="4"/>
      <c r="B113" s="5" t="s">
        <v>48</v>
      </c>
      <c r="C113" s="6" t="s">
        <v>2</v>
      </c>
      <c r="D113" s="7"/>
      <c r="E113" s="6" t="s">
        <v>48</v>
      </c>
      <c r="F113" s="6" t="s">
        <v>2</v>
      </c>
      <c r="G113" s="7"/>
      <c r="H113" s="6" t="s">
        <v>48</v>
      </c>
      <c r="I113" s="6" t="s">
        <v>2</v>
      </c>
      <c r="J113" s="7"/>
      <c r="K113" s="6" t="s">
        <v>48</v>
      </c>
      <c r="L113" s="6" t="s">
        <v>2</v>
      </c>
      <c r="M113" s="7"/>
      <c r="N113" s="6" t="s">
        <v>48</v>
      </c>
      <c r="O113" s="8" t="s">
        <v>586</v>
      </c>
    </row>
    <row r="114" spans="1:16" ht="71.25" customHeight="1" x14ac:dyDescent="0.2">
      <c r="A114" s="10">
        <v>56</v>
      </c>
      <c r="B114" s="11" t="s">
        <v>727</v>
      </c>
      <c r="C114" s="11" t="s">
        <v>403</v>
      </c>
      <c r="D114" s="12">
        <v>56</v>
      </c>
      <c r="E114" s="11" t="s">
        <v>587</v>
      </c>
      <c r="F114" s="11" t="s">
        <v>58</v>
      </c>
      <c r="G114" s="12">
        <v>56</v>
      </c>
      <c r="H114" s="11" t="s">
        <v>588</v>
      </c>
      <c r="I114" s="11" t="s">
        <v>728</v>
      </c>
      <c r="J114" s="12">
        <v>56</v>
      </c>
      <c r="K114" s="11" t="s">
        <v>590</v>
      </c>
      <c r="L114" s="11" t="s">
        <v>591</v>
      </c>
      <c r="M114" s="12">
        <v>56</v>
      </c>
      <c r="N114" s="11" t="s">
        <v>592</v>
      </c>
      <c r="O114" s="11" t="s">
        <v>457</v>
      </c>
    </row>
    <row r="115" spans="1:16" s="16" customFormat="1" ht="95.25" customHeight="1" x14ac:dyDescent="0.2">
      <c r="A115" s="13">
        <f>'[1]26.11.2024  FIRST SHIFT CHART '!G267</f>
        <v>13</v>
      </c>
      <c r="B115" s="14" t="s">
        <v>593</v>
      </c>
      <c r="C115" s="14" t="s">
        <v>594</v>
      </c>
      <c r="D115" s="13">
        <f>'[1]26.11.2024  FIRST SHIFT CHART '!G238</f>
        <v>1</v>
      </c>
      <c r="E115" s="14" t="s">
        <v>595</v>
      </c>
      <c r="F115" s="15" t="s">
        <v>596</v>
      </c>
      <c r="G115" s="13">
        <f>'[1]26.11.2024  FIRST SHIFT CHART '!G290</f>
        <v>8</v>
      </c>
      <c r="H115" s="14" t="s">
        <v>597</v>
      </c>
      <c r="I115" s="14" t="s">
        <v>598</v>
      </c>
      <c r="J115" s="13">
        <f>'[1]26.11.2024  FIRST SHIFT CHART '!G241</f>
        <v>6</v>
      </c>
      <c r="K115" s="14" t="s">
        <v>599</v>
      </c>
      <c r="L115" s="15" t="s">
        <v>600</v>
      </c>
      <c r="M115" s="13">
        <f>'[1]26.11.2024  FIRST SHIFT CHART '!G28</f>
        <v>2</v>
      </c>
      <c r="N115" s="14" t="s">
        <v>601</v>
      </c>
      <c r="O115" s="15" t="s">
        <v>602</v>
      </c>
    </row>
    <row r="116" spans="1:16" s="16" customFormat="1" ht="95.25" customHeight="1" x14ac:dyDescent="0.2">
      <c r="A116" s="13">
        <f>'[1]26.11.2024  FIRST SHIFT CHART '!G271</f>
        <v>4</v>
      </c>
      <c r="B116" s="14" t="s">
        <v>603</v>
      </c>
      <c r="C116" s="14" t="s">
        <v>604</v>
      </c>
      <c r="D116" s="13">
        <f>'[1]26.11.2024  FIRST SHIFT CHART '!G231</f>
        <v>9</v>
      </c>
      <c r="E116" s="14" t="s">
        <v>605</v>
      </c>
      <c r="F116" s="14" t="s">
        <v>606</v>
      </c>
      <c r="G116" s="13">
        <f>'[1]26.11.2024  FIRST SHIFT CHART '!G300</f>
        <v>13</v>
      </c>
      <c r="H116" s="14" t="s">
        <v>607</v>
      </c>
      <c r="I116" s="14" t="s">
        <v>608</v>
      </c>
      <c r="J116" s="13">
        <f>'[1]26.11.2024  FIRST SHIFT CHART '!G236</f>
        <v>9</v>
      </c>
      <c r="K116" s="14" t="s">
        <v>609</v>
      </c>
      <c r="L116" s="14" t="s">
        <v>610</v>
      </c>
      <c r="M116" s="13">
        <f>'[1]26.11.2024  FIRST SHIFT CHART '!G4</f>
        <v>9</v>
      </c>
      <c r="N116" s="14" t="s">
        <v>611</v>
      </c>
      <c r="O116" s="14" t="s">
        <v>612</v>
      </c>
    </row>
    <row r="117" spans="1:16" s="16" customFormat="1" ht="95.25" customHeight="1" x14ac:dyDescent="0.2">
      <c r="A117" s="13">
        <f>'[1]26.11.2024  FIRST SHIFT CHART '!G269</f>
        <v>2</v>
      </c>
      <c r="B117" s="14" t="s">
        <v>613</v>
      </c>
      <c r="C117" s="14" t="s">
        <v>614</v>
      </c>
      <c r="D117" s="13">
        <f>'[1]26.11.2024  FIRST SHIFT CHART '!G265</f>
        <v>2</v>
      </c>
      <c r="E117" s="14" t="s">
        <v>615</v>
      </c>
      <c r="F117" s="14" t="s">
        <v>616</v>
      </c>
      <c r="G117" s="13">
        <f>'[1]26.11.2024  FIRST SHIFT CHART '!G289</f>
        <v>20</v>
      </c>
      <c r="H117" s="14" t="s">
        <v>617</v>
      </c>
      <c r="I117" s="14" t="s">
        <v>618</v>
      </c>
      <c r="J117" s="13">
        <f>'[1]26.11.2024  FIRST SHIFT CHART '!G233</f>
        <v>2</v>
      </c>
      <c r="K117" s="14" t="s">
        <v>619</v>
      </c>
      <c r="L117" s="14" t="s">
        <v>620</v>
      </c>
      <c r="M117" s="13">
        <f>'[1]26.11.2024  FIRST SHIFT CHART '!G10</f>
        <v>10</v>
      </c>
      <c r="N117" s="14" t="s">
        <v>621</v>
      </c>
      <c r="O117" s="14" t="s">
        <v>622</v>
      </c>
    </row>
    <row r="118" spans="1:16" s="16" customFormat="1" ht="95.25" customHeight="1" x14ac:dyDescent="0.2">
      <c r="A118" s="13">
        <f>'[1]26.11.2024  FIRST SHIFT CHART '!G259</f>
        <v>27</v>
      </c>
      <c r="B118" s="14" t="s">
        <v>623</v>
      </c>
      <c r="C118" s="14" t="s">
        <v>624</v>
      </c>
      <c r="D118" s="13">
        <f>'[1]26.11.2024  FIRST SHIFT CHART '!G270</f>
        <v>2</v>
      </c>
      <c r="E118" s="14" t="s">
        <v>625</v>
      </c>
      <c r="F118" s="14" t="s">
        <v>626</v>
      </c>
      <c r="G118" s="13">
        <f>'[1]26.11.2024  FIRST SHIFT CHART '!G296</f>
        <v>1</v>
      </c>
      <c r="H118" s="14" t="s">
        <v>627</v>
      </c>
      <c r="I118" s="14" t="s">
        <v>628</v>
      </c>
      <c r="J118" s="13">
        <f>'[1]26.11.2024  FIRST SHIFT CHART '!G264</f>
        <v>3</v>
      </c>
      <c r="K118" s="14" t="s">
        <v>629</v>
      </c>
      <c r="L118" s="14" t="s">
        <v>630</v>
      </c>
      <c r="M118" s="13">
        <f>'[1]26.11.2024  FIRST SHIFT CHART '!G13</f>
        <v>14</v>
      </c>
      <c r="N118" s="14" t="s">
        <v>631</v>
      </c>
      <c r="O118" s="14" t="s">
        <v>632</v>
      </c>
    </row>
    <row r="119" spans="1:16" s="16" customFormat="1" ht="95.25" customHeight="1" x14ac:dyDescent="0.2">
      <c r="A119" s="13">
        <f>'[1]26.11.2024  FIRST SHIFT CHART '!G262</f>
        <v>11</v>
      </c>
      <c r="B119" s="14" t="s">
        <v>633</v>
      </c>
      <c r="C119" s="14" t="s">
        <v>634</v>
      </c>
      <c r="D119" s="13">
        <f>'[1]26.11.2024  FIRST SHIFT CHART '!G255</f>
        <v>4</v>
      </c>
      <c r="E119" s="14" t="s">
        <v>635</v>
      </c>
      <c r="F119" s="14" t="s">
        <v>636</v>
      </c>
      <c r="G119" s="13">
        <f>'[1]26.11.2024  FIRST SHIFT CHART '!G292</f>
        <v>0</v>
      </c>
      <c r="H119" s="14" t="s">
        <v>637</v>
      </c>
      <c r="I119" s="14" t="s">
        <v>638</v>
      </c>
      <c r="J119" s="13">
        <f>'[1]26.11.2024  FIRST SHIFT CHART '!G268</f>
        <v>3</v>
      </c>
      <c r="K119" s="14" t="s">
        <v>639</v>
      </c>
      <c r="L119" s="14" t="s">
        <v>640</v>
      </c>
      <c r="M119" s="13">
        <f>'[1]26.11.2024  FIRST SHIFT CHART '!G19</f>
        <v>3</v>
      </c>
      <c r="N119" s="14" t="s">
        <v>641</v>
      </c>
      <c r="O119" s="14" t="s">
        <v>642</v>
      </c>
    </row>
    <row r="120" spans="1:16" s="16" customFormat="1" ht="95.25" customHeight="1" x14ac:dyDescent="0.2">
      <c r="A120" s="17"/>
      <c r="B120" s="17"/>
      <c r="C120" s="17"/>
      <c r="D120" s="13">
        <f>'[1]26.11.2024  FIRST SHIFT CHART '!G256</f>
        <v>29</v>
      </c>
      <c r="E120" s="14" t="s">
        <v>643</v>
      </c>
      <c r="F120" s="15" t="s">
        <v>644</v>
      </c>
      <c r="G120" s="13">
        <f>'[1]26.11.2024  FIRST SHIFT CHART '!G282</f>
        <v>1</v>
      </c>
      <c r="H120" s="14" t="s">
        <v>645</v>
      </c>
      <c r="I120" s="14" t="s">
        <v>646</v>
      </c>
      <c r="J120" s="13">
        <f>'[1]26.11.2024  FIRST SHIFT CHART '!G272</f>
        <v>1</v>
      </c>
      <c r="K120" s="14" t="s">
        <v>647</v>
      </c>
      <c r="L120" s="14" t="s">
        <v>648</v>
      </c>
      <c r="M120" s="13">
        <f>'[1]26.11.2024  FIRST SHIFT CHART '!G27</f>
        <v>13</v>
      </c>
      <c r="N120" s="14" t="s">
        <v>649</v>
      </c>
      <c r="O120" s="14" t="s">
        <v>650</v>
      </c>
    </row>
    <row r="121" spans="1:16" s="16" customFormat="1" ht="95.25" customHeight="1" x14ac:dyDescent="0.2">
      <c r="A121" s="17"/>
      <c r="B121" s="17"/>
      <c r="C121" s="17"/>
      <c r="D121" s="13">
        <f>'[1]26.11.2024  FIRST SHIFT CHART '!G266</f>
        <v>8</v>
      </c>
      <c r="E121" s="14" t="s">
        <v>651</v>
      </c>
      <c r="F121" s="14" t="s">
        <v>652</v>
      </c>
      <c r="G121" s="13">
        <f>'[1]26.11.2024  FIRST SHIFT CHART '!G281</f>
        <v>0</v>
      </c>
      <c r="H121" s="14" t="s">
        <v>653</v>
      </c>
      <c r="I121" s="14" t="s">
        <v>654</v>
      </c>
      <c r="J121" s="13">
        <f>'[1]26.11.2024  FIRST SHIFT CHART '!G258</f>
        <v>7</v>
      </c>
      <c r="K121" s="14" t="s">
        <v>655</v>
      </c>
      <c r="L121" s="14" t="s">
        <v>656</v>
      </c>
      <c r="M121" s="13">
        <f>'[1]26.11.2024  FIRST SHIFT CHART '!G23</f>
        <v>3</v>
      </c>
      <c r="N121" s="14" t="s">
        <v>657</v>
      </c>
      <c r="O121" s="14" t="s">
        <v>658</v>
      </c>
    </row>
    <row r="122" spans="1:16" s="16" customFormat="1" ht="95.25" customHeight="1" x14ac:dyDescent="0.2">
      <c r="A122" s="36"/>
      <c r="B122" s="14"/>
      <c r="C122" s="14"/>
      <c r="D122" s="17"/>
      <c r="E122" s="17"/>
      <c r="F122" s="17"/>
      <c r="G122" s="13">
        <f>'[1]26.11.2024  FIRST SHIFT CHART '!G283</f>
        <v>3</v>
      </c>
      <c r="H122" s="14" t="s">
        <v>659</v>
      </c>
      <c r="I122" s="14" t="s">
        <v>660</v>
      </c>
      <c r="J122" s="13">
        <f>'[1]26.11.2024  FIRST SHIFT CHART '!G208</f>
        <v>3</v>
      </c>
      <c r="K122" s="14" t="s">
        <v>661</v>
      </c>
      <c r="L122" s="14" t="s">
        <v>662</v>
      </c>
      <c r="M122" s="13">
        <f>'[1]26.11.2024  FIRST SHIFT CHART '!G9</f>
        <v>2</v>
      </c>
      <c r="N122" s="14" t="s">
        <v>663</v>
      </c>
      <c r="O122" s="14" t="s">
        <v>664</v>
      </c>
    </row>
    <row r="123" spans="1:16" s="16" customFormat="1" ht="95.25" customHeight="1" x14ac:dyDescent="0.2">
      <c r="A123" s="36"/>
      <c r="B123" s="14"/>
      <c r="C123" s="14"/>
      <c r="D123" s="17"/>
      <c r="E123" s="17"/>
      <c r="F123" s="17"/>
      <c r="G123" s="13">
        <f>'[1]26.11.2024  FIRST SHIFT CHART '!G288</f>
        <v>1</v>
      </c>
      <c r="H123" s="14" t="s">
        <v>665</v>
      </c>
      <c r="I123" s="14" t="s">
        <v>666</v>
      </c>
      <c r="J123" s="13">
        <f>'[1]26.11.2024  FIRST SHIFT CHART '!G206</f>
        <v>11</v>
      </c>
      <c r="K123" s="14" t="s">
        <v>667</v>
      </c>
      <c r="L123" s="14" t="s">
        <v>668</v>
      </c>
      <c r="M123" s="13"/>
      <c r="N123" s="14"/>
      <c r="O123" s="14"/>
    </row>
    <row r="124" spans="1:16" s="16" customFormat="1" ht="95.25" customHeight="1" x14ac:dyDescent="0.2">
      <c r="A124" s="35"/>
      <c r="B124" s="14"/>
      <c r="C124" s="14"/>
      <c r="D124" s="17"/>
      <c r="E124" s="17"/>
      <c r="F124" s="17"/>
      <c r="G124" s="13">
        <f>'[1]26.11.2024  FIRST SHIFT CHART '!G14</f>
        <v>5</v>
      </c>
      <c r="H124" s="14" t="s">
        <v>669</v>
      </c>
      <c r="I124" s="15" t="s">
        <v>670</v>
      </c>
      <c r="J124" s="13">
        <f>'[1]26.11.2024  FIRST SHIFT CHART '!G287</f>
        <v>7</v>
      </c>
      <c r="K124" s="14" t="s">
        <v>671</v>
      </c>
      <c r="L124" s="14" t="s">
        <v>672</v>
      </c>
      <c r="M124" s="14"/>
      <c r="N124" s="14"/>
      <c r="O124" s="14"/>
    </row>
    <row r="125" spans="1:16" ht="61.5" x14ac:dyDescent="0.2">
      <c r="A125" s="18">
        <f>SUM(A115:A124)</f>
        <v>57</v>
      </c>
      <c r="B125" s="76">
        <f>A125-D114</f>
        <v>1</v>
      </c>
      <c r="C125" s="76"/>
      <c r="D125" s="18">
        <f>SUM(D115:D124)</f>
        <v>55</v>
      </c>
      <c r="E125" s="76">
        <f>D125-G114</f>
        <v>-1</v>
      </c>
      <c r="F125" s="76"/>
      <c r="G125" s="18">
        <f>SUM(G115:G124)</f>
        <v>52</v>
      </c>
      <c r="H125" s="76">
        <f>G125-J114</f>
        <v>-4</v>
      </c>
      <c r="I125" s="76"/>
      <c r="J125" s="18">
        <f>SUM(J115:J124)</f>
        <v>52</v>
      </c>
      <c r="K125" s="76">
        <f>J125-A128</f>
        <v>-4</v>
      </c>
      <c r="L125" s="76"/>
      <c r="M125" s="18">
        <f>SUM(M115:M124)</f>
        <v>56</v>
      </c>
      <c r="N125" s="76">
        <f>M125-A128</f>
        <v>0</v>
      </c>
      <c r="O125" s="76"/>
      <c r="P125" s="19">
        <f>M125+J125+G125+D125+A125</f>
        <v>272</v>
      </c>
    </row>
    <row r="126" spans="1:16" ht="14.25" customHeight="1" thickBot="1" x14ac:dyDescent="0.25">
      <c r="A126" s="54"/>
      <c r="B126" s="42"/>
      <c r="C126" s="42"/>
      <c r="D126" s="55"/>
      <c r="E126" s="56"/>
      <c r="F126" s="56"/>
      <c r="G126" s="57"/>
      <c r="H126" s="42"/>
      <c r="I126" s="42"/>
      <c r="J126" s="54"/>
      <c r="K126" s="58"/>
      <c r="L126" s="58"/>
      <c r="M126" s="54"/>
      <c r="N126" s="58"/>
      <c r="O126" s="58"/>
    </row>
    <row r="127" spans="1:16" ht="98.25" customHeight="1" thickBot="1" x14ac:dyDescent="0.25">
      <c r="A127" s="4"/>
      <c r="B127" s="5" t="s">
        <v>48</v>
      </c>
      <c r="C127" s="6" t="s">
        <v>673</v>
      </c>
      <c r="D127" s="7"/>
      <c r="E127" s="6" t="s">
        <v>48</v>
      </c>
      <c r="F127" s="6" t="s">
        <v>586</v>
      </c>
      <c r="G127" s="7"/>
      <c r="H127" s="6" t="s">
        <v>48</v>
      </c>
      <c r="I127" s="6" t="s">
        <v>2</v>
      </c>
      <c r="J127" s="7"/>
      <c r="K127" s="5"/>
      <c r="L127" s="6"/>
      <c r="M127" s="7">
        <v>1</v>
      </c>
      <c r="N127" s="74" t="s">
        <v>674</v>
      </c>
      <c r="O127" s="75"/>
    </row>
    <row r="128" spans="1:16" ht="94.5" customHeight="1" x14ac:dyDescent="0.2">
      <c r="A128" s="10">
        <v>56</v>
      </c>
      <c r="B128" s="11" t="s">
        <v>187</v>
      </c>
      <c r="C128" s="11" t="s">
        <v>675</v>
      </c>
      <c r="D128" s="10">
        <v>56</v>
      </c>
      <c r="E128" s="11" t="s">
        <v>676</v>
      </c>
      <c r="F128" s="11" t="s">
        <v>677</v>
      </c>
      <c r="G128" s="10">
        <v>56</v>
      </c>
      <c r="H128" s="59" t="s">
        <v>678</v>
      </c>
      <c r="I128" s="60"/>
      <c r="J128" s="10"/>
      <c r="K128" s="78" t="s">
        <v>679</v>
      </c>
      <c r="L128" s="78"/>
      <c r="M128" s="80">
        <v>28</v>
      </c>
      <c r="N128" s="82" t="s">
        <v>680</v>
      </c>
      <c r="O128" s="84" t="s">
        <v>681</v>
      </c>
    </row>
    <row r="129" spans="1:16" ht="95.25" customHeight="1" x14ac:dyDescent="0.2">
      <c r="A129" s="13">
        <f>'[1]26.11.2024  FIRST SHIFT CHART '!G20</f>
        <v>13</v>
      </c>
      <c r="B129" s="14" t="s">
        <v>682</v>
      </c>
      <c r="C129" s="15" t="s">
        <v>683</v>
      </c>
      <c r="D129" s="13">
        <f>'[1]26.11.2024  FIRST SHIFT CHART '!G8</f>
        <v>4</v>
      </c>
      <c r="E129" s="14" t="s">
        <v>684</v>
      </c>
      <c r="F129" s="14" t="s">
        <v>685</v>
      </c>
      <c r="G129" s="13">
        <f>'[1]26.11.2024  FIRST SHIFT CHART '!G26</f>
        <v>54</v>
      </c>
      <c r="H129" s="14" t="s">
        <v>686</v>
      </c>
      <c r="I129" s="15" t="s">
        <v>687</v>
      </c>
      <c r="J129" s="61"/>
      <c r="K129" s="79"/>
      <c r="L129" s="79"/>
      <c r="M129" s="81"/>
      <c r="N129" s="83"/>
      <c r="O129" s="85"/>
    </row>
    <row r="130" spans="1:16" ht="95.25" customHeight="1" x14ac:dyDescent="0.2">
      <c r="A130" s="13">
        <f>'[1]26.11.2024  FIRST SHIFT CHART '!G11</f>
        <v>4</v>
      </c>
      <c r="B130" s="14" t="s">
        <v>688</v>
      </c>
      <c r="C130" s="15" t="s">
        <v>689</v>
      </c>
      <c r="D130" s="13">
        <f>'[1]26.11.2024  FIRST SHIFT CHART '!G32</f>
        <v>29</v>
      </c>
      <c r="E130" s="14" t="s">
        <v>690</v>
      </c>
      <c r="F130" s="15" t="s">
        <v>691</v>
      </c>
      <c r="G130" s="13"/>
      <c r="H130" s="62"/>
      <c r="I130" s="62"/>
      <c r="J130" s="61"/>
      <c r="K130" s="86" t="s">
        <v>692</v>
      </c>
      <c r="L130" s="87"/>
      <c r="M130" s="90">
        <v>24</v>
      </c>
      <c r="N130" s="92" t="s">
        <v>693</v>
      </c>
      <c r="O130" s="63" t="s">
        <v>694</v>
      </c>
    </row>
    <row r="131" spans="1:16" ht="95.25" customHeight="1" x14ac:dyDescent="0.2">
      <c r="A131" s="13">
        <f>'[1]26.11.2024  FIRST SHIFT CHART '!G29</f>
        <v>18</v>
      </c>
      <c r="B131" s="14" t="s">
        <v>695</v>
      </c>
      <c r="C131" s="15" t="s">
        <v>696</v>
      </c>
      <c r="D131" s="13">
        <f>'[1]26.11.2024  FIRST SHIFT CHART '!G31</f>
        <v>14</v>
      </c>
      <c r="E131" s="14" t="s">
        <v>697</v>
      </c>
      <c r="F131" s="15" t="s">
        <v>698</v>
      </c>
      <c r="G131" s="62"/>
      <c r="H131" s="62"/>
      <c r="I131" s="62"/>
      <c r="J131" s="61"/>
      <c r="K131" s="88"/>
      <c r="L131" s="89"/>
      <c r="M131" s="91"/>
      <c r="N131" s="93"/>
      <c r="O131" s="63" t="s">
        <v>699</v>
      </c>
    </row>
    <row r="132" spans="1:16" ht="95.25" customHeight="1" thickBot="1" x14ac:dyDescent="0.25">
      <c r="A132" s="13">
        <f>'[1]26.11.2024  FIRST SHIFT CHART '!G24</f>
        <v>6</v>
      </c>
      <c r="B132" s="14" t="s">
        <v>700</v>
      </c>
      <c r="C132" s="15" t="s">
        <v>701</v>
      </c>
      <c r="D132" s="61"/>
      <c r="E132" s="62"/>
      <c r="F132" s="62"/>
      <c r="G132" s="62"/>
      <c r="H132" s="62"/>
      <c r="I132" s="62"/>
      <c r="J132" s="64"/>
      <c r="K132" s="65"/>
      <c r="L132" s="66"/>
      <c r="M132" s="64"/>
      <c r="N132" s="67">
        <f>M130+M128+M127</f>
        <v>53</v>
      </c>
      <c r="O132" s="66"/>
    </row>
    <row r="133" spans="1:16" ht="95.25" customHeight="1" thickBot="1" x14ac:dyDescent="0.25">
      <c r="A133" s="13">
        <f>'[1]26.11.2024  FIRST SHIFT CHART '!G22</f>
        <v>12</v>
      </c>
      <c r="B133" s="14" t="s">
        <v>702</v>
      </c>
      <c r="C133" s="15" t="s">
        <v>703</v>
      </c>
      <c r="D133" s="61"/>
      <c r="E133" s="62"/>
      <c r="F133" s="62"/>
      <c r="G133" s="62"/>
      <c r="H133" s="62"/>
      <c r="I133" s="62"/>
      <c r="J133" s="64"/>
      <c r="K133" s="74" t="s">
        <v>333</v>
      </c>
      <c r="L133" s="75"/>
      <c r="M133" s="64"/>
      <c r="O133" s="66"/>
    </row>
    <row r="134" spans="1:16" ht="95.25" customHeight="1" x14ac:dyDescent="0.2">
      <c r="A134" s="13">
        <f>'[1]26.11.2024  FIRST SHIFT CHART '!G25</f>
        <v>1</v>
      </c>
      <c r="B134" s="14" t="s">
        <v>704</v>
      </c>
      <c r="C134" s="15" t="s">
        <v>705</v>
      </c>
      <c r="D134" s="61"/>
      <c r="E134" s="62"/>
      <c r="F134" s="62"/>
      <c r="G134" s="62"/>
      <c r="H134" s="62"/>
      <c r="I134" s="62"/>
      <c r="J134" s="13">
        <f>'[1]26.11.2024  FIRST SHIFT CHART '!G285</f>
        <v>0</v>
      </c>
      <c r="K134" s="68" t="s">
        <v>706</v>
      </c>
      <c r="L134" s="69" t="s">
        <v>707</v>
      </c>
      <c r="M134" s="20"/>
      <c r="N134" s="70"/>
      <c r="O134" s="70"/>
      <c r="P134" s="19"/>
    </row>
    <row r="135" spans="1:16" ht="95.25" customHeight="1" x14ac:dyDescent="0.2">
      <c r="A135" s="13">
        <f>'[1]26.11.2024  FIRST SHIFT CHART '!G6</f>
        <v>1</v>
      </c>
      <c r="B135" s="14" t="s">
        <v>708</v>
      </c>
      <c r="C135" s="15" t="s">
        <v>709</v>
      </c>
      <c r="D135" s="36"/>
      <c r="E135" s="14"/>
      <c r="F135" s="15"/>
      <c r="G135" s="62"/>
      <c r="H135" s="62"/>
      <c r="I135" s="62"/>
      <c r="J135" s="13">
        <f>'[1]26.11.2024  FIRST SHIFT CHART '!G165</f>
        <v>1</v>
      </c>
      <c r="K135" s="68" t="s">
        <v>710</v>
      </c>
      <c r="L135" s="69" t="s">
        <v>711</v>
      </c>
      <c r="M135" s="20"/>
      <c r="N135" s="71" t="s">
        <v>712</v>
      </c>
      <c r="O135" s="72">
        <f>N136/56</f>
        <v>53</v>
      </c>
      <c r="P135" s="19"/>
    </row>
    <row r="136" spans="1:16" ht="61.5" x14ac:dyDescent="0.2">
      <c r="A136" s="18">
        <f>SUM(A129:A135)</f>
        <v>55</v>
      </c>
      <c r="B136" s="76">
        <f>A136-J114</f>
        <v>-1</v>
      </c>
      <c r="C136" s="76"/>
      <c r="D136" s="18">
        <f>SUM(D129:D135)</f>
        <v>47</v>
      </c>
      <c r="E136" s="76">
        <f>D136-A128</f>
        <v>-9</v>
      </c>
      <c r="F136" s="76"/>
      <c r="G136" s="18">
        <f>SUM(G129:G135)</f>
        <v>54</v>
      </c>
      <c r="H136" s="76">
        <f>G136-D128</f>
        <v>-2</v>
      </c>
      <c r="I136" s="76"/>
      <c r="J136" s="18">
        <f>SUM(J129:J135)</f>
        <v>1</v>
      </c>
      <c r="K136" s="77"/>
      <c r="L136" s="76"/>
      <c r="M136" s="73"/>
      <c r="N136" s="76">
        <f>P136+P125+P111+P101+P88+P77+P65+P49+P37+P19+P9</f>
        <v>2968</v>
      </c>
      <c r="O136" s="76"/>
      <c r="P136" s="19">
        <f>M136+J136+G136+D136+A136</f>
        <v>157</v>
      </c>
    </row>
  </sheetData>
  <mergeCells count="68">
    <mergeCell ref="C1:O1"/>
    <mergeCell ref="B9:C9"/>
    <mergeCell ref="E9:F9"/>
    <mergeCell ref="H9:I9"/>
    <mergeCell ref="K9:L9"/>
    <mergeCell ref="N9:O9"/>
    <mergeCell ref="B37:C37"/>
    <mergeCell ref="E37:F37"/>
    <mergeCell ref="H37:I37"/>
    <mergeCell ref="K37:L37"/>
    <mergeCell ref="N37:O37"/>
    <mergeCell ref="B19:C19"/>
    <mergeCell ref="E19:F19"/>
    <mergeCell ref="H19:I19"/>
    <mergeCell ref="K19:L19"/>
    <mergeCell ref="N19:O19"/>
    <mergeCell ref="A66:O66"/>
    <mergeCell ref="B49:C49"/>
    <mergeCell ref="E49:F49"/>
    <mergeCell ref="H49:I49"/>
    <mergeCell ref="K49:L49"/>
    <mergeCell ref="N49:O49"/>
    <mergeCell ref="B63:C64"/>
    <mergeCell ref="E63:F64"/>
    <mergeCell ref="B65:C65"/>
    <mergeCell ref="E65:F65"/>
    <mergeCell ref="H65:I65"/>
    <mergeCell ref="K65:L65"/>
    <mergeCell ref="N65:O65"/>
    <mergeCell ref="B88:C88"/>
    <mergeCell ref="E88:F88"/>
    <mergeCell ref="H88:I88"/>
    <mergeCell ref="K88:L88"/>
    <mergeCell ref="N88:O88"/>
    <mergeCell ref="B77:C77"/>
    <mergeCell ref="E77:F77"/>
    <mergeCell ref="H77:I77"/>
    <mergeCell ref="K77:L77"/>
    <mergeCell ref="N77:O77"/>
    <mergeCell ref="N127:O127"/>
    <mergeCell ref="B101:C101"/>
    <mergeCell ref="E101:F101"/>
    <mergeCell ref="H101:I101"/>
    <mergeCell ref="K101:L101"/>
    <mergeCell ref="N101:O101"/>
    <mergeCell ref="B111:C111"/>
    <mergeCell ref="E111:F111"/>
    <mergeCell ref="H111:I111"/>
    <mergeCell ref="K111:L111"/>
    <mergeCell ref="N111:O111"/>
    <mergeCell ref="B125:C125"/>
    <mergeCell ref="E125:F125"/>
    <mergeCell ref="H125:I125"/>
    <mergeCell ref="K125:L125"/>
    <mergeCell ref="N125:O125"/>
    <mergeCell ref="N136:O136"/>
    <mergeCell ref="K128:L129"/>
    <mergeCell ref="M128:M129"/>
    <mergeCell ref="N128:N129"/>
    <mergeCell ref="O128:O129"/>
    <mergeCell ref="K130:L131"/>
    <mergeCell ref="M130:M131"/>
    <mergeCell ref="N130:N131"/>
    <mergeCell ref="K133:L133"/>
    <mergeCell ref="B136:C136"/>
    <mergeCell ref="E136:F136"/>
    <mergeCell ref="H136:I136"/>
    <mergeCell ref="K136:L136"/>
  </mergeCells>
  <printOptions horizontalCentered="1"/>
  <pageMargins left="0.23622047244094499" right="0.196850393700787" top="0.118110236220472" bottom="0.196850393700787" header="0.118110236220472" footer="0.118110236220472"/>
  <pageSetup paperSize="5" scale="20" orientation="landscape" verticalDpi="300" r:id="rId1"/>
  <headerFooter>
    <oddFooter>&amp;L&amp;36&amp;A&amp;C&amp;"Arial,Bold" &amp;36Confidential&amp;R&amp;36Page &amp;P</oddFooter>
  </headerFooter>
  <rowBreaks count="5" manualBreakCount="5">
    <brk id="20" max="14" man="1"/>
    <brk id="49" max="14" man="1"/>
    <brk id="78" max="14" man="1"/>
    <brk id="101" max="14" man="1"/>
    <brk id="125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04.02'25 First BUS700in&amp;1445Out</vt:lpstr>
      <vt:lpstr>'04.02''25 First BUS700in&amp;1445Out'!Print_Area</vt:lpstr>
      <vt:lpstr>'04.02''25 First BUS700in&amp;1445Out'!Print_Titles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Dharmesh Patel</dc:creator>
  <cp:lastModifiedBy>Mr. JAY DALSUKHBHAI MORI</cp:lastModifiedBy>
  <cp:lastPrinted>2025-02-05T11:28:22Z</cp:lastPrinted>
  <dcterms:created xsi:type="dcterms:W3CDTF">2025-02-05T11:13:28Z</dcterms:created>
  <dcterms:modified xsi:type="dcterms:W3CDTF">2025-02-05T11:31:33Z</dcterms:modified>
</cp:coreProperties>
</file>