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nithreddy/Downloads/"/>
    </mc:Choice>
  </mc:AlternateContent>
  <xr:revisionPtr revIDLastSave="0" documentId="13_ncr:1_{CB52B65F-6EDA-E844-B265-EFC6E7364C55}" xr6:coauthVersionLast="47" xr6:coauthVersionMax="47" xr10:uidLastSave="{00000000-0000-0000-0000-000000000000}"/>
  <bookViews>
    <workbookView xWindow="0" yWindow="0" windowWidth="28800" windowHeight="18000" activeTab="2" xr2:uid="{690EFAE4-D796-5646-A9E7-4FEFF38CE38A}"/>
  </bookViews>
  <sheets>
    <sheet name="Dataset" sheetId="1" r:id="rId1"/>
    <sheet name="64 GB" sheetId="2" r:id="rId2"/>
    <sheet name="Regression 64GB" sheetId="11" r:id="rId3"/>
    <sheet name="256GB" sheetId="3" r:id="rId4"/>
    <sheet name="Regression 256GB" sheetId="14" r:id="rId5"/>
    <sheet name="512 GB" sheetId="4" r:id="rId6"/>
    <sheet name="Regression 512GB" sheetId="15" r:id="rId7"/>
  </sheets>
  <definedNames>
    <definedName name="_xlnm._FilterDatabase" localSheetId="0" hidden="1">Dataset!$D$1:$D$76</definedName>
    <definedName name="solver_eng" localSheetId="1" hidden="1">1</definedName>
    <definedName name="solver_lin" localSheetId="1" hidden="1">2</definedName>
    <definedName name="solver_neg" localSheetId="1" hidden="1">1</definedName>
    <definedName name="solver_num" localSheetId="1" hidden="1">0</definedName>
    <definedName name="solver_opt" localSheetId="1" hidden="1">'64 GB'!#REF!</definedName>
    <definedName name="solver_typ" localSheetId="1" hidden="1">1</definedName>
    <definedName name="solver_val" localSheetId="1" hidden="1">0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" i="4" l="1"/>
  <c r="H25" i="4"/>
  <c r="G26" i="4"/>
  <c r="J26" i="3"/>
  <c r="J25" i="3"/>
  <c r="J24" i="3"/>
  <c r="H22" i="3"/>
  <c r="H2" i="3"/>
  <c r="G26" i="3"/>
  <c r="G26" i="2"/>
  <c r="H19" i="2"/>
  <c r="H20" i="2"/>
  <c r="H21" i="2"/>
  <c r="H22" i="2"/>
  <c r="H23" i="2"/>
  <c r="H24" i="2"/>
  <c r="H25" i="2"/>
  <c r="H4" i="2"/>
  <c r="H3" i="2"/>
  <c r="H2" i="2"/>
  <c r="J14" i="2" l="1"/>
  <c r="J15" i="2"/>
  <c r="J16" i="2"/>
  <c r="J17" i="2"/>
  <c r="J18" i="2"/>
  <c r="J19" i="2"/>
  <c r="J20" i="2"/>
  <c r="J21" i="2"/>
  <c r="J22" i="2"/>
  <c r="J23" i="2"/>
  <c r="J24" i="2"/>
  <c r="J25" i="2"/>
  <c r="H5" i="2"/>
  <c r="H6" i="2"/>
  <c r="H7" i="2"/>
  <c r="H8" i="2"/>
  <c r="I8" i="2" s="1"/>
  <c r="J8" i="2" s="1"/>
  <c r="H9" i="2"/>
  <c r="I9" i="2" s="1"/>
  <c r="J9" i="2" s="1"/>
  <c r="H10" i="2"/>
  <c r="I10" i="2" s="1"/>
  <c r="J10" i="2" s="1"/>
  <c r="H11" i="2"/>
  <c r="H12" i="2"/>
  <c r="I12" i="2" s="1"/>
  <c r="J12" i="2" s="1"/>
  <c r="H13" i="2"/>
  <c r="H14" i="2"/>
  <c r="I2" i="2" s="1"/>
  <c r="J26" i="2" s="1"/>
  <c r="H15" i="2"/>
  <c r="I3" i="2" s="1"/>
  <c r="J3" i="2" s="1"/>
  <c r="H16" i="2"/>
  <c r="I4" i="2" s="1"/>
  <c r="J4" i="2" s="1"/>
  <c r="H17" i="2"/>
  <c r="I5" i="2" s="1"/>
  <c r="J5" i="2" s="1"/>
  <c r="H18" i="2"/>
  <c r="I13" i="2"/>
  <c r="J13" i="2" s="1"/>
  <c r="J20" i="4"/>
  <c r="J19" i="4"/>
  <c r="H20" i="4"/>
  <c r="H17" i="4"/>
  <c r="H13" i="4"/>
  <c r="H10" i="4"/>
  <c r="H7" i="4"/>
  <c r="H2" i="4"/>
  <c r="J14" i="4"/>
  <c r="J15" i="4"/>
  <c r="J16" i="4"/>
  <c r="J17" i="4"/>
  <c r="J18" i="4"/>
  <c r="J21" i="4"/>
  <c r="J22" i="4"/>
  <c r="J23" i="4"/>
  <c r="J24" i="4"/>
  <c r="J25" i="4"/>
  <c r="H19" i="4"/>
  <c r="H4" i="4"/>
  <c r="H5" i="4"/>
  <c r="H6" i="4"/>
  <c r="H8" i="4"/>
  <c r="H9" i="4"/>
  <c r="H11" i="4"/>
  <c r="H12" i="4"/>
  <c r="H14" i="4"/>
  <c r="H15" i="4"/>
  <c r="H16" i="4"/>
  <c r="H18" i="4"/>
  <c r="H21" i="4"/>
  <c r="H22" i="4"/>
  <c r="H23" i="4"/>
  <c r="H3" i="4"/>
  <c r="J14" i="3"/>
  <c r="J15" i="3"/>
  <c r="J16" i="3"/>
  <c r="J17" i="3"/>
  <c r="J18" i="3"/>
  <c r="J19" i="3"/>
  <c r="J20" i="3"/>
  <c r="J21" i="3"/>
  <c r="J22" i="3"/>
  <c r="J2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3" i="3"/>
  <c r="H24" i="3"/>
  <c r="H25" i="3"/>
  <c r="H3" i="3"/>
  <c r="I6" i="2" l="1"/>
  <c r="J6" i="2" s="1"/>
  <c r="J2" i="2"/>
  <c r="I6" i="3"/>
  <c r="J6" i="3" s="1"/>
  <c r="I7" i="2"/>
  <c r="J7" i="2" s="1"/>
  <c r="I11" i="2"/>
  <c r="J11" i="2" s="1"/>
  <c r="I3" i="3"/>
  <c r="J3" i="3" s="1"/>
  <c r="I3" i="4"/>
  <c r="J3" i="4" s="1"/>
  <c r="I2" i="4"/>
  <c r="I11" i="4"/>
  <c r="I9" i="4"/>
  <c r="J9" i="4" s="1"/>
  <c r="I7" i="4"/>
  <c r="I10" i="4"/>
  <c r="J10" i="4" s="1"/>
  <c r="I4" i="4"/>
  <c r="J4" i="4" s="1"/>
  <c r="I6" i="4"/>
  <c r="J6" i="4" s="1"/>
  <c r="I5" i="4"/>
  <c r="J5" i="4" s="1"/>
  <c r="I8" i="4"/>
  <c r="J8" i="4" s="1"/>
  <c r="I12" i="4"/>
  <c r="J12" i="4" s="1"/>
  <c r="I13" i="4"/>
  <c r="J13" i="4" s="1"/>
  <c r="J11" i="4"/>
  <c r="J7" i="4"/>
  <c r="I13" i="3"/>
  <c r="J13" i="3" s="1"/>
  <c r="I5" i="3"/>
  <c r="J5" i="3" s="1"/>
  <c r="I12" i="3"/>
  <c r="J12" i="3" s="1"/>
  <c r="I4" i="3"/>
  <c r="J4" i="3" s="1"/>
  <c r="I7" i="3"/>
  <c r="J7" i="3" s="1"/>
  <c r="I11" i="3"/>
  <c r="J11" i="3" s="1"/>
  <c r="I9" i="3"/>
  <c r="J9" i="3" s="1"/>
  <c r="I8" i="3"/>
  <c r="J8" i="3" s="1"/>
  <c r="I2" i="3"/>
  <c r="I10" i="3"/>
  <c r="J10" i="3" s="1"/>
  <c r="J2" i="3" l="1"/>
  <c r="J2" i="4"/>
  <c r="J26" i="4"/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3" i="1"/>
  <c r="H4" i="1"/>
  <c r="H5" i="1"/>
  <c r="H6" i="1"/>
  <c r="H2" i="1"/>
</calcChain>
</file>

<file path=xl/sharedStrings.xml><?xml version="1.0" encoding="utf-8"?>
<sst xmlns="http://schemas.openxmlformats.org/spreadsheetml/2006/main" count="425" uniqueCount="60">
  <si>
    <t>Year</t>
  </si>
  <si>
    <t>Quarter</t>
  </si>
  <si>
    <t>Quantity</t>
  </si>
  <si>
    <t>Revenue</t>
  </si>
  <si>
    <t>Month</t>
  </si>
  <si>
    <t>September</t>
  </si>
  <si>
    <t>October</t>
  </si>
  <si>
    <t>November</t>
  </si>
  <si>
    <t>Decemeber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</si>
  <si>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</si>
  <si>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</si>
  <si>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</si>
  <si>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</si>
  <si>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</si>
  <si>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</si>
  <si>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</si>
  <si>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</si>
  <si>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December</t>
  </si>
  <si>
    <t>Model</t>
  </si>
  <si>
    <t>Iphone 11pro 64 GB</t>
  </si>
  <si>
    <t>Iphone 11pro 256 GB</t>
  </si>
  <si>
    <t>Iphone 11pro 512 GB</t>
  </si>
  <si>
    <t>Selling Price</t>
  </si>
  <si>
    <t>Discount (%)</t>
  </si>
  <si>
    <t>Period</t>
  </si>
  <si>
    <t xml:space="preserve">Forecasted </t>
  </si>
  <si>
    <t>Ratio</t>
  </si>
  <si>
    <t>Novemebr</t>
  </si>
  <si>
    <t>Average ratio</t>
  </si>
  <si>
    <t>Adjusted Forecast</t>
  </si>
  <si>
    <t>Forecasted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</si>
  <si>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</si>
  <si>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</si>
  <si>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</si>
  <si>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</si>
  <si>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</si>
  <si>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</si>
  <si>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</si>
  <si>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</si>
  <si>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</si>
  <si>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</si>
  <si>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</si>
  <si>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</si>
  <si>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</si>
  <si>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</si>
  <si>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</si>
  <si>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</si>
  <si>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</si>
  <si>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</si>
  <si>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</si>
  <si>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</si>
  <si>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</si>
  <si>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</si>
  <si>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</si>
  <si>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</si>
  <si>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</si>
  <si>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</si>
  <si>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</si>
  <si>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Predicted 23</t>
  </si>
  <si>
    <t>Predicted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</si>
</sst>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" fontId="0" fillId="0" borderId="1" xfId="0" applyNumberFormat="1" applyBorder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1" fontId="0" fillId="0" borderId="0" xfId="0" applyNumberFormat="1" applyBorder="1"/>
    <xf numFmtId="0" fontId="0" fillId="0" borderId="0" xfId="0" applyBorder="1"/>
    <xf numFmtId="1" fontId="0" fillId="0" borderId="0" xfId="0" applyNumberFormat="1" applyFill="1" applyBorder="1" applyAlignment="1"/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" fontId="0" fillId="0" borderId="1" xfId="0" applyNumberFormat="1" applyFill="1" applyBorder="1" applyAlignment="1"/>
  </cellXfs>
  <cellStyles count="1">
    <cellStyle name="Normal" xfId="0" builtinId="0"/>
  </cellStyles>
  <dxfs count="21">
    <dxf>
      <numFmt numFmtId="1" formatCode="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" formatCode="0"/>
    </dxf>
    <dxf>
      <numFmt numFmtId="2" formatCode="0.00"/>
    </dxf>
    <dxf>
      <numFmt numFmtId="2" formatCode="0.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" formatCode="0"/>
    </dxf>
    <dxf>
      <numFmt numFmtId="2" formatCode="0.00"/>
    </dxf>
    <dxf>
      <numFmt numFmtId="2" formatCode="0.0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1" formatCode="0"/>
    </dxf>
    <dxf>
      <numFmt numFmtId="1" formatCode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'64 GB'!$A$2:$C$26</c:f>
              <c:multiLvlStrCache>
                <c:ptCount val="25"/>
                <c:lvl>
                  <c:pt idx="0">
                    <c:v>October</c:v>
                  </c:pt>
                  <c:pt idx="1">
                    <c:v>November</c:v>
                  </c:pt>
                  <c:pt idx="2">
                    <c:v>Decemeber</c:v>
                  </c:pt>
                  <c:pt idx="3">
                    <c:v>January</c:v>
                  </c:pt>
                  <c:pt idx="4">
                    <c:v>February</c:v>
                  </c:pt>
                  <c:pt idx="5">
                    <c:v>March</c:v>
                  </c:pt>
                  <c:pt idx="6">
                    <c:v>April</c:v>
                  </c:pt>
                  <c:pt idx="7">
                    <c:v>May</c:v>
                  </c:pt>
                  <c:pt idx="8">
                    <c:v>June</c:v>
                  </c:pt>
                  <c:pt idx="9">
                    <c:v>July</c:v>
                  </c:pt>
                  <c:pt idx="10">
                    <c:v>August</c:v>
                  </c:pt>
                  <c:pt idx="11">
                    <c:v>September</c:v>
                  </c:pt>
                  <c:pt idx="12">
                    <c:v>October</c:v>
                  </c:pt>
                  <c:pt idx="13">
                    <c:v>November</c:v>
                  </c:pt>
                  <c:pt idx="14">
                    <c:v>December</c:v>
                  </c:pt>
                  <c:pt idx="15">
                    <c:v>January</c:v>
                  </c:pt>
                  <c:pt idx="16">
                    <c:v>February</c:v>
                  </c:pt>
                  <c:pt idx="17">
                    <c:v>March</c:v>
                  </c:pt>
                  <c:pt idx="18">
                    <c:v>April</c:v>
                  </c:pt>
                  <c:pt idx="19">
                    <c:v>May</c:v>
                  </c:pt>
                  <c:pt idx="20">
                    <c:v>June</c:v>
                  </c:pt>
                  <c:pt idx="21">
                    <c:v>July</c:v>
                  </c:pt>
                  <c:pt idx="22">
                    <c:v>August</c:v>
                  </c:pt>
                  <c:pt idx="23">
                    <c:v>September</c:v>
                  </c:pt>
                  <c:pt idx="24">
                    <c:v>October</c:v>
                  </c:pt>
                </c:lvl>
                <c:lvl>
                  <c:pt idx="0">
                    <c:v>2019</c:v>
                  </c:pt>
                  <c:pt idx="1">
                    <c:v>2019</c:v>
                  </c:pt>
                  <c:pt idx="2">
                    <c:v>2019</c:v>
                  </c:pt>
                  <c:pt idx="3">
                    <c:v>2020</c:v>
                  </c:pt>
                  <c:pt idx="4">
                    <c:v>2020</c:v>
                  </c:pt>
                  <c:pt idx="5">
                    <c:v>2020</c:v>
                  </c:pt>
                  <c:pt idx="6">
                    <c:v>2020</c:v>
                  </c:pt>
                  <c:pt idx="7">
                    <c:v>2020</c:v>
                  </c:pt>
                  <c:pt idx="8">
                    <c:v>2020</c:v>
                  </c:pt>
                  <c:pt idx="9">
                    <c:v>2020</c:v>
                  </c:pt>
                  <c:pt idx="10">
                    <c:v>2020</c:v>
                  </c:pt>
                  <c:pt idx="11">
                    <c:v>2020</c:v>
                  </c:pt>
                  <c:pt idx="12">
                    <c:v>2020</c:v>
                  </c:pt>
                  <c:pt idx="13">
                    <c:v>2020</c:v>
                  </c:pt>
                  <c:pt idx="14">
                    <c:v>2020</c:v>
                  </c:pt>
                  <c:pt idx="15">
                    <c:v>2021</c:v>
                  </c:pt>
                  <c:pt idx="16">
                    <c:v>2021</c:v>
                  </c:pt>
                  <c:pt idx="17">
                    <c:v>2021</c:v>
                  </c:pt>
                  <c:pt idx="18">
                    <c:v>2021</c:v>
                  </c:pt>
                  <c:pt idx="19">
                    <c:v>2021</c:v>
                  </c:pt>
                  <c:pt idx="20">
                    <c:v>2021</c:v>
                  </c:pt>
                  <c:pt idx="21">
                    <c:v>2021</c:v>
                  </c:pt>
                  <c:pt idx="22">
                    <c:v>2021</c:v>
                  </c:pt>
                  <c:pt idx="23">
                    <c:v>2021</c:v>
                  </c:pt>
                  <c:pt idx="24">
                    <c:v>2021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</c:lvl>
              </c:multiLvlStrCache>
            </c:multiLvlStrRef>
          </c:cat>
          <c:val>
            <c:numRef>
              <c:f>'64 GB'!$F$2:$F$26</c:f>
              <c:numCache>
                <c:formatCode>0</c:formatCode>
                <c:ptCount val="25"/>
                <c:pt idx="0">
                  <c:v>109</c:v>
                </c:pt>
                <c:pt idx="1">
                  <c:v>95</c:v>
                </c:pt>
                <c:pt idx="2">
                  <c:v>97</c:v>
                </c:pt>
                <c:pt idx="3">
                  <c:v>88</c:v>
                </c:pt>
                <c:pt idx="4">
                  <c:v>76</c:v>
                </c:pt>
                <c:pt idx="5">
                  <c:v>78</c:v>
                </c:pt>
                <c:pt idx="6">
                  <c:v>65</c:v>
                </c:pt>
                <c:pt idx="7">
                  <c:v>58</c:v>
                </c:pt>
                <c:pt idx="8">
                  <c:v>47</c:v>
                </c:pt>
                <c:pt idx="9">
                  <c:v>40</c:v>
                </c:pt>
                <c:pt idx="10">
                  <c:v>56</c:v>
                </c:pt>
                <c:pt idx="11">
                  <c:v>50</c:v>
                </c:pt>
                <c:pt idx="12">
                  <c:v>73</c:v>
                </c:pt>
                <c:pt idx="13">
                  <c:v>97</c:v>
                </c:pt>
                <c:pt idx="14">
                  <c:v>63</c:v>
                </c:pt>
                <c:pt idx="15">
                  <c:v>52</c:v>
                </c:pt>
                <c:pt idx="16">
                  <c:v>44</c:v>
                </c:pt>
                <c:pt idx="17">
                  <c:v>39</c:v>
                </c:pt>
                <c:pt idx="18">
                  <c:v>39</c:v>
                </c:pt>
                <c:pt idx="19">
                  <c:v>40</c:v>
                </c:pt>
                <c:pt idx="20">
                  <c:v>36</c:v>
                </c:pt>
                <c:pt idx="21">
                  <c:v>33</c:v>
                </c:pt>
                <c:pt idx="22">
                  <c:v>26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C8-8D40-AF7A-82DF50930F57}"/>
            </c:ext>
          </c:extLst>
        </c:ser>
        <c:ser>
          <c:idx val="5"/>
          <c:order val="1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'64 GB'!$A$2:$C$26</c:f>
              <c:multiLvlStrCache>
                <c:ptCount val="25"/>
                <c:lvl>
                  <c:pt idx="0">
                    <c:v>October</c:v>
                  </c:pt>
                  <c:pt idx="1">
                    <c:v>November</c:v>
                  </c:pt>
                  <c:pt idx="2">
                    <c:v>Decemeber</c:v>
                  </c:pt>
                  <c:pt idx="3">
                    <c:v>January</c:v>
                  </c:pt>
                  <c:pt idx="4">
                    <c:v>February</c:v>
                  </c:pt>
                  <c:pt idx="5">
                    <c:v>March</c:v>
                  </c:pt>
                  <c:pt idx="6">
                    <c:v>April</c:v>
                  </c:pt>
                  <c:pt idx="7">
                    <c:v>May</c:v>
                  </c:pt>
                  <c:pt idx="8">
                    <c:v>June</c:v>
                  </c:pt>
                  <c:pt idx="9">
                    <c:v>July</c:v>
                  </c:pt>
                  <c:pt idx="10">
                    <c:v>August</c:v>
                  </c:pt>
                  <c:pt idx="11">
                    <c:v>September</c:v>
                  </c:pt>
                  <c:pt idx="12">
                    <c:v>October</c:v>
                  </c:pt>
                  <c:pt idx="13">
                    <c:v>November</c:v>
                  </c:pt>
                  <c:pt idx="14">
                    <c:v>December</c:v>
                  </c:pt>
                  <c:pt idx="15">
                    <c:v>January</c:v>
                  </c:pt>
                  <c:pt idx="16">
                    <c:v>February</c:v>
                  </c:pt>
                  <c:pt idx="17">
                    <c:v>March</c:v>
                  </c:pt>
                  <c:pt idx="18">
                    <c:v>April</c:v>
                  </c:pt>
                  <c:pt idx="19">
                    <c:v>May</c:v>
                  </c:pt>
                  <c:pt idx="20">
                    <c:v>June</c:v>
                  </c:pt>
                  <c:pt idx="21">
                    <c:v>July</c:v>
                  </c:pt>
                  <c:pt idx="22">
                    <c:v>August</c:v>
                  </c:pt>
                  <c:pt idx="23">
                    <c:v>September</c:v>
                  </c:pt>
                  <c:pt idx="24">
                    <c:v>October</c:v>
                  </c:pt>
                </c:lvl>
                <c:lvl>
                  <c:pt idx="0">
                    <c:v>2019</c:v>
                  </c:pt>
                  <c:pt idx="1">
                    <c:v>2019</c:v>
                  </c:pt>
                  <c:pt idx="2">
                    <c:v>2019</c:v>
                  </c:pt>
                  <c:pt idx="3">
                    <c:v>2020</c:v>
                  </c:pt>
                  <c:pt idx="4">
                    <c:v>2020</c:v>
                  </c:pt>
                  <c:pt idx="5">
                    <c:v>2020</c:v>
                  </c:pt>
                  <c:pt idx="6">
                    <c:v>2020</c:v>
                  </c:pt>
                  <c:pt idx="7">
                    <c:v>2020</c:v>
                  </c:pt>
                  <c:pt idx="8">
                    <c:v>2020</c:v>
                  </c:pt>
                  <c:pt idx="9">
                    <c:v>2020</c:v>
                  </c:pt>
                  <c:pt idx="10">
                    <c:v>2020</c:v>
                  </c:pt>
                  <c:pt idx="11">
                    <c:v>2020</c:v>
                  </c:pt>
                  <c:pt idx="12">
                    <c:v>2020</c:v>
                  </c:pt>
                  <c:pt idx="13">
                    <c:v>2020</c:v>
                  </c:pt>
                  <c:pt idx="14">
                    <c:v>2020</c:v>
                  </c:pt>
                  <c:pt idx="15">
                    <c:v>2021</c:v>
                  </c:pt>
                  <c:pt idx="16">
                    <c:v>2021</c:v>
                  </c:pt>
                  <c:pt idx="17">
                    <c:v>2021</c:v>
                  </c:pt>
                  <c:pt idx="18">
                    <c:v>2021</c:v>
                  </c:pt>
                  <c:pt idx="19">
                    <c:v>2021</c:v>
                  </c:pt>
                  <c:pt idx="20">
                    <c:v>2021</c:v>
                  </c:pt>
                  <c:pt idx="21">
                    <c:v>2021</c:v>
                  </c:pt>
                  <c:pt idx="22">
                    <c:v>2021</c:v>
                  </c:pt>
                  <c:pt idx="23">
                    <c:v>2021</c:v>
                  </c:pt>
                  <c:pt idx="24">
                    <c:v>2021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</c:lvl>
              </c:multiLvlStrCache>
            </c:multiLvlStrRef>
          </c:cat>
          <c:val>
            <c:numRef>
              <c:f>'64 GB'!#REF!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C8-8D40-AF7A-82DF50930F57}"/>
            </c:ext>
          </c:extLst>
        </c:ser>
        <c:ser>
          <c:idx val="7"/>
          <c:order val="2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'64 GB'!$A$2:$C$26</c:f>
              <c:multiLvlStrCache>
                <c:ptCount val="25"/>
                <c:lvl>
                  <c:pt idx="0">
                    <c:v>October</c:v>
                  </c:pt>
                  <c:pt idx="1">
                    <c:v>November</c:v>
                  </c:pt>
                  <c:pt idx="2">
                    <c:v>Decemeber</c:v>
                  </c:pt>
                  <c:pt idx="3">
                    <c:v>January</c:v>
                  </c:pt>
                  <c:pt idx="4">
                    <c:v>February</c:v>
                  </c:pt>
                  <c:pt idx="5">
                    <c:v>March</c:v>
                  </c:pt>
                  <c:pt idx="6">
                    <c:v>April</c:v>
                  </c:pt>
                  <c:pt idx="7">
                    <c:v>May</c:v>
                  </c:pt>
                  <c:pt idx="8">
                    <c:v>June</c:v>
                  </c:pt>
                  <c:pt idx="9">
                    <c:v>July</c:v>
                  </c:pt>
                  <c:pt idx="10">
                    <c:v>August</c:v>
                  </c:pt>
                  <c:pt idx="11">
                    <c:v>September</c:v>
                  </c:pt>
                  <c:pt idx="12">
                    <c:v>October</c:v>
                  </c:pt>
                  <c:pt idx="13">
                    <c:v>November</c:v>
                  </c:pt>
                  <c:pt idx="14">
                    <c:v>December</c:v>
                  </c:pt>
                  <c:pt idx="15">
                    <c:v>January</c:v>
                  </c:pt>
                  <c:pt idx="16">
                    <c:v>February</c:v>
                  </c:pt>
                  <c:pt idx="17">
                    <c:v>March</c:v>
                  </c:pt>
                  <c:pt idx="18">
                    <c:v>April</c:v>
                  </c:pt>
                  <c:pt idx="19">
                    <c:v>May</c:v>
                  </c:pt>
                  <c:pt idx="20">
                    <c:v>June</c:v>
                  </c:pt>
                  <c:pt idx="21">
                    <c:v>July</c:v>
                  </c:pt>
                  <c:pt idx="22">
                    <c:v>August</c:v>
                  </c:pt>
                  <c:pt idx="23">
                    <c:v>September</c:v>
                  </c:pt>
                  <c:pt idx="24">
                    <c:v>October</c:v>
                  </c:pt>
                </c:lvl>
                <c:lvl>
                  <c:pt idx="0">
                    <c:v>2019</c:v>
                  </c:pt>
                  <c:pt idx="1">
                    <c:v>2019</c:v>
                  </c:pt>
                  <c:pt idx="2">
                    <c:v>2019</c:v>
                  </c:pt>
                  <c:pt idx="3">
                    <c:v>2020</c:v>
                  </c:pt>
                  <c:pt idx="4">
                    <c:v>2020</c:v>
                  </c:pt>
                  <c:pt idx="5">
                    <c:v>2020</c:v>
                  </c:pt>
                  <c:pt idx="6">
                    <c:v>2020</c:v>
                  </c:pt>
                  <c:pt idx="7">
                    <c:v>2020</c:v>
                  </c:pt>
                  <c:pt idx="8">
                    <c:v>2020</c:v>
                  </c:pt>
                  <c:pt idx="9">
                    <c:v>2020</c:v>
                  </c:pt>
                  <c:pt idx="10">
                    <c:v>2020</c:v>
                  </c:pt>
                  <c:pt idx="11">
                    <c:v>2020</c:v>
                  </c:pt>
                  <c:pt idx="12">
                    <c:v>2020</c:v>
                  </c:pt>
                  <c:pt idx="13">
                    <c:v>2020</c:v>
                  </c:pt>
                  <c:pt idx="14">
                    <c:v>2020</c:v>
                  </c:pt>
                  <c:pt idx="15">
                    <c:v>2021</c:v>
                  </c:pt>
                  <c:pt idx="16">
                    <c:v>2021</c:v>
                  </c:pt>
                  <c:pt idx="17">
                    <c:v>2021</c:v>
                  </c:pt>
                  <c:pt idx="18">
                    <c:v>2021</c:v>
                  </c:pt>
                  <c:pt idx="19">
                    <c:v>2021</c:v>
                  </c:pt>
                  <c:pt idx="20">
                    <c:v>2021</c:v>
                  </c:pt>
                  <c:pt idx="21">
                    <c:v>2021</c:v>
                  </c:pt>
                  <c:pt idx="22">
                    <c:v>2021</c:v>
                  </c:pt>
                  <c:pt idx="23">
                    <c:v>2021</c:v>
                  </c:pt>
                  <c:pt idx="24">
                    <c:v>2021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</c:lvl>
              </c:multiLvlStrCache>
            </c:multiLvlStrRef>
          </c:cat>
          <c:val>
            <c:numRef>
              <c:f>'64 GB'!$J$2:$J$26</c:f>
              <c:numCache>
                <c:formatCode>0</c:formatCode>
                <c:ptCount val="25"/>
                <c:pt idx="0">
                  <c:v>112.82504893639893</c:v>
                </c:pt>
                <c:pt idx="1">
                  <c:v>126.52124701047417</c:v>
                </c:pt>
                <c:pt idx="2">
                  <c:v>100.9201738188785</c:v>
                </c:pt>
                <c:pt idx="3">
                  <c:v>88.27908986429091</c:v>
                </c:pt>
                <c:pt idx="4">
                  <c:v>76.429472869136774</c:v>
                </c:pt>
                <c:pt idx="5">
                  <c:v>74.028894719143381</c:v>
                </c:pt>
                <c:pt idx="6">
                  <c:v>68.632686320729476</c:v>
                </c:pt>
                <c:pt idx="7">
                  <c:v>67.364512351958851</c:v>
                </c:pt>
                <c:pt idx="8">
                  <c:v>59.397561036445175</c:v>
                </c:pt>
                <c:pt idx="9">
                  <c:v>54.388306190253857</c:v>
                </c:pt>
                <c:pt idx="10">
                  <c:v>56.493584601049378</c:v>
                </c:pt>
                <c:pt idx="11">
                  <c:v>54.04043826795089</c:v>
                </c:pt>
                <c:pt idx="12">
                  <c:v>70.606272283958063</c:v>
                </c:pt>
                <c:pt idx="13">
                  <c:v>77.65355157195431</c:v>
                </c:pt>
                <c:pt idx="14">
                  <c:v>60.644313891034805</c:v>
                </c:pt>
                <c:pt idx="15">
                  <c:v>51.836122727594379</c:v>
                </c:pt>
                <c:pt idx="16">
                  <c:v>43.754136541159859</c:v>
                </c:pt>
                <c:pt idx="17">
                  <c:v>41.210647912175901</c:v>
                </c:pt>
                <c:pt idx="18">
                  <c:v>37.039520709159532</c:v>
                </c:pt>
                <c:pt idx="19">
                  <c:v>35.118138207493359</c:v>
                </c:pt>
                <c:pt idx="20">
                  <c:v>29.783530351004824</c:v>
                </c:pt>
                <c:pt idx="21">
                  <c:v>26.096285381846656</c:v>
                </c:pt>
                <c:pt idx="22">
                  <c:v>25.774805455210938</c:v>
                </c:pt>
                <c:pt idx="23">
                  <c:v>23.260856882276322</c:v>
                </c:pt>
                <c:pt idx="24">
                  <c:v>28.341249563707713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C8-8D40-AF7A-82DF50930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0928544"/>
        <c:axId val="1683181007"/>
      </c:lineChart>
      <c:catAx>
        <c:axId val="210092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181007"/>
        <c:crosses val="autoZero"/>
        <c:auto val="1"/>
        <c:lblAlgn val="ctr"/>
        <c:lblOffset val="100"/>
        <c:noMultiLvlLbl val="0"/>
      </c:catAx>
      <c:valAx>
        <c:axId val="168318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92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Period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Quantity</c:v>
          </c:tx>
          <c:spPr>
            <a:ln w="19050">
              <a:noFill/>
            </a:ln>
          </c:spPr>
          <c:xVal>
            <c:numRef>
              <c:f>'512 GB'!$A$2:$A$25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xVal>
          <c:yVal>
            <c:numRef>
              <c:f>'512 GB'!$F$2:$F$25</c:f>
              <c:numCache>
                <c:formatCode>0</c:formatCode>
                <c:ptCount val="24"/>
                <c:pt idx="0">
                  <c:v>62</c:v>
                </c:pt>
                <c:pt idx="1">
                  <c:v>54.100227790432797</c:v>
                </c:pt>
                <c:pt idx="2">
                  <c:v>50</c:v>
                </c:pt>
                <c:pt idx="3">
                  <c:v>50.113895216400913</c:v>
                </c:pt>
                <c:pt idx="4">
                  <c:v>43.280182232346242</c:v>
                </c:pt>
                <c:pt idx="5">
                  <c:v>42</c:v>
                </c:pt>
                <c:pt idx="6">
                  <c:v>40</c:v>
                </c:pt>
                <c:pt idx="7">
                  <c:v>38</c:v>
                </c:pt>
                <c:pt idx="8">
                  <c:v>35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35</c:v>
                </c:pt>
                <c:pt idx="13">
                  <c:v>43</c:v>
                </c:pt>
                <c:pt idx="14">
                  <c:v>30</c:v>
                </c:pt>
                <c:pt idx="15">
                  <c:v>29.612756264236904</c:v>
                </c:pt>
                <c:pt idx="16">
                  <c:v>25.056947608200456</c:v>
                </c:pt>
                <c:pt idx="17">
                  <c:v>22.209567198177677</c:v>
                </c:pt>
                <c:pt idx="18">
                  <c:v>21</c:v>
                </c:pt>
                <c:pt idx="19">
                  <c:v>20</c:v>
                </c:pt>
                <c:pt idx="20">
                  <c:v>20.501138952164009</c:v>
                </c:pt>
                <c:pt idx="21">
                  <c:v>18.792710706150341</c:v>
                </c:pt>
                <c:pt idx="22">
                  <c:v>14.806378132118452</c:v>
                </c:pt>
                <c:pt idx="23">
                  <c:v>14.236902050113896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5E-C143-BBFA-2B185E78534B}"/>
            </c:ext>
          </c:extLst>
        </c:ser>
        <c:ser>
          <c:idx val="1"/>
          <c:order val="1"/>
          <c:tx>
            <c:v>Predicted Quantity</c:v>
          </c:tx>
          <c:spPr>
            <a:ln w="19050">
              <a:noFill/>
            </a:ln>
          </c:spPr>
          <c:xVal>
            <c:numRef>
              <c:f>'512 GB'!$A$2:$A$25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xVal>
          <c:yVal>
            <c:numRef>
              <c:f>'Regression 512GB'!$B$25:$B$48</c:f>
              <c:numCache>
                <c:formatCode>General</c:formatCode>
                <c:ptCount val="24"/>
                <c:pt idx="0">
                  <c:v>53.210478359908876</c:v>
                </c:pt>
                <c:pt idx="1">
                  <c:v>51.488229176983261</c:v>
                </c:pt>
                <c:pt idx="2">
                  <c:v>49.765979994057638</c:v>
                </c:pt>
                <c:pt idx="3">
                  <c:v>48.043730811132015</c:v>
                </c:pt>
                <c:pt idx="4">
                  <c:v>46.321481628206392</c:v>
                </c:pt>
                <c:pt idx="5">
                  <c:v>44.599232445280776</c:v>
                </c:pt>
                <c:pt idx="6">
                  <c:v>42.876983262355154</c:v>
                </c:pt>
                <c:pt idx="7">
                  <c:v>41.154734079429531</c:v>
                </c:pt>
                <c:pt idx="8">
                  <c:v>39.432484896503908</c:v>
                </c:pt>
                <c:pt idx="9">
                  <c:v>37.710235713578285</c:v>
                </c:pt>
                <c:pt idx="10">
                  <c:v>35.987986530652663</c:v>
                </c:pt>
                <c:pt idx="11">
                  <c:v>34.265737347727047</c:v>
                </c:pt>
                <c:pt idx="12">
                  <c:v>32.543488164801424</c:v>
                </c:pt>
                <c:pt idx="13">
                  <c:v>30.821238981875805</c:v>
                </c:pt>
                <c:pt idx="14">
                  <c:v>29.098989798950182</c:v>
                </c:pt>
                <c:pt idx="15">
                  <c:v>27.376740616024559</c:v>
                </c:pt>
                <c:pt idx="16">
                  <c:v>25.65449143309894</c:v>
                </c:pt>
                <c:pt idx="17">
                  <c:v>23.932242250173317</c:v>
                </c:pt>
                <c:pt idx="18">
                  <c:v>22.209993067247694</c:v>
                </c:pt>
                <c:pt idx="19">
                  <c:v>20.487743884322079</c:v>
                </c:pt>
                <c:pt idx="20">
                  <c:v>18.765494701396456</c:v>
                </c:pt>
                <c:pt idx="21">
                  <c:v>17.043245518470833</c:v>
                </c:pt>
                <c:pt idx="22">
                  <c:v>15.32099633554521</c:v>
                </c:pt>
                <c:pt idx="23">
                  <c:v>13.598747152619588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5E-C143-BBFA-2B185E785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535967"/>
        <c:axId val="1723537615"/>
      </c:scatterChart>
      <c:valAx>
        <c:axId val="1723535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Period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3537615"/>
        <c:crosses val="autoZero"/>
        <c:crossBetween val="midCat"/>
      </c:valAx>
      <c:valAx>
        <c:axId val="17235376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Quantity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2353596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892136985870776E-2"/>
          <c:y val="9.4269899430887968E-2"/>
          <c:w val="0.92110786301412917"/>
          <c:h val="0.68874990254931001"/>
        </c:manualLayout>
      </c:layout>
      <c:lineChart>
        <c:grouping val="standard"/>
        <c:varyColors val="0"/>
        <c:ser>
          <c:idx val="2"/>
          <c:order val="0"/>
          <c:tx>
            <c:strRef>
              <c:f>'64 GB'!$F$1</c:f>
              <c:strCache>
                <c:ptCount val="1"/>
                <c:pt idx="0">
                  <c:v>Quantity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'64 GB'!$A$2:$C$26</c:f>
              <c:multiLvlStrCache>
                <c:ptCount val="25"/>
                <c:lvl>
                  <c:pt idx="0">
                    <c:v>October</c:v>
                  </c:pt>
                  <c:pt idx="1">
                    <c:v>November</c:v>
                  </c:pt>
                  <c:pt idx="2">
                    <c:v>Decemeber</c:v>
                  </c:pt>
                  <c:pt idx="3">
                    <c:v>January</c:v>
                  </c:pt>
                  <c:pt idx="4">
                    <c:v>February</c:v>
                  </c:pt>
                  <c:pt idx="5">
                    <c:v>March</c:v>
                  </c:pt>
                  <c:pt idx="6">
                    <c:v>April</c:v>
                  </c:pt>
                  <c:pt idx="7">
                    <c:v>May</c:v>
                  </c:pt>
                  <c:pt idx="8">
                    <c:v>June</c:v>
                  </c:pt>
                  <c:pt idx="9">
                    <c:v>July</c:v>
                  </c:pt>
                  <c:pt idx="10">
                    <c:v>August</c:v>
                  </c:pt>
                  <c:pt idx="11">
                    <c:v>September</c:v>
                  </c:pt>
                  <c:pt idx="12">
                    <c:v>October</c:v>
                  </c:pt>
                  <c:pt idx="13">
                    <c:v>November</c:v>
                  </c:pt>
                  <c:pt idx="14">
                    <c:v>December</c:v>
                  </c:pt>
                  <c:pt idx="15">
                    <c:v>January</c:v>
                  </c:pt>
                  <c:pt idx="16">
                    <c:v>February</c:v>
                  </c:pt>
                  <c:pt idx="17">
                    <c:v>March</c:v>
                  </c:pt>
                  <c:pt idx="18">
                    <c:v>April</c:v>
                  </c:pt>
                  <c:pt idx="19">
                    <c:v>May</c:v>
                  </c:pt>
                  <c:pt idx="20">
                    <c:v>June</c:v>
                  </c:pt>
                  <c:pt idx="21">
                    <c:v>July</c:v>
                  </c:pt>
                  <c:pt idx="22">
                    <c:v>August</c:v>
                  </c:pt>
                  <c:pt idx="23">
                    <c:v>September</c:v>
                  </c:pt>
                  <c:pt idx="24">
                    <c:v>October</c:v>
                  </c:pt>
                </c:lvl>
                <c:lvl>
                  <c:pt idx="0">
                    <c:v>2019</c:v>
                  </c:pt>
                  <c:pt idx="1">
                    <c:v>2019</c:v>
                  </c:pt>
                  <c:pt idx="2">
                    <c:v>2019</c:v>
                  </c:pt>
                  <c:pt idx="3">
                    <c:v>2020</c:v>
                  </c:pt>
                  <c:pt idx="4">
                    <c:v>2020</c:v>
                  </c:pt>
                  <c:pt idx="5">
                    <c:v>2020</c:v>
                  </c:pt>
                  <c:pt idx="6">
                    <c:v>2020</c:v>
                  </c:pt>
                  <c:pt idx="7">
                    <c:v>2020</c:v>
                  </c:pt>
                  <c:pt idx="8">
                    <c:v>2020</c:v>
                  </c:pt>
                  <c:pt idx="9">
                    <c:v>2020</c:v>
                  </c:pt>
                  <c:pt idx="10">
                    <c:v>2020</c:v>
                  </c:pt>
                  <c:pt idx="11">
                    <c:v>2020</c:v>
                  </c:pt>
                  <c:pt idx="12">
                    <c:v>2020</c:v>
                  </c:pt>
                  <c:pt idx="13">
                    <c:v>2020</c:v>
                  </c:pt>
                  <c:pt idx="14">
                    <c:v>2020</c:v>
                  </c:pt>
                  <c:pt idx="15">
                    <c:v>2021</c:v>
                  </c:pt>
                  <c:pt idx="16">
                    <c:v>2021</c:v>
                  </c:pt>
                  <c:pt idx="17">
                    <c:v>2021</c:v>
                  </c:pt>
                  <c:pt idx="18">
                    <c:v>2021</c:v>
                  </c:pt>
                  <c:pt idx="19">
                    <c:v>2021</c:v>
                  </c:pt>
                  <c:pt idx="20">
                    <c:v>2021</c:v>
                  </c:pt>
                  <c:pt idx="21">
                    <c:v>2021</c:v>
                  </c:pt>
                  <c:pt idx="22">
                    <c:v>2021</c:v>
                  </c:pt>
                  <c:pt idx="23">
                    <c:v>2021</c:v>
                  </c:pt>
                  <c:pt idx="24">
                    <c:v>2021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</c:lvl>
              </c:multiLvlStrCache>
            </c:multiLvlStrRef>
          </c:cat>
          <c:val>
            <c:numRef>
              <c:f>'64 GB'!$F$2:$F$26</c:f>
              <c:numCache>
                <c:formatCode>0</c:formatCode>
                <c:ptCount val="25"/>
                <c:pt idx="0">
                  <c:v>109</c:v>
                </c:pt>
                <c:pt idx="1">
                  <c:v>95</c:v>
                </c:pt>
                <c:pt idx="2">
                  <c:v>97</c:v>
                </c:pt>
                <c:pt idx="3">
                  <c:v>88</c:v>
                </c:pt>
                <c:pt idx="4">
                  <c:v>76</c:v>
                </c:pt>
                <c:pt idx="5">
                  <c:v>78</c:v>
                </c:pt>
                <c:pt idx="6">
                  <c:v>65</c:v>
                </c:pt>
                <c:pt idx="7">
                  <c:v>58</c:v>
                </c:pt>
                <c:pt idx="8">
                  <c:v>47</c:v>
                </c:pt>
                <c:pt idx="9">
                  <c:v>40</c:v>
                </c:pt>
                <c:pt idx="10">
                  <c:v>56</c:v>
                </c:pt>
                <c:pt idx="11">
                  <c:v>50</c:v>
                </c:pt>
                <c:pt idx="12">
                  <c:v>73</c:v>
                </c:pt>
                <c:pt idx="13">
                  <c:v>97</c:v>
                </c:pt>
                <c:pt idx="14">
                  <c:v>63</c:v>
                </c:pt>
                <c:pt idx="15">
                  <c:v>52</c:v>
                </c:pt>
                <c:pt idx="16">
                  <c:v>44</c:v>
                </c:pt>
                <c:pt idx="17">
                  <c:v>39</c:v>
                </c:pt>
                <c:pt idx="18">
                  <c:v>39</c:v>
                </c:pt>
                <c:pt idx="19">
                  <c:v>40</c:v>
                </c:pt>
                <c:pt idx="20">
                  <c:v>36</c:v>
                </c:pt>
                <c:pt idx="21">
                  <c:v>33</c:v>
                </c:pt>
                <c:pt idx="22">
                  <c:v>26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5E-4242-AB2C-C4F032F3F7ED}"/>
            </c:ext>
          </c:extLst>
        </c:ser>
        <c:ser>
          <c:idx val="3"/>
          <c:order val="1"/>
          <c:tx>
            <c:strRef>
              <c:f>'64 GB'!$G$1</c:f>
              <c:strCache>
                <c:ptCount val="1"/>
                <c:pt idx="0">
                  <c:v>Forecasted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'64 GB'!$A$2:$C$26</c:f>
              <c:multiLvlStrCache>
                <c:ptCount val="25"/>
                <c:lvl>
                  <c:pt idx="0">
                    <c:v>October</c:v>
                  </c:pt>
                  <c:pt idx="1">
                    <c:v>November</c:v>
                  </c:pt>
                  <c:pt idx="2">
                    <c:v>Decemeber</c:v>
                  </c:pt>
                  <c:pt idx="3">
                    <c:v>January</c:v>
                  </c:pt>
                  <c:pt idx="4">
                    <c:v>February</c:v>
                  </c:pt>
                  <c:pt idx="5">
                    <c:v>March</c:v>
                  </c:pt>
                  <c:pt idx="6">
                    <c:v>April</c:v>
                  </c:pt>
                  <c:pt idx="7">
                    <c:v>May</c:v>
                  </c:pt>
                  <c:pt idx="8">
                    <c:v>June</c:v>
                  </c:pt>
                  <c:pt idx="9">
                    <c:v>July</c:v>
                  </c:pt>
                  <c:pt idx="10">
                    <c:v>August</c:v>
                  </c:pt>
                  <c:pt idx="11">
                    <c:v>September</c:v>
                  </c:pt>
                  <c:pt idx="12">
                    <c:v>October</c:v>
                  </c:pt>
                  <c:pt idx="13">
                    <c:v>November</c:v>
                  </c:pt>
                  <c:pt idx="14">
                    <c:v>December</c:v>
                  </c:pt>
                  <c:pt idx="15">
                    <c:v>January</c:v>
                  </c:pt>
                  <c:pt idx="16">
                    <c:v>February</c:v>
                  </c:pt>
                  <c:pt idx="17">
                    <c:v>March</c:v>
                  </c:pt>
                  <c:pt idx="18">
                    <c:v>April</c:v>
                  </c:pt>
                  <c:pt idx="19">
                    <c:v>May</c:v>
                  </c:pt>
                  <c:pt idx="20">
                    <c:v>June</c:v>
                  </c:pt>
                  <c:pt idx="21">
                    <c:v>July</c:v>
                  </c:pt>
                  <c:pt idx="22">
                    <c:v>August</c:v>
                  </c:pt>
                  <c:pt idx="23">
                    <c:v>September</c:v>
                  </c:pt>
                  <c:pt idx="24">
                    <c:v>October</c:v>
                  </c:pt>
                </c:lvl>
                <c:lvl>
                  <c:pt idx="0">
                    <c:v>2019</c:v>
                  </c:pt>
                  <c:pt idx="1">
                    <c:v>2019</c:v>
                  </c:pt>
                  <c:pt idx="2">
                    <c:v>2019</c:v>
                  </c:pt>
                  <c:pt idx="3">
                    <c:v>2020</c:v>
                  </c:pt>
                  <c:pt idx="4">
                    <c:v>2020</c:v>
                  </c:pt>
                  <c:pt idx="5">
                    <c:v>2020</c:v>
                  </c:pt>
                  <c:pt idx="6">
                    <c:v>2020</c:v>
                  </c:pt>
                  <c:pt idx="7">
                    <c:v>2020</c:v>
                  </c:pt>
                  <c:pt idx="8">
                    <c:v>2020</c:v>
                  </c:pt>
                  <c:pt idx="9">
                    <c:v>2020</c:v>
                  </c:pt>
                  <c:pt idx="10">
                    <c:v>2020</c:v>
                  </c:pt>
                  <c:pt idx="11">
                    <c:v>2020</c:v>
                  </c:pt>
                  <c:pt idx="12">
                    <c:v>2020</c:v>
                  </c:pt>
                  <c:pt idx="13">
                    <c:v>2020</c:v>
                  </c:pt>
                  <c:pt idx="14">
                    <c:v>2020</c:v>
                  </c:pt>
                  <c:pt idx="15">
                    <c:v>2021</c:v>
                  </c:pt>
                  <c:pt idx="16">
                    <c:v>2021</c:v>
                  </c:pt>
                  <c:pt idx="17">
                    <c:v>2021</c:v>
                  </c:pt>
                  <c:pt idx="18">
                    <c:v>2021</c:v>
                  </c:pt>
                  <c:pt idx="19">
                    <c:v>2021</c:v>
                  </c:pt>
                  <c:pt idx="20">
                    <c:v>2021</c:v>
                  </c:pt>
                  <c:pt idx="21">
                    <c:v>2021</c:v>
                  </c:pt>
                  <c:pt idx="22">
                    <c:v>2021</c:v>
                  </c:pt>
                  <c:pt idx="23">
                    <c:v>2021</c:v>
                  </c:pt>
                  <c:pt idx="24">
                    <c:v>2021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</c:lvl>
              </c:multiLvlStrCache>
            </c:multiLvlStrRef>
          </c:cat>
          <c:val>
            <c:numRef>
              <c:f>'64 GB'!$G$2:$G$26</c:f>
              <c:numCache>
                <c:formatCode>0</c:formatCode>
                <c:ptCount val="25"/>
                <c:pt idx="0">
                  <c:v>92.636666666666642</c:v>
                </c:pt>
                <c:pt idx="1">
                  <c:v>89.747971014492734</c:v>
                </c:pt>
                <c:pt idx="2">
                  <c:v>86.859275362318826</c:v>
                </c:pt>
                <c:pt idx="3">
                  <c:v>83.970579710144918</c:v>
                </c:pt>
                <c:pt idx="4">
                  <c:v>81.081884057970996</c:v>
                </c:pt>
                <c:pt idx="5">
                  <c:v>78.193188405797088</c:v>
                </c:pt>
                <c:pt idx="6">
                  <c:v>75.30449275362318</c:v>
                </c:pt>
                <c:pt idx="7">
                  <c:v>72.415797101449272</c:v>
                </c:pt>
                <c:pt idx="8">
                  <c:v>69.527101449275349</c:v>
                </c:pt>
                <c:pt idx="9">
                  <c:v>66.638405797101441</c:v>
                </c:pt>
                <c:pt idx="10">
                  <c:v>63.749710144927526</c:v>
                </c:pt>
                <c:pt idx="11">
                  <c:v>60.861014492753618</c:v>
                </c:pt>
                <c:pt idx="12">
                  <c:v>57.972318840579703</c:v>
                </c:pt>
                <c:pt idx="13">
                  <c:v>55.083623188405795</c:v>
                </c:pt>
                <c:pt idx="14">
                  <c:v>52.19492753623188</c:v>
                </c:pt>
                <c:pt idx="15">
                  <c:v>49.306231884057965</c:v>
                </c:pt>
                <c:pt idx="16">
                  <c:v>46.417536231884057</c:v>
                </c:pt>
                <c:pt idx="17">
                  <c:v>43.528840579710142</c:v>
                </c:pt>
                <c:pt idx="18">
                  <c:v>40.640144927536234</c:v>
                </c:pt>
                <c:pt idx="19">
                  <c:v>37.751449275362319</c:v>
                </c:pt>
                <c:pt idx="20">
                  <c:v>34.862753623188411</c:v>
                </c:pt>
                <c:pt idx="21">
                  <c:v>31.974057971014503</c:v>
                </c:pt>
                <c:pt idx="22">
                  <c:v>29.085362318840581</c:v>
                </c:pt>
                <c:pt idx="23">
                  <c:v>26.196666666666673</c:v>
                </c:pt>
                <c:pt idx="24">
                  <c:v>23.269999999999996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5E-4242-AB2C-C4F032F3F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0177103"/>
        <c:axId val="1758081615"/>
      </c:lineChart>
      <c:catAx>
        <c:axId val="176017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081615"/>
        <c:crosses val="autoZero"/>
        <c:auto val="1"/>
        <c:lblAlgn val="ctr"/>
        <c:lblOffset val="100"/>
        <c:noMultiLvlLbl val="0"/>
      </c:catAx>
      <c:valAx>
        <c:axId val="175808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17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'64 GB'!$A$2:$A$25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xVal>
          <c:yVal>
            <c:numRef>
              <c:f>'Regression 64GB'!$C$25:$C$48</c:f>
              <c:numCache>
                <c:formatCode>General</c:formatCode>
                <c:ptCount val="24"/>
                <c:pt idx="0">
                  <c:v>16.363333333333358</c:v>
                </c:pt>
                <c:pt idx="1">
                  <c:v>5.2520289855072662</c:v>
                </c:pt>
                <c:pt idx="2">
                  <c:v>10.140724637681174</c:v>
                </c:pt>
                <c:pt idx="3">
                  <c:v>4.0294202898550822</c:v>
                </c:pt>
                <c:pt idx="4">
                  <c:v>-5.0818840579709956</c:v>
                </c:pt>
                <c:pt idx="5">
                  <c:v>-0.19318840579708763</c:v>
                </c:pt>
                <c:pt idx="6">
                  <c:v>-10.30449275362318</c:v>
                </c:pt>
                <c:pt idx="7">
                  <c:v>-14.415797101449272</c:v>
                </c:pt>
                <c:pt idx="8">
                  <c:v>-22.527101449275349</c:v>
                </c:pt>
                <c:pt idx="9">
                  <c:v>-26.638405797101441</c:v>
                </c:pt>
                <c:pt idx="10">
                  <c:v>-7.7497101449275263</c:v>
                </c:pt>
                <c:pt idx="11">
                  <c:v>-10.861014492753618</c:v>
                </c:pt>
                <c:pt idx="12">
                  <c:v>15.027681159420297</c:v>
                </c:pt>
                <c:pt idx="13">
                  <c:v>41.916376811594205</c:v>
                </c:pt>
                <c:pt idx="14">
                  <c:v>10.80507246376812</c:v>
                </c:pt>
                <c:pt idx="15">
                  <c:v>2.693768115942035</c:v>
                </c:pt>
                <c:pt idx="16">
                  <c:v>-2.417536231884057</c:v>
                </c:pt>
                <c:pt idx="17">
                  <c:v>-4.5288405797101419</c:v>
                </c:pt>
                <c:pt idx="18">
                  <c:v>-1.6401449275362339</c:v>
                </c:pt>
                <c:pt idx="19">
                  <c:v>2.2485507246376812</c:v>
                </c:pt>
                <c:pt idx="20">
                  <c:v>1.1372463768115892</c:v>
                </c:pt>
                <c:pt idx="21">
                  <c:v>1.0259420289854972</c:v>
                </c:pt>
                <c:pt idx="22">
                  <c:v>-3.0853623188405805</c:v>
                </c:pt>
                <c:pt idx="23">
                  <c:v>-1.1966666666666725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58-7E45-90BC-2B2589747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185599"/>
        <c:axId val="1766707727"/>
      </c:scatterChart>
      <c:valAx>
        <c:axId val="17661855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6707727"/>
        <c:crosses val="autoZero"/>
        <c:crossBetween val="midCat"/>
      </c:valAx>
      <c:valAx>
        <c:axId val="17667077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61855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'64 GB'!$A$2:$A$25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xVal>
          <c:yVal>
            <c:numRef>
              <c:f>'64 GB'!$F$2:$F$25</c:f>
              <c:numCache>
                <c:formatCode>0</c:formatCode>
                <c:ptCount val="24"/>
                <c:pt idx="0">
                  <c:v>109</c:v>
                </c:pt>
                <c:pt idx="1">
                  <c:v>95</c:v>
                </c:pt>
                <c:pt idx="2">
                  <c:v>97</c:v>
                </c:pt>
                <c:pt idx="3">
                  <c:v>88</c:v>
                </c:pt>
                <c:pt idx="4">
                  <c:v>76</c:v>
                </c:pt>
                <c:pt idx="5">
                  <c:v>78</c:v>
                </c:pt>
                <c:pt idx="6">
                  <c:v>65</c:v>
                </c:pt>
                <c:pt idx="7">
                  <c:v>58</c:v>
                </c:pt>
                <c:pt idx="8">
                  <c:v>47</c:v>
                </c:pt>
                <c:pt idx="9">
                  <c:v>40</c:v>
                </c:pt>
                <c:pt idx="10">
                  <c:v>56</c:v>
                </c:pt>
                <c:pt idx="11">
                  <c:v>50</c:v>
                </c:pt>
                <c:pt idx="12">
                  <c:v>73</c:v>
                </c:pt>
                <c:pt idx="13">
                  <c:v>97</c:v>
                </c:pt>
                <c:pt idx="14">
                  <c:v>63</c:v>
                </c:pt>
                <c:pt idx="15">
                  <c:v>52</c:v>
                </c:pt>
                <c:pt idx="16">
                  <c:v>44</c:v>
                </c:pt>
                <c:pt idx="17">
                  <c:v>39</c:v>
                </c:pt>
                <c:pt idx="18">
                  <c:v>39</c:v>
                </c:pt>
                <c:pt idx="19">
                  <c:v>40</c:v>
                </c:pt>
                <c:pt idx="20">
                  <c:v>36</c:v>
                </c:pt>
                <c:pt idx="21">
                  <c:v>33</c:v>
                </c:pt>
                <c:pt idx="22">
                  <c:v>26</c:v>
                </c:pt>
                <c:pt idx="23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57-4248-B7C0-9A92219A6752}"/>
            </c:ext>
          </c:extLst>
        </c:ser>
        <c:ser>
          <c:idx val="1"/>
          <c:order val="1"/>
          <c:tx>
            <c:v>Predicted 23</c:v>
          </c:tx>
          <c:spPr>
            <a:ln w="19050">
              <a:noFill/>
            </a:ln>
          </c:spPr>
          <c:xVal>
            <c:numRef>
              <c:f>'64 GB'!$A$2:$A$25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xVal>
          <c:yVal>
            <c:numRef>
              <c:f>'Regression 64GB'!$B$25:$B$48</c:f>
              <c:numCache>
                <c:formatCode>General</c:formatCode>
                <c:ptCount val="24"/>
                <c:pt idx="0">
                  <c:v>92.636666666666642</c:v>
                </c:pt>
                <c:pt idx="1">
                  <c:v>89.747971014492734</c:v>
                </c:pt>
                <c:pt idx="2">
                  <c:v>86.859275362318826</c:v>
                </c:pt>
                <c:pt idx="3">
                  <c:v>83.970579710144918</c:v>
                </c:pt>
                <c:pt idx="4">
                  <c:v>81.081884057970996</c:v>
                </c:pt>
                <c:pt idx="5">
                  <c:v>78.193188405797088</c:v>
                </c:pt>
                <c:pt idx="6">
                  <c:v>75.30449275362318</c:v>
                </c:pt>
                <c:pt idx="7">
                  <c:v>72.415797101449272</c:v>
                </c:pt>
                <c:pt idx="8">
                  <c:v>69.527101449275349</c:v>
                </c:pt>
                <c:pt idx="9">
                  <c:v>66.638405797101441</c:v>
                </c:pt>
                <c:pt idx="10">
                  <c:v>63.749710144927526</c:v>
                </c:pt>
                <c:pt idx="11">
                  <c:v>60.861014492753618</c:v>
                </c:pt>
                <c:pt idx="12">
                  <c:v>57.972318840579703</c:v>
                </c:pt>
                <c:pt idx="13">
                  <c:v>55.083623188405795</c:v>
                </c:pt>
                <c:pt idx="14">
                  <c:v>52.19492753623188</c:v>
                </c:pt>
                <c:pt idx="15">
                  <c:v>49.306231884057965</c:v>
                </c:pt>
                <c:pt idx="16">
                  <c:v>46.417536231884057</c:v>
                </c:pt>
                <c:pt idx="17">
                  <c:v>43.528840579710142</c:v>
                </c:pt>
                <c:pt idx="18">
                  <c:v>40.640144927536234</c:v>
                </c:pt>
                <c:pt idx="19">
                  <c:v>37.751449275362319</c:v>
                </c:pt>
                <c:pt idx="20">
                  <c:v>34.862753623188411</c:v>
                </c:pt>
                <c:pt idx="21">
                  <c:v>31.974057971014503</c:v>
                </c:pt>
                <c:pt idx="22">
                  <c:v>29.085362318840581</c:v>
                </c:pt>
                <c:pt idx="23">
                  <c:v>26.196666666666673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57-4248-B7C0-9A92219A6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786607"/>
        <c:axId val="1766788255"/>
      </c:scatterChart>
      <c:valAx>
        <c:axId val="17667866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6788255"/>
        <c:crosses val="autoZero"/>
        <c:crossBetween val="midCat"/>
      </c:valAx>
      <c:valAx>
        <c:axId val="17667882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23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6678660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'256GB'!$F$1</c:f>
              <c:strCache>
                <c:ptCount val="1"/>
                <c:pt idx="0">
                  <c:v>Quantity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'256GB'!$A$2:$C$26</c:f>
              <c:multiLvlStrCache>
                <c:ptCount val="25"/>
                <c:lvl>
                  <c:pt idx="0">
                    <c:v>October</c:v>
                  </c:pt>
                  <c:pt idx="1">
                    <c:v>November</c:v>
                  </c:pt>
                  <c:pt idx="2">
                    <c:v>Decemeber</c:v>
                  </c:pt>
                  <c:pt idx="3">
                    <c:v>January</c:v>
                  </c:pt>
                  <c:pt idx="4">
                    <c:v>February</c:v>
                  </c:pt>
                  <c:pt idx="5">
                    <c:v>March</c:v>
                  </c:pt>
                  <c:pt idx="6">
                    <c:v>April</c:v>
                  </c:pt>
                  <c:pt idx="7">
                    <c:v>May</c:v>
                  </c:pt>
                  <c:pt idx="8">
                    <c:v>June</c:v>
                  </c:pt>
                  <c:pt idx="9">
                    <c:v>July</c:v>
                  </c:pt>
                  <c:pt idx="10">
                    <c:v>August</c:v>
                  </c:pt>
                  <c:pt idx="11">
                    <c:v>September</c:v>
                  </c:pt>
                  <c:pt idx="12">
                    <c:v>October</c:v>
                  </c:pt>
                  <c:pt idx="13">
                    <c:v>November</c:v>
                  </c:pt>
                  <c:pt idx="14">
                    <c:v>December</c:v>
                  </c:pt>
                  <c:pt idx="15">
                    <c:v>January</c:v>
                  </c:pt>
                  <c:pt idx="16">
                    <c:v>February</c:v>
                  </c:pt>
                  <c:pt idx="17">
                    <c:v>March</c:v>
                  </c:pt>
                  <c:pt idx="18">
                    <c:v>April</c:v>
                  </c:pt>
                  <c:pt idx="19">
                    <c:v>May</c:v>
                  </c:pt>
                  <c:pt idx="20">
                    <c:v>June</c:v>
                  </c:pt>
                  <c:pt idx="21">
                    <c:v>July</c:v>
                  </c:pt>
                  <c:pt idx="22">
                    <c:v>August</c:v>
                  </c:pt>
                  <c:pt idx="23">
                    <c:v>September</c:v>
                  </c:pt>
                  <c:pt idx="24">
                    <c:v>October</c:v>
                  </c:pt>
                </c:lvl>
                <c:lvl>
                  <c:pt idx="0">
                    <c:v>2019</c:v>
                  </c:pt>
                  <c:pt idx="1">
                    <c:v>2019</c:v>
                  </c:pt>
                  <c:pt idx="2">
                    <c:v>2019</c:v>
                  </c:pt>
                  <c:pt idx="3">
                    <c:v>2020</c:v>
                  </c:pt>
                  <c:pt idx="4">
                    <c:v>2020</c:v>
                  </c:pt>
                  <c:pt idx="5">
                    <c:v>2020</c:v>
                  </c:pt>
                  <c:pt idx="6">
                    <c:v>2020</c:v>
                  </c:pt>
                  <c:pt idx="7">
                    <c:v>2020</c:v>
                  </c:pt>
                  <c:pt idx="8">
                    <c:v>2020</c:v>
                  </c:pt>
                  <c:pt idx="9">
                    <c:v>2020</c:v>
                  </c:pt>
                  <c:pt idx="10">
                    <c:v>2020</c:v>
                  </c:pt>
                  <c:pt idx="11">
                    <c:v>2020</c:v>
                  </c:pt>
                  <c:pt idx="12">
                    <c:v>2020</c:v>
                  </c:pt>
                  <c:pt idx="13">
                    <c:v>2020</c:v>
                  </c:pt>
                  <c:pt idx="14">
                    <c:v>2020</c:v>
                  </c:pt>
                  <c:pt idx="15">
                    <c:v>2021</c:v>
                  </c:pt>
                  <c:pt idx="16">
                    <c:v>2021</c:v>
                  </c:pt>
                  <c:pt idx="17">
                    <c:v>2021</c:v>
                  </c:pt>
                  <c:pt idx="18">
                    <c:v>2021</c:v>
                  </c:pt>
                  <c:pt idx="19">
                    <c:v>2021</c:v>
                  </c:pt>
                  <c:pt idx="20">
                    <c:v>2021</c:v>
                  </c:pt>
                  <c:pt idx="21">
                    <c:v>2021</c:v>
                  </c:pt>
                  <c:pt idx="22">
                    <c:v>2021</c:v>
                  </c:pt>
                  <c:pt idx="23">
                    <c:v>2021</c:v>
                  </c:pt>
                  <c:pt idx="24">
                    <c:v>2021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</c:lvl>
              </c:multiLvlStrCache>
            </c:multiLvlStrRef>
          </c:cat>
          <c:val>
            <c:numRef>
              <c:f>'256GB'!$F$2:$F$26</c:f>
              <c:numCache>
                <c:formatCode>General</c:formatCode>
                <c:ptCount val="25"/>
                <c:pt idx="0">
                  <c:v>196</c:v>
                </c:pt>
                <c:pt idx="1">
                  <c:v>186</c:v>
                </c:pt>
                <c:pt idx="2">
                  <c:v>172</c:v>
                </c:pt>
                <c:pt idx="3">
                  <c:v>170</c:v>
                </c:pt>
                <c:pt idx="4">
                  <c:v>167</c:v>
                </c:pt>
                <c:pt idx="5">
                  <c:v>154</c:v>
                </c:pt>
                <c:pt idx="6">
                  <c:v>143</c:v>
                </c:pt>
                <c:pt idx="7">
                  <c:v>140</c:v>
                </c:pt>
                <c:pt idx="8">
                  <c:v>141</c:v>
                </c:pt>
                <c:pt idx="9">
                  <c:v>135</c:v>
                </c:pt>
                <c:pt idx="10">
                  <c:v>137</c:v>
                </c:pt>
                <c:pt idx="11">
                  <c:v>126</c:v>
                </c:pt>
                <c:pt idx="12">
                  <c:v>121</c:v>
                </c:pt>
                <c:pt idx="13">
                  <c:v>154</c:v>
                </c:pt>
                <c:pt idx="14">
                  <c:v>116</c:v>
                </c:pt>
                <c:pt idx="15">
                  <c:v>99</c:v>
                </c:pt>
                <c:pt idx="16">
                  <c:v>87</c:v>
                </c:pt>
                <c:pt idx="17">
                  <c:v>73</c:v>
                </c:pt>
                <c:pt idx="18">
                  <c:v>61</c:v>
                </c:pt>
                <c:pt idx="19">
                  <c:v>55</c:v>
                </c:pt>
                <c:pt idx="20">
                  <c:v>50</c:v>
                </c:pt>
                <c:pt idx="21">
                  <c:v>43</c:v>
                </c:pt>
                <c:pt idx="22">
                  <c:v>41</c:v>
                </c:pt>
                <c:pt idx="2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6A-C845-AEF7-2A4206D3AD1F}"/>
            </c:ext>
          </c:extLst>
        </c:ser>
        <c:ser>
          <c:idx val="7"/>
          <c:order val="1"/>
          <c:tx>
            <c:strRef>
              <c:f>'256GB'!$J$1</c:f>
              <c:strCache>
                <c:ptCount val="1"/>
                <c:pt idx="0">
                  <c:v>Adjusted Forecast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'256GB'!$A$2:$C$26</c:f>
              <c:multiLvlStrCache>
                <c:ptCount val="25"/>
                <c:lvl>
                  <c:pt idx="0">
                    <c:v>October</c:v>
                  </c:pt>
                  <c:pt idx="1">
                    <c:v>November</c:v>
                  </c:pt>
                  <c:pt idx="2">
                    <c:v>Decemeber</c:v>
                  </c:pt>
                  <c:pt idx="3">
                    <c:v>January</c:v>
                  </c:pt>
                  <c:pt idx="4">
                    <c:v>February</c:v>
                  </c:pt>
                  <c:pt idx="5">
                    <c:v>March</c:v>
                  </c:pt>
                  <c:pt idx="6">
                    <c:v>April</c:v>
                  </c:pt>
                  <c:pt idx="7">
                    <c:v>May</c:v>
                  </c:pt>
                  <c:pt idx="8">
                    <c:v>June</c:v>
                  </c:pt>
                  <c:pt idx="9">
                    <c:v>July</c:v>
                  </c:pt>
                  <c:pt idx="10">
                    <c:v>August</c:v>
                  </c:pt>
                  <c:pt idx="11">
                    <c:v>September</c:v>
                  </c:pt>
                  <c:pt idx="12">
                    <c:v>October</c:v>
                  </c:pt>
                  <c:pt idx="13">
                    <c:v>November</c:v>
                  </c:pt>
                  <c:pt idx="14">
                    <c:v>December</c:v>
                  </c:pt>
                  <c:pt idx="15">
                    <c:v>January</c:v>
                  </c:pt>
                  <c:pt idx="16">
                    <c:v>February</c:v>
                  </c:pt>
                  <c:pt idx="17">
                    <c:v>March</c:v>
                  </c:pt>
                  <c:pt idx="18">
                    <c:v>April</c:v>
                  </c:pt>
                  <c:pt idx="19">
                    <c:v>May</c:v>
                  </c:pt>
                  <c:pt idx="20">
                    <c:v>June</c:v>
                  </c:pt>
                  <c:pt idx="21">
                    <c:v>July</c:v>
                  </c:pt>
                  <c:pt idx="22">
                    <c:v>August</c:v>
                  </c:pt>
                  <c:pt idx="23">
                    <c:v>September</c:v>
                  </c:pt>
                  <c:pt idx="24">
                    <c:v>October</c:v>
                  </c:pt>
                </c:lvl>
                <c:lvl>
                  <c:pt idx="0">
                    <c:v>2019</c:v>
                  </c:pt>
                  <c:pt idx="1">
                    <c:v>2019</c:v>
                  </c:pt>
                  <c:pt idx="2">
                    <c:v>2019</c:v>
                  </c:pt>
                  <c:pt idx="3">
                    <c:v>2020</c:v>
                  </c:pt>
                  <c:pt idx="4">
                    <c:v>2020</c:v>
                  </c:pt>
                  <c:pt idx="5">
                    <c:v>2020</c:v>
                  </c:pt>
                  <c:pt idx="6">
                    <c:v>2020</c:v>
                  </c:pt>
                  <c:pt idx="7">
                    <c:v>2020</c:v>
                  </c:pt>
                  <c:pt idx="8">
                    <c:v>2020</c:v>
                  </c:pt>
                  <c:pt idx="9">
                    <c:v>2020</c:v>
                  </c:pt>
                  <c:pt idx="10">
                    <c:v>2020</c:v>
                  </c:pt>
                  <c:pt idx="11">
                    <c:v>2020</c:v>
                  </c:pt>
                  <c:pt idx="12">
                    <c:v>2020</c:v>
                  </c:pt>
                  <c:pt idx="13">
                    <c:v>2020</c:v>
                  </c:pt>
                  <c:pt idx="14">
                    <c:v>2020</c:v>
                  </c:pt>
                  <c:pt idx="15">
                    <c:v>2021</c:v>
                  </c:pt>
                  <c:pt idx="16">
                    <c:v>2021</c:v>
                  </c:pt>
                  <c:pt idx="17">
                    <c:v>2021</c:v>
                  </c:pt>
                  <c:pt idx="18">
                    <c:v>2021</c:v>
                  </c:pt>
                  <c:pt idx="19">
                    <c:v>2021</c:v>
                  </c:pt>
                  <c:pt idx="20">
                    <c:v>2021</c:v>
                  </c:pt>
                  <c:pt idx="21">
                    <c:v>2021</c:v>
                  </c:pt>
                  <c:pt idx="22">
                    <c:v>2021</c:v>
                  </c:pt>
                  <c:pt idx="23">
                    <c:v>2021</c:v>
                  </c:pt>
                  <c:pt idx="24">
                    <c:v>2021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</c:lvl>
              </c:multiLvlStrCache>
            </c:multiLvlStrRef>
          </c:cat>
          <c:val>
            <c:numRef>
              <c:f>'256GB'!$J$2:$J$26</c:f>
              <c:numCache>
                <c:formatCode>0</c:formatCode>
                <c:ptCount val="25"/>
                <c:pt idx="0">
                  <c:v>202.27735492929651</c:v>
                </c:pt>
                <c:pt idx="1">
                  <c:v>229.29189868870128</c:v>
                </c:pt>
                <c:pt idx="2">
                  <c:v>191.72380578458316</c:v>
                </c:pt>
                <c:pt idx="3">
                  <c:v>178.22818389598712</c:v>
                </c:pt>
                <c:pt idx="4">
                  <c:v>168.48152117859993</c:v>
                </c:pt>
                <c:pt idx="5">
                  <c:v>151.31104593686152</c:v>
                </c:pt>
                <c:pt idx="6">
                  <c:v>136.5807715889828</c:v>
                </c:pt>
                <c:pt idx="7">
                  <c:v>131.93268720127455</c:v>
                </c:pt>
                <c:pt idx="8">
                  <c:v>130.44908169164407</c:v>
                </c:pt>
                <c:pt idx="9">
                  <c:v>123.01936176638365</c:v>
                </c:pt>
                <c:pt idx="10">
                  <c:v>126.36377867537634</c:v>
                </c:pt>
                <c:pt idx="11">
                  <c:v>118.10801203171997</c:v>
                </c:pt>
                <c:pt idx="12">
                  <c:v>117.35798229174553</c:v>
                </c:pt>
                <c:pt idx="13">
                  <c:v>129.54164091114578</c:v>
                </c:pt>
                <c:pt idx="14">
                  <c:v>105.17953504401146</c:v>
                </c:pt>
                <c:pt idx="15">
                  <c:v>94.631202005331645</c:v>
                </c:pt>
                <c:pt idx="16">
                  <c:v>86.241644884966732</c:v>
                </c:pt>
                <c:pt idx="17">
                  <c:v>74.320756854747344</c:v>
                </c:pt>
                <c:pt idx="18">
                  <c:v>64.008361175748092</c:v>
                </c:pt>
                <c:pt idx="19">
                  <c:v>58.582132666776722</c:v>
                </c:pt>
                <c:pt idx="20">
                  <c:v>54.399949928601899</c:v>
                </c:pt>
                <c:pt idx="21">
                  <c:v>47.639529595217994</c:v>
                </c:pt>
                <c:pt idx="22">
                  <c:v>44.768204257416947</c:v>
                </c:pt>
                <c:pt idx="23">
                  <c:v>37.506165335185834</c:v>
                </c:pt>
                <c:pt idx="24">
                  <c:v>32.535857949618581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26A-C845-AEF7-2A4206D3A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873391"/>
        <c:axId val="1794602863"/>
      </c:lineChart>
      <c:catAx>
        <c:axId val="1610873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602863"/>
        <c:crosses val="autoZero"/>
        <c:auto val="1"/>
        <c:lblAlgn val="ctr"/>
        <c:lblOffset val="100"/>
        <c:noMultiLvlLbl val="0"/>
      </c:catAx>
      <c:valAx>
        <c:axId val="179460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87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Period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'256GB'!$A$2:$A$25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xVal>
          <c:yVal>
            <c:numRef>
              <c:f>'Regression 256GB'!$C$25:$C$48</c:f>
              <c:numCache>
                <c:formatCode>General</c:formatCode>
                <c:ptCount val="24"/>
                <c:pt idx="0">
                  <c:v>0.65999999999999659</c:v>
                </c:pt>
                <c:pt idx="1">
                  <c:v>-2.5060869565217558</c:v>
                </c:pt>
                <c:pt idx="2">
                  <c:v>-9.6721739130434798</c:v>
                </c:pt>
                <c:pt idx="3">
                  <c:v>-4.8382608695652323</c:v>
                </c:pt>
                <c:pt idx="4">
                  <c:v>-1.0043478260869847</c:v>
                </c:pt>
                <c:pt idx="5">
                  <c:v>-7.1704347826087087</c:v>
                </c:pt>
                <c:pt idx="6">
                  <c:v>-11.336521739130433</c:v>
                </c:pt>
                <c:pt idx="7">
                  <c:v>-7.5026086956521851</c:v>
                </c:pt>
                <c:pt idx="8">
                  <c:v>0.33130434782606244</c:v>
                </c:pt>
                <c:pt idx="9">
                  <c:v>1.1652173913043384</c:v>
                </c:pt>
                <c:pt idx="10">
                  <c:v>9.999130434782586</c:v>
                </c:pt>
                <c:pt idx="11">
                  <c:v>5.8330434782608478</c:v>
                </c:pt>
                <c:pt idx="12">
                  <c:v>7.6669565217391096</c:v>
                </c:pt>
                <c:pt idx="13">
                  <c:v>47.500869565217371</c:v>
                </c:pt>
                <c:pt idx="14">
                  <c:v>16.334782608695633</c:v>
                </c:pt>
                <c:pt idx="15">
                  <c:v>6.1686956521738949</c:v>
                </c:pt>
                <c:pt idx="16">
                  <c:v>1.0026086956521567</c:v>
                </c:pt>
                <c:pt idx="17">
                  <c:v>-6.1634782608695957</c:v>
                </c:pt>
                <c:pt idx="18">
                  <c:v>-11.32956521739132</c:v>
                </c:pt>
                <c:pt idx="19">
                  <c:v>-10.495652173913072</c:v>
                </c:pt>
                <c:pt idx="20">
                  <c:v>-8.6617391304347962</c:v>
                </c:pt>
                <c:pt idx="21">
                  <c:v>-8.8278260869565486</c:v>
                </c:pt>
                <c:pt idx="22">
                  <c:v>-3.993913043478301</c:v>
                </c:pt>
                <c:pt idx="23">
                  <c:v>-3.160000000000025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AF-CA48-84E9-1AF08A1CD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565663"/>
        <c:axId val="1724567311"/>
      </c:scatterChart>
      <c:valAx>
        <c:axId val="17245656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Period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4567311"/>
        <c:crosses val="autoZero"/>
        <c:crossBetween val="midCat"/>
      </c:valAx>
      <c:valAx>
        <c:axId val="17245673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45656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Period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Quantity</c:v>
          </c:tx>
          <c:spPr>
            <a:ln w="19050">
              <a:noFill/>
            </a:ln>
          </c:spPr>
          <c:xVal>
            <c:numRef>
              <c:f>'256GB'!$A$2:$A$25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xVal>
          <c:yVal>
            <c:numRef>
              <c:f>'256GB'!$F$2:$F$25</c:f>
              <c:numCache>
                <c:formatCode>General</c:formatCode>
                <c:ptCount val="24"/>
                <c:pt idx="0">
                  <c:v>196</c:v>
                </c:pt>
                <c:pt idx="1">
                  <c:v>186</c:v>
                </c:pt>
                <c:pt idx="2">
                  <c:v>172</c:v>
                </c:pt>
                <c:pt idx="3">
                  <c:v>170</c:v>
                </c:pt>
                <c:pt idx="4">
                  <c:v>167</c:v>
                </c:pt>
                <c:pt idx="5">
                  <c:v>154</c:v>
                </c:pt>
                <c:pt idx="6">
                  <c:v>143</c:v>
                </c:pt>
                <c:pt idx="7">
                  <c:v>140</c:v>
                </c:pt>
                <c:pt idx="8">
                  <c:v>141</c:v>
                </c:pt>
                <c:pt idx="9">
                  <c:v>135</c:v>
                </c:pt>
                <c:pt idx="10">
                  <c:v>137</c:v>
                </c:pt>
                <c:pt idx="11">
                  <c:v>126</c:v>
                </c:pt>
                <c:pt idx="12">
                  <c:v>121</c:v>
                </c:pt>
                <c:pt idx="13">
                  <c:v>154</c:v>
                </c:pt>
                <c:pt idx="14">
                  <c:v>116</c:v>
                </c:pt>
                <c:pt idx="15">
                  <c:v>99</c:v>
                </c:pt>
                <c:pt idx="16">
                  <c:v>87</c:v>
                </c:pt>
                <c:pt idx="17">
                  <c:v>73</c:v>
                </c:pt>
                <c:pt idx="18">
                  <c:v>61</c:v>
                </c:pt>
                <c:pt idx="19">
                  <c:v>55</c:v>
                </c:pt>
                <c:pt idx="20">
                  <c:v>50</c:v>
                </c:pt>
                <c:pt idx="21">
                  <c:v>43</c:v>
                </c:pt>
                <c:pt idx="22">
                  <c:v>41</c:v>
                </c:pt>
                <c:pt idx="23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AF-6341-AC50-F11BEA9A7112}"/>
            </c:ext>
          </c:extLst>
        </c:ser>
        <c:ser>
          <c:idx val="1"/>
          <c:order val="1"/>
          <c:tx>
            <c:v>Predicted Quantity</c:v>
          </c:tx>
          <c:spPr>
            <a:ln w="19050">
              <a:noFill/>
            </a:ln>
          </c:spPr>
          <c:xVal>
            <c:numRef>
              <c:f>'256GB'!$A$2:$A$25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xVal>
          <c:yVal>
            <c:numRef>
              <c:f>'Regression 256GB'!$B$25:$B$48</c:f>
              <c:numCache>
                <c:formatCode>General</c:formatCode>
                <c:ptCount val="24"/>
                <c:pt idx="0">
                  <c:v>195.34</c:v>
                </c:pt>
                <c:pt idx="1">
                  <c:v>188.50608695652176</c:v>
                </c:pt>
                <c:pt idx="2">
                  <c:v>181.67217391304348</c:v>
                </c:pt>
                <c:pt idx="3">
                  <c:v>174.83826086956523</c:v>
                </c:pt>
                <c:pt idx="4">
                  <c:v>168.00434782608698</c:v>
                </c:pt>
                <c:pt idx="5">
                  <c:v>161.17043478260871</c:v>
                </c:pt>
                <c:pt idx="6">
                  <c:v>154.33652173913043</c:v>
                </c:pt>
                <c:pt idx="7">
                  <c:v>147.50260869565219</c:v>
                </c:pt>
                <c:pt idx="8">
                  <c:v>140.66869565217394</c:v>
                </c:pt>
                <c:pt idx="9">
                  <c:v>133.83478260869566</c:v>
                </c:pt>
                <c:pt idx="10">
                  <c:v>127.00086956521741</c:v>
                </c:pt>
                <c:pt idx="11">
                  <c:v>120.16695652173915</c:v>
                </c:pt>
                <c:pt idx="12">
                  <c:v>113.33304347826089</c:v>
                </c:pt>
                <c:pt idx="13">
                  <c:v>106.49913043478263</c:v>
                </c:pt>
                <c:pt idx="14">
                  <c:v>99.665217391304367</c:v>
                </c:pt>
                <c:pt idx="15">
                  <c:v>92.831304347826105</c:v>
                </c:pt>
                <c:pt idx="16">
                  <c:v>85.997391304347843</c:v>
                </c:pt>
                <c:pt idx="17">
                  <c:v>79.163478260869596</c:v>
                </c:pt>
                <c:pt idx="18">
                  <c:v>72.32956521739132</c:v>
                </c:pt>
                <c:pt idx="19">
                  <c:v>65.495652173913072</c:v>
                </c:pt>
                <c:pt idx="20">
                  <c:v>58.661739130434796</c:v>
                </c:pt>
                <c:pt idx="21">
                  <c:v>51.827826086956549</c:v>
                </c:pt>
                <c:pt idx="22">
                  <c:v>44.993913043478301</c:v>
                </c:pt>
                <c:pt idx="23">
                  <c:v>38.160000000000025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AF-6341-AC50-F11BEA9A7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08399"/>
        <c:axId val="1724610047"/>
      </c:scatterChart>
      <c:valAx>
        <c:axId val="1724608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Period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4610047"/>
        <c:crosses val="autoZero"/>
        <c:crossBetween val="midCat"/>
      </c:valAx>
      <c:valAx>
        <c:axId val="17246100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Quantity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460839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'512 GB'!$F$1</c:f>
              <c:strCache>
                <c:ptCount val="1"/>
                <c:pt idx="0">
                  <c:v>Quantity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'512 GB'!$A$2:$C$26</c:f>
              <c:multiLvlStrCache>
                <c:ptCount val="25"/>
                <c:lvl>
                  <c:pt idx="0">
                    <c:v>October</c:v>
                  </c:pt>
                  <c:pt idx="1">
                    <c:v>November</c:v>
                  </c:pt>
                  <c:pt idx="2">
                    <c:v>Decemeber</c:v>
                  </c:pt>
                  <c:pt idx="3">
                    <c:v>January</c:v>
                  </c:pt>
                  <c:pt idx="4">
                    <c:v>February</c:v>
                  </c:pt>
                  <c:pt idx="5">
                    <c:v>March</c:v>
                  </c:pt>
                  <c:pt idx="6">
                    <c:v>April</c:v>
                  </c:pt>
                  <c:pt idx="7">
                    <c:v>May</c:v>
                  </c:pt>
                  <c:pt idx="8">
                    <c:v>June</c:v>
                  </c:pt>
                  <c:pt idx="9">
                    <c:v>July</c:v>
                  </c:pt>
                  <c:pt idx="10">
                    <c:v>August</c:v>
                  </c:pt>
                  <c:pt idx="11">
                    <c:v>September</c:v>
                  </c:pt>
                  <c:pt idx="12">
                    <c:v>October</c:v>
                  </c:pt>
                  <c:pt idx="13">
                    <c:v>November</c:v>
                  </c:pt>
                  <c:pt idx="14">
                    <c:v>December</c:v>
                  </c:pt>
                  <c:pt idx="15">
                    <c:v>January</c:v>
                  </c:pt>
                  <c:pt idx="16">
                    <c:v>February</c:v>
                  </c:pt>
                  <c:pt idx="17">
                    <c:v>March</c:v>
                  </c:pt>
                  <c:pt idx="18">
                    <c:v>April</c:v>
                  </c:pt>
                  <c:pt idx="19">
                    <c:v>May</c:v>
                  </c:pt>
                  <c:pt idx="20">
                    <c:v>June</c:v>
                  </c:pt>
                  <c:pt idx="21">
                    <c:v>July</c:v>
                  </c:pt>
                  <c:pt idx="22">
                    <c:v>August</c:v>
                  </c:pt>
                  <c:pt idx="23">
                    <c:v>September</c:v>
                  </c:pt>
                  <c:pt idx="24">
                    <c:v>October</c:v>
                  </c:pt>
                </c:lvl>
                <c:lvl>
                  <c:pt idx="0">
                    <c:v>2019</c:v>
                  </c:pt>
                  <c:pt idx="1">
                    <c:v>2019</c:v>
                  </c:pt>
                  <c:pt idx="2">
                    <c:v>2019</c:v>
                  </c:pt>
                  <c:pt idx="3">
                    <c:v>2020</c:v>
                  </c:pt>
                  <c:pt idx="4">
                    <c:v>2020</c:v>
                  </c:pt>
                  <c:pt idx="5">
                    <c:v>2020</c:v>
                  </c:pt>
                  <c:pt idx="6">
                    <c:v>2020</c:v>
                  </c:pt>
                  <c:pt idx="7">
                    <c:v>2020</c:v>
                  </c:pt>
                  <c:pt idx="8">
                    <c:v>2020</c:v>
                  </c:pt>
                  <c:pt idx="9">
                    <c:v>2020</c:v>
                  </c:pt>
                  <c:pt idx="10">
                    <c:v>2020</c:v>
                  </c:pt>
                  <c:pt idx="11">
                    <c:v>2020</c:v>
                  </c:pt>
                  <c:pt idx="12">
                    <c:v>2020</c:v>
                  </c:pt>
                  <c:pt idx="13">
                    <c:v>2020</c:v>
                  </c:pt>
                  <c:pt idx="14">
                    <c:v>2020</c:v>
                  </c:pt>
                  <c:pt idx="15">
                    <c:v>2021</c:v>
                  </c:pt>
                  <c:pt idx="16">
                    <c:v>2021</c:v>
                  </c:pt>
                  <c:pt idx="17">
                    <c:v>2021</c:v>
                  </c:pt>
                  <c:pt idx="18">
                    <c:v>2021</c:v>
                  </c:pt>
                  <c:pt idx="19">
                    <c:v>2021</c:v>
                  </c:pt>
                  <c:pt idx="20">
                    <c:v>2021</c:v>
                  </c:pt>
                  <c:pt idx="21">
                    <c:v>2021</c:v>
                  </c:pt>
                  <c:pt idx="22">
                    <c:v>2021</c:v>
                  </c:pt>
                  <c:pt idx="23">
                    <c:v>2021</c:v>
                  </c:pt>
                  <c:pt idx="24">
                    <c:v>2021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</c:lvl>
              </c:multiLvlStrCache>
            </c:multiLvlStrRef>
          </c:cat>
          <c:val>
            <c:numRef>
              <c:f>'512 GB'!$F$2:$F$26</c:f>
              <c:numCache>
                <c:formatCode>0</c:formatCode>
                <c:ptCount val="25"/>
                <c:pt idx="0">
                  <c:v>62</c:v>
                </c:pt>
                <c:pt idx="1">
                  <c:v>54.100227790432797</c:v>
                </c:pt>
                <c:pt idx="2">
                  <c:v>50</c:v>
                </c:pt>
                <c:pt idx="3">
                  <c:v>50.113895216400913</c:v>
                </c:pt>
                <c:pt idx="4">
                  <c:v>43.280182232346242</c:v>
                </c:pt>
                <c:pt idx="5">
                  <c:v>42</c:v>
                </c:pt>
                <c:pt idx="6">
                  <c:v>40</c:v>
                </c:pt>
                <c:pt idx="7">
                  <c:v>38</c:v>
                </c:pt>
                <c:pt idx="8">
                  <c:v>35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35</c:v>
                </c:pt>
                <c:pt idx="13">
                  <c:v>43</c:v>
                </c:pt>
                <c:pt idx="14">
                  <c:v>30</c:v>
                </c:pt>
                <c:pt idx="15">
                  <c:v>29.612756264236904</c:v>
                </c:pt>
                <c:pt idx="16">
                  <c:v>25.056947608200456</c:v>
                </c:pt>
                <c:pt idx="17">
                  <c:v>22.209567198177677</c:v>
                </c:pt>
                <c:pt idx="18">
                  <c:v>21</c:v>
                </c:pt>
                <c:pt idx="19">
                  <c:v>20</c:v>
                </c:pt>
                <c:pt idx="20">
                  <c:v>20.501138952164009</c:v>
                </c:pt>
                <c:pt idx="21">
                  <c:v>18.792710706150341</c:v>
                </c:pt>
                <c:pt idx="22">
                  <c:v>14.806378132118452</c:v>
                </c:pt>
                <c:pt idx="23">
                  <c:v>14.236902050113896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B7-7148-9D79-A64227F5AE95}"/>
            </c:ext>
          </c:extLst>
        </c:ser>
        <c:ser>
          <c:idx val="7"/>
          <c:order val="1"/>
          <c:tx>
            <c:strRef>
              <c:f>'512 GB'!$J$1</c:f>
              <c:strCache>
                <c:ptCount val="1"/>
                <c:pt idx="0">
                  <c:v>Adjusted Forecast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'512 GB'!$A$2:$C$26</c:f>
              <c:multiLvlStrCache>
                <c:ptCount val="25"/>
                <c:lvl>
                  <c:pt idx="0">
                    <c:v>October</c:v>
                  </c:pt>
                  <c:pt idx="1">
                    <c:v>November</c:v>
                  </c:pt>
                  <c:pt idx="2">
                    <c:v>Decemeber</c:v>
                  </c:pt>
                  <c:pt idx="3">
                    <c:v>January</c:v>
                  </c:pt>
                  <c:pt idx="4">
                    <c:v>February</c:v>
                  </c:pt>
                  <c:pt idx="5">
                    <c:v>March</c:v>
                  </c:pt>
                  <c:pt idx="6">
                    <c:v>April</c:v>
                  </c:pt>
                  <c:pt idx="7">
                    <c:v>May</c:v>
                  </c:pt>
                  <c:pt idx="8">
                    <c:v>June</c:v>
                  </c:pt>
                  <c:pt idx="9">
                    <c:v>July</c:v>
                  </c:pt>
                  <c:pt idx="10">
                    <c:v>August</c:v>
                  </c:pt>
                  <c:pt idx="11">
                    <c:v>September</c:v>
                  </c:pt>
                  <c:pt idx="12">
                    <c:v>October</c:v>
                  </c:pt>
                  <c:pt idx="13">
                    <c:v>November</c:v>
                  </c:pt>
                  <c:pt idx="14">
                    <c:v>December</c:v>
                  </c:pt>
                  <c:pt idx="15">
                    <c:v>January</c:v>
                  </c:pt>
                  <c:pt idx="16">
                    <c:v>February</c:v>
                  </c:pt>
                  <c:pt idx="17">
                    <c:v>March</c:v>
                  </c:pt>
                  <c:pt idx="18">
                    <c:v>April</c:v>
                  </c:pt>
                  <c:pt idx="19">
                    <c:v>May</c:v>
                  </c:pt>
                  <c:pt idx="20">
                    <c:v>June</c:v>
                  </c:pt>
                  <c:pt idx="21">
                    <c:v>July</c:v>
                  </c:pt>
                  <c:pt idx="22">
                    <c:v>August</c:v>
                  </c:pt>
                  <c:pt idx="23">
                    <c:v>September</c:v>
                  </c:pt>
                  <c:pt idx="24">
                    <c:v>October</c:v>
                  </c:pt>
                </c:lvl>
                <c:lvl>
                  <c:pt idx="0">
                    <c:v>2019</c:v>
                  </c:pt>
                  <c:pt idx="1">
                    <c:v>2019</c:v>
                  </c:pt>
                  <c:pt idx="2">
                    <c:v>2019</c:v>
                  </c:pt>
                  <c:pt idx="3">
                    <c:v>2020</c:v>
                  </c:pt>
                  <c:pt idx="4">
                    <c:v>2020</c:v>
                  </c:pt>
                  <c:pt idx="5">
                    <c:v>2020</c:v>
                  </c:pt>
                  <c:pt idx="6">
                    <c:v>2020</c:v>
                  </c:pt>
                  <c:pt idx="7">
                    <c:v>2020</c:v>
                  </c:pt>
                  <c:pt idx="8">
                    <c:v>2020</c:v>
                  </c:pt>
                  <c:pt idx="9">
                    <c:v>2020</c:v>
                  </c:pt>
                  <c:pt idx="10">
                    <c:v>2020</c:v>
                  </c:pt>
                  <c:pt idx="11">
                    <c:v>2020</c:v>
                  </c:pt>
                  <c:pt idx="12">
                    <c:v>2020</c:v>
                  </c:pt>
                  <c:pt idx="13">
                    <c:v>2020</c:v>
                  </c:pt>
                  <c:pt idx="14">
                    <c:v>2020</c:v>
                  </c:pt>
                  <c:pt idx="15">
                    <c:v>2021</c:v>
                  </c:pt>
                  <c:pt idx="16">
                    <c:v>2021</c:v>
                  </c:pt>
                  <c:pt idx="17">
                    <c:v>2021</c:v>
                  </c:pt>
                  <c:pt idx="18">
                    <c:v>2021</c:v>
                  </c:pt>
                  <c:pt idx="19">
                    <c:v>2021</c:v>
                  </c:pt>
                  <c:pt idx="20">
                    <c:v>2021</c:v>
                  </c:pt>
                  <c:pt idx="21">
                    <c:v>2021</c:v>
                  </c:pt>
                  <c:pt idx="22">
                    <c:v>2021</c:v>
                  </c:pt>
                  <c:pt idx="23">
                    <c:v>2021</c:v>
                  </c:pt>
                  <c:pt idx="24">
                    <c:v>2021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</c:lvl>
              </c:multiLvlStrCache>
            </c:multiLvlStrRef>
          </c:cat>
          <c:val>
            <c:numRef>
              <c:f>'512 GB'!$J$2:$J$26</c:f>
              <c:numCache>
                <c:formatCode>0</c:formatCode>
                <c:ptCount val="25"/>
                <c:pt idx="0">
                  <c:v>59.613508379398617</c:v>
                </c:pt>
                <c:pt idx="1">
                  <c:v>62.966805237705934</c:v>
                </c:pt>
                <c:pt idx="2">
                  <c:v>50.653457562220801</c:v>
                </c:pt>
                <c:pt idx="3">
                  <c:v>51.040816734350216</c:v>
                </c:pt>
                <c:pt idx="4">
                  <c:v>44.261372487487044</c:v>
                </c:pt>
                <c:pt idx="5">
                  <c:v>41.694459792488438</c:v>
                </c:pt>
                <c:pt idx="6">
                  <c:v>40.270529706676754</c:v>
                </c:pt>
                <c:pt idx="7">
                  <c:v>39.087489531203353</c:v>
                </c:pt>
                <c:pt idx="8">
                  <c:v>39.039822556134808</c:v>
                </c:pt>
                <c:pt idx="9">
                  <c:v>36.790569192293141</c:v>
                </c:pt>
                <c:pt idx="10">
                  <c:v>32.889591548631714</c:v>
                </c:pt>
                <c:pt idx="11">
                  <c:v>32.936870978608681</c:v>
                </c:pt>
                <c:pt idx="12">
                  <c:v>36.45957646321321</c:v>
                </c:pt>
                <c:pt idx="13">
                  <c:v>37.692400441383214</c:v>
                </c:pt>
                <c:pt idx="14">
                  <c:v>29.617912579248301</c:v>
                </c:pt>
                <c:pt idx="15">
                  <c:v>29.084568932822798</c:v>
                </c:pt>
                <c:pt idx="16">
                  <c:v>24.513529390346601</c:v>
                </c:pt>
                <c:pt idx="17">
                  <c:v>22.373522088484506</c:v>
                </c:pt>
                <c:pt idx="18">
                  <c:v>20.859867405479282</c:v>
                </c:pt>
                <c:pt idx="19">
                  <c:v>19.45862347332449</c:v>
                </c:pt>
                <c:pt idx="20">
                  <c:v>18.578630924310787</c:v>
                </c:pt>
                <c:pt idx="21">
                  <c:v>16.627599685959186</c:v>
                </c:pt>
                <c:pt idx="22">
                  <c:v>14.001931204597089</c:v>
                </c:pt>
                <c:pt idx="23">
                  <c:v>13.071371437050491</c:v>
                </c:pt>
                <c:pt idx="24">
                  <c:v>13.365584690966935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3B7-7148-9D79-A64227F5A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378239"/>
        <c:axId val="1733602463"/>
      </c:lineChart>
      <c:catAx>
        <c:axId val="176737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602463"/>
        <c:crosses val="autoZero"/>
        <c:auto val="1"/>
        <c:lblAlgn val="ctr"/>
        <c:lblOffset val="100"/>
        <c:noMultiLvlLbl val="0"/>
      </c:catAx>
      <c:valAx>
        <c:axId val="173360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37823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Period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'512 GB'!$A$2:$A$25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xVal>
          <c:yVal>
            <c:numRef>
              <c:f>'Regression 512GB'!$C$25:$C$48</c:f>
              <c:numCache>
                <c:formatCode>General</c:formatCode>
                <c:ptCount val="24"/>
                <c:pt idx="0">
                  <c:v>8.7895216400911238</c:v>
                </c:pt>
                <c:pt idx="1">
                  <c:v>2.6119986134495363</c:v>
                </c:pt>
                <c:pt idx="2">
                  <c:v>0.23402000594236227</c:v>
                </c:pt>
                <c:pt idx="3">
                  <c:v>2.0701644052688977</c:v>
                </c:pt>
                <c:pt idx="4">
                  <c:v>-3.0412993958601504</c:v>
                </c:pt>
                <c:pt idx="5">
                  <c:v>-2.5992324452807765</c:v>
                </c:pt>
                <c:pt idx="6">
                  <c:v>-2.8769832623551537</c:v>
                </c:pt>
                <c:pt idx="7">
                  <c:v>-3.1547340794295309</c:v>
                </c:pt>
                <c:pt idx="8">
                  <c:v>-4.4324848965039081</c:v>
                </c:pt>
                <c:pt idx="9">
                  <c:v>-5.7102357135782853</c:v>
                </c:pt>
                <c:pt idx="10">
                  <c:v>-4.9879865306526625</c:v>
                </c:pt>
                <c:pt idx="11">
                  <c:v>-4.2657373477270468</c:v>
                </c:pt>
                <c:pt idx="12">
                  <c:v>2.456511835198576</c:v>
                </c:pt>
                <c:pt idx="13">
                  <c:v>12.178761018124195</c:v>
                </c:pt>
                <c:pt idx="14">
                  <c:v>0.90101020104981799</c:v>
                </c:pt>
                <c:pt idx="15">
                  <c:v>2.2360156482123443</c:v>
                </c:pt>
                <c:pt idx="16">
                  <c:v>-0.59754382489848368</c:v>
                </c:pt>
                <c:pt idx="17">
                  <c:v>-1.7226750519956404</c:v>
                </c:pt>
                <c:pt idx="18">
                  <c:v>-1.2099930672476944</c:v>
                </c:pt>
                <c:pt idx="19">
                  <c:v>-0.48774388432207871</c:v>
                </c:pt>
                <c:pt idx="20">
                  <c:v>1.7356442507675531</c:v>
                </c:pt>
                <c:pt idx="21">
                  <c:v>1.7494651876795082</c:v>
                </c:pt>
                <c:pt idx="22">
                  <c:v>-0.51461820342675857</c:v>
                </c:pt>
                <c:pt idx="23">
                  <c:v>0.63815489749430832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2E-A941-B7E7-A997905B5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489183"/>
        <c:axId val="1723490831"/>
      </c:scatterChart>
      <c:valAx>
        <c:axId val="1723489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Period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3490831"/>
        <c:crosses val="autoZero"/>
        <c:crossBetween val="midCat"/>
      </c:valAx>
      <c:valAx>
        <c:axId val="17234908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34891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774700</xdr:colOff>
      <xdr:row>29</xdr:row>
      <xdr:rowOff>88900</xdr:rowOff>
    </xdr:from>
    <xdr:to>
      <xdr:col>11</xdr:col>
      <xdr:colOff>406400</xdr:colOff>
      <xdr:row>49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CE0391B-A271-6447-956A-82F1B83B3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457200</xdr:colOff>
      <xdr:row>4</xdr:row>
      <xdr:rowOff>177800</xdr:rowOff>
    </xdr:from>
    <xdr:to>
      <xdr:col>19</xdr:col>
      <xdr:colOff>622300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0CD708-E116-5643-AFF2-6BE57797D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63500</xdr:rowOff>
    </xdr:from>
    <xdr:to>
      <xdr:col>15</xdr:col>
      <xdr:colOff>279400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65B5FE-4A38-4945-9B63-9A9F3A7C4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279400</xdr:colOff>
      <xdr:row>3</xdr:row>
      <xdr:rowOff>63500</xdr:rowOff>
    </xdr:from>
    <xdr:to>
      <xdr:col>16</xdr:col>
      <xdr:colOff>279400</xdr:colOff>
      <xdr:row>13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A32CA3-8163-F04A-8103-C5D5CEEE9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28</xdr:row>
      <xdr:rowOff>63500</xdr:rowOff>
    </xdr:from>
    <xdr:to>
      <xdr:col>10</xdr:col>
      <xdr:colOff>482600</xdr:colOff>
      <xdr:row>51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FC4D9D-3278-AD43-91FB-8424EBCF5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63500</xdr:rowOff>
    </xdr:from>
    <xdr:to>
      <xdr:col>15</xdr:col>
      <xdr:colOff>279400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B18793-5531-C745-96E1-A90B5126F6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279400</xdr:colOff>
      <xdr:row>3</xdr:row>
      <xdr:rowOff>63500</xdr:rowOff>
    </xdr:from>
    <xdr:to>
      <xdr:col>16</xdr:col>
      <xdr:colOff>279400</xdr:colOff>
      <xdr:row>13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68F7EE-6343-F04C-80CD-B0B05C5C3E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469900</xdr:colOff>
      <xdr:row>31</xdr:row>
      <xdr:rowOff>152400</xdr:rowOff>
    </xdr:from>
    <xdr:to>
      <xdr:col>10</xdr:col>
      <xdr:colOff>431800</xdr:colOff>
      <xdr:row>59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C90FA3-FF1C-F544-A83A-7956D2D45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63500</xdr:rowOff>
    </xdr:from>
    <xdr:to>
      <xdr:col>15</xdr:col>
      <xdr:colOff>279400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C6E839-A866-584C-8DA3-D567C1E02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279400</xdr:colOff>
      <xdr:row>3</xdr:row>
      <xdr:rowOff>63500</xdr:rowOff>
    </xdr:from>
    <xdr:to>
      <xdr:col>16</xdr:col>
      <xdr:colOff>279400</xdr:colOff>
      <xdr:row>13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1E5762-460B-8840-830D-487146F4C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01815D-ED8F-9B4F-854E-A77AEEE4EDDC}" name="Table2" displayName="Table2" ref="A1:H76" totalsRowShown="0" headerRowDxfId="20">
  <autoFilter ref="A1:H76" xr:uid="{7901815D-ED8F-9B4F-854E-A77AEEE4EDDC}"/>
  <tableColumns count="8">
    <tableColumn id="1" xr3:uid="{39224499-176A-B54D-950B-675495B946B3}" name="Year"/>
    <tableColumn id="2" xr3:uid="{4BAC1816-0FA7-9246-B2A7-406BFD6FBD9B}" name="Month"/>
    <tableColumn id="3" xr3:uid="{48F0123D-377C-B74B-A228-F2AF54D8371E}" name="Quarter"/>
    <tableColumn id="4" xr3:uid="{69ED4E82-ADCC-8B45-B1E4-0E49E8A3AA79}" name="Model"/>
    <tableColumn id="5" xr3:uid="{F02525C3-1F70-0945-8936-CEC2E363EE15}" name="Quantity"/>
    <tableColumn id="6" xr3:uid="{EA76EA5A-4329-BF44-8322-DAD2B7B9FA21}" name="Selling Price"/>
    <tableColumn id="7" xr3:uid="{A484337B-2C4D-5E49-8C96-D9D428D8B478}" name="Discount (%)" dataDxfId="19"/>
    <tableColumn id="8" xr3:uid="{53179419-FFBE-2B4B-A437-A28ABC47C582}" name="Revenue">
      <calculatedColumnFormula>(F2-(F2*G2/100))*E2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98934F-3B9A-984B-82A4-8A0BECE1876E}" name="Table3" displayName="Table3" ref="A1:J27" totalsRowShown="0" headerRowDxfId="18">
  <autoFilter ref="A1:J27" xr:uid="{B698934F-3B9A-984B-82A4-8A0BECE1876E}"/>
  <tableColumns count="10">
    <tableColumn id="1" xr3:uid="{859783E1-DA2A-234C-9173-D700AD29EEE5}" name="Period"/>
    <tableColumn id="2" xr3:uid="{51B727F8-7725-274E-BB7E-57CA7B53CC99}" name="Year" dataDxfId="17"/>
    <tableColumn id="3" xr3:uid="{00BFB3BD-ABBF-B747-B19B-B4ABDAE71664}" name="Month"/>
    <tableColumn id="4" xr3:uid="{1689C67D-6176-DD47-A398-2BA9424F90D0}" name="Quarter" dataDxfId="16"/>
    <tableColumn id="5" xr3:uid="{8A7F6F90-768C-0E45-ADCD-740D2F393C62}" name="Model"/>
    <tableColumn id="6" xr3:uid="{D7D711FB-3F53-1F42-89C2-9534E2E3B24E}" name="Quantity" dataDxfId="15"/>
    <tableColumn id="7" xr3:uid="{94DF5676-FD76-D146-985E-4483E5282083}" name="Forecasted " dataDxfId="14"/>
    <tableColumn id="8" xr3:uid="{F6E1A35B-8002-F84F-AA6D-36FD456D2893}" name="Ratio" dataDxfId="13"/>
    <tableColumn id="9" xr3:uid="{482F007D-B328-EA41-968F-65D05B2D1A5A}" name="Average ratio" dataDxfId="12"/>
    <tableColumn id="10" xr3:uid="{B4D76D91-CEAE-564D-8009-658B6190FADC}" name="Adjusted Forecast" dataDxfId="11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C3B2A5F-8B25-7F48-B8CC-BED0574DAB90}" name="Table4" displayName="Table4" ref="A1:J26" totalsRowShown="0" headerRowDxfId="10">
  <autoFilter ref="A1:J26" xr:uid="{0C3B2A5F-8B25-7F48-B8CC-BED0574DAB90}"/>
  <tableColumns count="10">
    <tableColumn id="1" xr3:uid="{7E0ED9D7-664F-9C44-ADDB-1E1E67AF7703}" name="Period"/>
    <tableColumn id="2" xr3:uid="{ABCEB868-38D0-2D48-9C11-B64B0C996DC5}" name="Year"/>
    <tableColumn id="3" xr3:uid="{E95C5627-1104-AA41-AD1B-FE5F437E1537}" name="Month"/>
    <tableColumn id="4" xr3:uid="{1BD30CF7-7E6D-3E44-BC3F-E3DBC7377CB1}" name="Quarter"/>
    <tableColumn id="5" xr3:uid="{525ABBA2-E860-9042-9B06-9C461FBCEE83}" name="Model"/>
    <tableColumn id="6" xr3:uid="{D73ADDAA-6526-6F40-B4E4-B098D4570428}" name="Quantity"/>
    <tableColumn id="7" xr3:uid="{4838ECBD-5B5E-1548-A6DD-CCDFC5449AD1}" name="Forecasted" dataDxfId="9"/>
    <tableColumn id="8" xr3:uid="{79869DFB-0DF9-DA48-9AA5-3CB44D2EFED0}" name="Ratio" dataDxfId="8"/>
    <tableColumn id="9" xr3:uid="{91CEAA29-C640-AB44-8FBE-747DA0F13B29}" name="Average ratio" dataDxfId="7"/>
    <tableColumn id="10" xr3:uid="{6A3FB3D1-6436-1E4E-AD6A-DBBE3DD5C5B0}" name="Adjusted Forecast" dataDxfId="6"/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B646FDC-0D91-A146-A22D-02F2C8F3D010}" name="Table5" displayName="Table5" ref="A1:J26" totalsRowShown="0" headerRowDxfId="5">
  <autoFilter ref="A1:J26" xr:uid="{EB646FDC-0D91-A146-A22D-02F2C8F3D010}"/>
  <tableColumns count="10">
    <tableColumn id="1" xr3:uid="{9A0B0179-2401-7046-9BBF-9C7111E45282}" name="Period"/>
    <tableColumn id="2" xr3:uid="{D0BBFDA4-8354-414B-B25D-6318E76FC46A}" name="Year"/>
    <tableColumn id="3" xr3:uid="{7C50C2DB-4828-E048-A3F5-10053339D6E7}" name="Month"/>
    <tableColumn id="4" xr3:uid="{68858FC5-5357-254C-8017-C2E702AB1828}" name="Quarter"/>
    <tableColumn id="5" xr3:uid="{D940F305-CFE0-0D41-9892-4FF8983DB4BB}" name="Model"/>
    <tableColumn id="6" xr3:uid="{27506E16-D582-B94D-87EA-0FE32C521971}" name="Quantity" dataDxfId="4"/>
    <tableColumn id="7" xr3:uid="{A105288C-D7F6-D742-A2E8-E0D062279758}" name="Forecasted" dataDxfId="3"/>
    <tableColumn id="8" xr3:uid="{4ACA5D84-A1FC-DB45-A456-E189804C5334}" name="Ratio" dataDxfId="2"/>
    <tableColumn id="9" xr3:uid="{2D2F291F-DE75-D247-9C88-66C2B1E88EF7}" name="Average ratio" dataDxfId="1"/>
    <tableColumn id="10" xr3:uid="{61AFEF7A-08D4-B54D-B2BC-22763A04ECC9}" name="Adjusted Forecast" data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CBCBD-BA2C-5F40-BD46-8337495C3EA5}">
  <dimension ref="A1:H76"/>
  <sheetViews>
    <sheetView workbookViewId="0">
      <selection activeCell="I27" sqref="I27"/>
    </sheetView>
  </sheetViews>
  <sheetFormatPr baseColWidth="10" defaultRowHeight="16" x14ac:dyDescent="0.2"/>
  <cols>
    <col min="3" max="3" width="12.1640625" customWidth="1"/>
    <col min="4" max="4" width="18.5" bestFit="1" customWidth="1"/>
    <col min="5" max="5" width="12.83203125" customWidth="1"/>
    <col min="6" max="6" width="16.83203125" customWidth="1"/>
    <col min="7" max="7" width="17" style="2" customWidth="1"/>
    <col min="8" max="8" width="12.83203125" customWidth="1"/>
  </cols>
  <sheetData>
    <row r="1" spans="1:8" ht="39" customHeight="1" x14ac:dyDescent="0.2">
      <c r="A1" s="13" t="s">
        <v>0</v>
      </c>
      <c r="B1" s="13" t="s">
        <v>4</v>
      </c>
      <c r="C1" s="13" t="s">
        <v>1</v>
      </c>
      <c r="D1" s="13" t="s">
        <v>18</v>
      </c>
      <c r="E1" s="13" t="s">
        <v>2</v>
      </c>
      <c r="F1" s="13" t="s">
        <v>22</v>
      </c>
      <c r="G1" s="14" t="s">
        <v>23</v>
      </c>
      <c r="H1" s="13" t="s">
        <v>3</v>
      </c>
    </row>
    <row r="2" spans="1:8" x14ac:dyDescent="0.2">
      <c r="A2">
        <v>2019</v>
      </c>
      <c r="B2" t="s">
        <v>5</v>
      </c>
      <c r="C2">
        <v>3</v>
      </c>
      <c r="D2" t="s">
        <v>19</v>
      </c>
      <c r="E2">
        <v>23</v>
      </c>
      <c r="F2">
        <v>79750</v>
      </c>
      <c r="G2" s="2">
        <v>0</v>
      </c>
      <c r="H2">
        <f>(F2-(F2*G2/100))*E2</f>
        <v>1834250</v>
      </c>
    </row>
    <row r="3" spans="1:8" x14ac:dyDescent="0.2">
      <c r="A3">
        <v>2019</v>
      </c>
      <c r="B3" t="s">
        <v>5</v>
      </c>
      <c r="C3">
        <v>3</v>
      </c>
      <c r="D3" t="s">
        <v>20</v>
      </c>
      <c r="E3">
        <v>34</v>
      </c>
      <c r="F3">
        <v>84900</v>
      </c>
      <c r="G3" s="2">
        <v>0</v>
      </c>
      <c r="H3">
        <f t="shared" ref="H3:H66" si="0">(F3-(F3*G3/100))*E3</f>
        <v>2886600</v>
      </c>
    </row>
    <row r="4" spans="1:8" x14ac:dyDescent="0.2">
      <c r="A4">
        <v>2019</v>
      </c>
      <c r="B4" t="s">
        <v>5</v>
      </c>
      <c r="C4">
        <v>3</v>
      </c>
      <c r="D4" t="s">
        <v>21</v>
      </c>
      <c r="E4">
        <v>9</v>
      </c>
      <c r="F4">
        <v>116599</v>
      </c>
      <c r="G4" s="2">
        <v>0</v>
      </c>
      <c r="H4">
        <f t="shared" si="0"/>
        <v>1049391</v>
      </c>
    </row>
    <row r="5" spans="1:8" x14ac:dyDescent="0.2">
      <c r="A5">
        <v>2019</v>
      </c>
      <c r="B5" t="s">
        <v>6</v>
      </c>
      <c r="C5">
        <v>4</v>
      </c>
      <c r="D5" t="s">
        <v>19</v>
      </c>
      <c r="E5">
        <v>109</v>
      </c>
      <c r="F5">
        <v>79750</v>
      </c>
      <c r="G5" s="2">
        <v>0.5</v>
      </c>
      <c r="H5">
        <f t="shared" si="0"/>
        <v>8649286.25</v>
      </c>
    </row>
    <row r="6" spans="1:8" x14ac:dyDescent="0.2">
      <c r="A6">
        <v>2019</v>
      </c>
      <c r="B6" t="s">
        <v>6</v>
      </c>
      <c r="C6">
        <v>4</v>
      </c>
      <c r="D6" t="s">
        <v>20</v>
      </c>
      <c r="E6">
        <v>196</v>
      </c>
      <c r="F6">
        <v>84900</v>
      </c>
      <c r="G6" s="2">
        <v>0.5</v>
      </c>
      <c r="H6">
        <f t="shared" si="0"/>
        <v>16557198</v>
      </c>
    </row>
    <row r="7" spans="1:8" x14ac:dyDescent="0.2">
      <c r="A7">
        <v>2019</v>
      </c>
      <c r="B7" t="s">
        <v>6</v>
      </c>
      <c r="C7">
        <v>4</v>
      </c>
      <c r="D7" t="s">
        <v>21</v>
      </c>
      <c r="E7">
        <v>62</v>
      </c>
      <c r="F7">
        <v>116599</v>
      </c>
      <c r="G7" s="2">
        <v>0.5</v>
      </c>
      <c r="H7">
        <f t="shared" si="0"/>
        <v>7192992.3100000005</v>
      </c>
    </row>
    <row r="8" spans="1:8" x14ac:dyDescent="0.2">
      <c r="A8">
        <v>2019</v>
      </c>
      <c r="B8" t="s">
        <v>7</v>
      </c>
      <c r="C8">
        <v>4</v>
      </c>
      <c r="D8" t="s">
        <v>19</v>
      </c>
      <c r="E8">
        <v>95</v>
      </c>
      <c r="F8">
        <v>79750</v>
      </c>
      <c r="G8" s="2">
        <v>0</v>
      </c>
      <c r="H8">
        <f t="shared" si="0"/>
        <v>7576250</v>
      </c>
    </row>
    <row r="9" spans="1:8" x14ac:dyDescent="0.2">
      <c r="A9">
        <v>2019</v>
      </c>
      <c r="B9" t="s">
        <v>7</v>
      </c>
      <c r="C9">
        <v>4</v>
      </c>
      <c r="D9" t="s">
        <v>20</v>
      </c>
      <c r="E9">
        <v>186</v>
      </c>
      <c r="F9">
        <v>84900</v>
      </c>
      <c r="G9" s="2">
        <v>0</v>
      </c>
      <c r="H9">
        <f t="shared" si="0"/>
        <v>15791400</v>
      </c>
    </row>
    <row r="10" spans="1:8" x14ac:dyDescent="0.2">
      <c r="A10">
        <v>2019</v>
      </c>
      <c r="B10" t="s">
        <v>7</v>
      </c>
      <c r="C10">
        <v>4</v>
      </c>
      <c r="D10" t="s">
        <v>21</v>
      </c>
      <c r="E10">
        <v>54</v>
      </c>
      <c r="F10">
        <v>116599</v>
      </c>
      <c r="G10" s="2">
        <v>0</v>
      </c>
      <c r="H10">
        <f t="shared" si="0"/>
        <v>6296346</v>
      </c>
    </row>
    <row r="11" spans="1:8" x14ac:dyDescent="0.2">
      <c r="A11">
        <v>2019</v>
      </c>
      <c r="B11" t="s">
        <v>8</v>
      </c>
      <c r="C11">
        <v>4</v>
      </c>
      <c r="D11" t="s">
        <v>19</v>
      </c>
      <c r="E11">
        <v>97</v>
      </c>
      <c r="F11">
        <v>79750</v>
      </c>
      <c r="G11" s="2">
        <v>0</v>
      </c>
      <c r="H11">
        <f t="shared" si="0"/>
        <v>7735750</v>
      </c>
    </row>
    <row r="12" spans="1:8" x14ac:dyDescent="0.2">
      <c r="A12">
        <v>2019</v>
      </c>
      <c r="B12" t="s">
        <v>8</v>
      </c>
      <c r="C12">
        <v>4</v>
      </c>
      <c r="D12" t="s">
        <v>20</v>
      </c>
      <c r="E12">
        <v>172</v>
      </c>
      <c r="F12">
        <v>84900</v>
      </c>
      <c r="G12" s="2">
        <v>0</v>
      </c>
      <c r="H12">
        <f t="shared" si="0"/>
        <v>14602800</v>
      </c>
    </row>
    <row r="13" spans="1:8" x14ac:dyDescent="0.2">
      <c r="A13">
        <v>2019</v>
      </c>
      <c r="B13" t="s">
        <v>8</v>
      </c>
      <c r="C13">
        <v>4</v>
      </c>
      <c r="D13" t="s">
        <v>21</v>
      </c>
      <c r="E13">
        <v>50</v>
      </c>
      <c r="F13">
        <v>116599</v>
      </c>
      <c r="G13" s="2">
        <v>0</v>
      </c>
      <c r="H13">
        <f t="shared" si="0"/>
        <v>5829950</v>
      </c>
    </row>
    <row r="14" spans="1:8" x14ac:dyDescent="0.2">
      <c r="A14">
        <v>2020</v>
      </c>
      <c r="B14" t="s">
        <v>9</v>
      </c>
      <c r="C14">
        <v>1</v>
      </c>
      <c r="D14" t="s">
        <v>19</v>
      </c>
      <c r="E14">
        <v>88</v>
      </c>
      <c r="F14">
        <v>79750</v>
      </c>
      <c r="G14" s="2">
        <v>0</v>
      </c>
      <c r="H14">
        <f t="shared" si="0"/>
        <v>7018000</v>
      </c>
    </row>
    <row r="15" spans="1:8" x14ac:dyDescent="0.2">
      <c r="A15">
        <v>2020</v>
      </c>
      <c r="B15" t="s">
        <v>9</v>
      </c>
      <c r="C15">
        <v>1</v>
      </c>
      <c r="D15" t="s">
        <v>20</v>
      </c>
      <c r="E15">
        <v>170</v>
      </c>
      <c r="F15">
        <v>84900</v>
      </c>
      <c r="G15" s="2">
        <v>0</v>
      </c>
      <c r="H15">
        <f t="shared" si="0"/>
        <v>14433000</v>
      </c>
    </row>
    <row r="16" spans="1:8" x14ac:dyDescent="0.2">
      <c r="A16">
        <v>2020</v>
      </c>
      <c r="B16" t="s">
        <v>9</v>
      </c>
      <c r="C16">
        <v>1</v>
      </c>
      <c r="D16" t="s">
        <v>21</v>
      </c>
      <c r="E16">
        <v>50</v>
      </c>
      <c r="F16">
        <v>116599</v>
      </c>
      <c r="G16" s="2">
        <v>0</v>
      </c>
      <c r="H16">
        <f t="shared" si="0"/>
        <v>5829950</v>
      </c>
    </row>
    <row r="17" spans="1:8" x14ac:dyDescent="0.2">
      <c r="A17">
        <v>2020</v>
      </c>
      <c r="B17" t="s">
        <v>10</v>
      </c>
      <c r="C17">
        <v>1</v>
      </c>
      <c r="D17" t="s">
        <v>19</v>
      </c>
      <c r="E17">
        <v>76</v>
      </c>
      <c r="F17">
        <v>79750</v>
      </c>
      <c r="G17" s="2">
        <v>0</v>
      </c>
      <c r="H17">
        <f t="shared" si="0"/>
        <v>6061000</v>
      </c>
    </row>
    <row r="18" spans="1:8" x14ac:dyDescent="0.2">
      <c r="A18">
        <v>2020</v>
      </c>
      <c r="B18" t="s">
        <v>10</v>
      </c>
      <c r="C18">
        <v>1</v>
      </c>
      <c r="D18" t="s">
        <v>20</v>
      </c>
      <c r="E18">
        <v>167</v>
      </c>
      <c r="F18">
        <v>84900</v>
      </c>
      <c r="G18" s="2">
        <v>0</v>
      </c>
      <c r="H18">
        <f t="shared" si="0"/>
        <v>14178300</v>
      </c>
    </row>
    <row r="19" spans="1:8" x14ac:dyDescent="0.2">
      <c r="A19">
        <v>2020</v>
      </c>
      <c r="B19" t="s">
        <v>10</v>
      </c>
      <c r="C19">
        <v>1</v>
      </c>
      <c r="D19" t="s">
        <v>21</v>
      </c>
      <c r="E19">
        <v>43</v>
      </c>
      <c r="F19">
        <v>116599</v>
      </c>
      <c r="G19" s="2">
        <v>0</v>
      </c>
      <c r="H19">
        <f t="shared" si="0"/>
        <v>5013757</v>
      </c>
    </row>
    <row r="20" spans="1:8" x14ac:dyDescent="0.2">
      <c r="A20">
        <v>2020</v>
      </c>
      <c r="B20" t="s">
        <v>11</v>
      </c>
      <c r="C20">
        <v>1</v>
      </c>
      <c r="D20" t="s">
        <v>19</v>
      </c>
      <c r="E20">
        <v>78</v>
      </c>
      <c r="F20">
        <v>79750</v>
      </c>
      <c r="G20" s="2">
        <v>0</v>
      </c>
      <c r="H20">
        <f t="shared" si="0"/>
        <v>6220500</v>
      </c>
    </row>
    <row r="21" spans="1:8" x14ac:dyDescent="0.2">
      <c r="A21">
        <v>2020</v>
      </c>
      <c r="B21" t="s">
        <v>11</v>
      </c>
      <c r="C21">
        <v>1</v>
      </c>
      <c r="D21" t="s">
        <v>20</v>
      </c>
      <c r="E21">
        <v>154</v>
      </c>
      <c r="F21">
        <v>84900</v>
      </c>
      <c r="G21" s="2">
        <v>0</v>
      </c>
      <c r="H21">
        <f t="shared" si="0"/>
        <v>13074600</v>
      </c>
    </row>
    <row r="22" spans="1:8" x14ac:dyDescent="0.2">
      <c r="A22">
        <v>2020</v>
      </c>
      <c r="B22" t="s">
        <v>11</v>
      </c>
      <c r="C22">
        <v>1</v>
      </c>
      <c r="D22" t="s">
        <v>21</v>
      </c>
      <c r="E22">
        <v>42</v>
      </c>
      <c r="F22">
        <v>116599</v>
      </c>
      <c r="G22" s="2">
        <v>0</v>
      </c>
      <c r="H22">
        <f t="shared" si="0"/>
        <v>4897158</v>
      </c>
    </row>
    <row r="23" spans="1:8" x14ac:dyDescent="0.2">
      <c r="A23">
        <v>2020</v>
      </c>
      <c r="B23" t="s">
        <v>12</v>
      </c>
      <c r="C23">
        <v>2</v>
      </c>
      <c r="D23" t="s">
        <v>19</v>
      </c>
      <c r="E23">
        <v>65</v>
      </c>
      <c r="F23">
        <v>79750</v>
      </c>
      <c r="G23" s="2">
        <v>0</v>
      </c>
      <c r="H23">
        <f t="shared" si="0"/>
        <v>5183750</v>
      </c>
    </row>
    <row r="24" spans="1:8" x14ac:dyDescent="0.2">
      <c r="A24">
        <v>2020</v>
      </c>
      <c r="B24" t="s">
        <v>12</v>
      </c>
      <c r="C24">
        <v>2</v>
      </c>
      <c r="D24" t="s">
        <v>20</v>
      </c>
      <c r="E24">
        <v>143</v>
      </c>
      <c r="F24">
        <v>84900</v>
      </c>
      <c r="G24" s="2">
        <v>0</v>
      </c>
      <c r="H24">
        <f t="shared" si="0"/>
        <v>12140700</v>
      </c>
    </row>
    <row r="25" spans="1:8" x14ac:dyDescent="0.2">
      <c r="A25">
        <v>2020</v>
      </c>
      <c r="B25" t="s">
        <v>12</v>
      </c>
      <c r="C25">
        <v>2</v>
      </c>
      <c r="D25" t="s">
        <v>21</v>
      </c>
      <c r="E25">
        <v>40</v>
      </c>
      <c r="F25">
        <v>116599</v>
      </c>
      <c r="G25" s="2">
        <v>0</v>
      </c>
      <c r="H25">
        <f t="shared" si="0"/>
        <v>4663960</v>
      </c>
    </row>
    <row r="26" spans="1:8" x14ac:dyDescent="0.2">
      <c r="A26">
        <v>2020</v>
      </c>
      <c r="B26" t="s">
        <v>13</v>
      </c>
      <c r="C26">
        <v>2</v>
      </c>
      <c r="D26" t="s">
        <v>19</v>
      </c>
      <c r="E26">
        <v>58</v>
      </c>
      <c r="F26">
        <v>79750</v>
      </c>
      <c r="G26" s="2">
        <v>0</v>
      </c>
      <c r="H26">
        <f t="shared" si="0"/>
        <v>4625500</v>
      </c>
    </row>
    <row r="27" spans="1:8" x14ac:dyDescent="0.2">
      <c r="A27">
        <v>2020</v>
      </c>
      <c r="B27" t="s">
        <v>13</v>
      </c>
      <c r="C27">
        <v>2</v>
      </c>
      <c r="D27" t="s">
        <v>20</v>
      </c>
      <c r="E27">
        <v>140</v>
      </c>
      <c r="F27">
        <v>84900</v>
      </c>
      <c r="G27" s="2">
        <v>0</v>
      </c>
      <c r="H27">
        <f t="shared" si="0"/>
        <v>11886000</v>
      </c>
    </row>
    <row r="28" spans="1:8" x14ac:dyDescent="0.2">
      <c r="A28">
        <v>2020</v>
      </c>
      <c r="B28" t="s">
        <v>13</v>
      </c>
      <c r="C28">
        <v>2</v>
      </c>
      <c r="D28" t="s">
        <v>21</v>
      </c>
      <c r="E28">
        <v>38</v>
      </c>
      <c r="F28">
        <v>116599</v>
      </c>
      <c r="G28" s="2">
        <v>0</v>
      </c>
      <c r="H28">
        <f t="shared" si="0"/>
        <v>4430762</v>
      </c>
    </row>
    <row r="29" spans="1:8" x14ac:dyDescent="0.2">
      <c r="A29">
        <v>2020</v>
      </c>
      <c r="B29" t="s">
        <v>14</v>
      </c>
      <c r="C29">
        <v>2</v>
      </c>
      <c r="D29" t="s">
        <v>19</v>
      </c>
      <c r="E29">
        <v>47</v>
      </c>
      <c r="F29">
        <v>79750</v>
      </c>
      <c r="G29" s="2">
        <v>0</v>
      </c>
      <c r="H29">
        <f t="shared" si="0"/>
        <v>3748250</v>
      </c>
    </row>
    <row r="30" spans="1:8" x14ac:dyDescent="0.2">
      <c r="A30">
        <v>2020</v>
      </c>
      <c r="B30" t="s">
        <v>14</v>
      </c>
      <c r="C30">
        <v>2</v>
      </c>
      <c r="D30" t="s">
        <v>20</v>
      </c>
      <c r="E30">
        <v>141</v>
      </c>
      <c r="F30">
        <v>84900</v>
      </c>
      <c r="G30" s="2">
        <v>0</v>
      </c>
      <c r="H30">
        <f t="shared" si="0"/>
        <v>11970900</v>
      </c>
    </row>
    <row r="31" spans="1:8" x14ac:dyDescent="0.2">
      <c r="A31">
        <v>2020</v>
      </c>
      <c r="B31" t="s">
        <v>14</v>
      </c>
      <c r="C31">
        <v>2</v>
      </c>
      <c r="D31" t="s">
        <v>21</v>
      </c>
      <c r="E31">
        <v>35</v>
      </c>
      <c r="F31">
        <v>116599</v>
      </c>
      <c r="G31" s="2">
        <v>0</v>
      </c>
      <c r="H31">
        <f t="shared" si="0"/>
        <v>4080965</v>
      </c>
    </row>
    <row r="32" spans="1:8" x14ac:dyDescent="0.2">
      <c r="A32">
        <v>2020</v>
      </c>
      <c r="B32" t="s">
        <v>15</v>
      </c>
      <c r="C32">
        <v>3</v>
      </c>
      <c r="D32" t="s">
        <v>19</v>
      </c>
      <c r="E32">
        <v>40</v>
      </c>
      <c r="F32">
        <v>79750</v>
      </c>
      <c r="G32" s="2">
        <v>0</v>
      </c>
      <c r="H32">
        <f t="shared" si="0"/>
        <v>3190000</v>
      </c>
    </row>
    <row r="33" spans="1:8" x14ac:dyDescent="0.2">
      <c r="A33">
        <v>2020</v>
      </c>
      <c r="B33" t="s">
        <v>15</v>
      </c>
      <c r="C33">
        <v>3</v>
      </c>
      <c r="D33" t="s">
        <v>20</v>
      </c>
      <c r="E33">
        <v>135</v>
      </c>
      <c r="F33">
        <v>84900</v>
      </c>
      <c r="G33" s="2">
        <v>0</v>
      </c>
      <c r="H33">
        <f t="shared" si="0"/>
        <v>11461500</v>
      </c>
    </row>
    <row r="34" spans="1:8" x14ac:dyDescent="0.2">
      <c r="A34">
        <v>2020</v>
      </c>
      <c r="B34" t="s">
        <v>15</v>
      </c>
      <c r="C34">
        <v>3</v>
      </c>
      <c r="D34" t="s">
        <v>21</v>
      </c>
      <c r="E34">
        <v>32</v>
      </c>
      <c r="F34">
        <v>116599</v>
      </c>
      <c r="G34" s="2">
        <v>0</v>
      </c>
      <c r="H34">
        <f t="shared" si="0"/>
        <v>3731168</v>
      </c>
    </row>
    <row r="35" spans="1:8" x14ac:dyDescent="0.2">
      <c r="A35">
        <v>2020</v>
      </c>
      <c r="B35" t="s">
        <v>16</v>
      </c>
      <c r="C35">
        <v>3</v>
      </c>
      <c r="D35" t="s">
        <v>19</v>
      </c>
      <c r="E35">
        <v>56</v>
      </c>
      <c r="F35">
        <v>79750</v>
      </c>
      <c r="G35" s="2">
        <v>0.5</v>
      </c>
      <c r="H35">
        <f t="shared" si="0"/>
        <v>4443670</v>
      </c>
    </row>
    <row r="36" spans="1:8" x14ac:dyDescent="0.2">
      <c r="A36">
        <v>2020</v>
      </c>
      <c r="B36" t="s">
        <v>16</v>
      </c>
      <c r="C36">
        <v>3</v>
      </c>
      <c r="D36" t="s">
        <v>20</v>
      </c>
      <c r="E36">
        <v>137</v>
      </c>
      <c r="F36">
        <v>84900</v>
      </c>
      <c r="G36" s="2">
        <v>0.5</v>
      </c>
      <c r="H36">
        <f t="shared" si="0"/>
        <v>11573143.5</v>
      </c>
    </row>
    <row r="37" spans="1:8" x14ac:dyDescent="0.2">
      <c r="A37">
        <v>2020</v>
      </c>
      <c r="B37" t="s">
        <v>16</v>
      </c>
      <c r="C37">
        <v>3</v>
      </c>
      <c r="D37" t="s">
        <v>21</v>
      </c>
      <c r="E37">
        <v>31</v>
      </c>
      <c r="F37">
        <v>116599</v>
      </c>
      <c r="G37" s="2">
        <v>0.5</v>
      </c>
      <c r="H37">
        <f t="shared" si="0"/>
        <v>3596496.1550000003</v>
      </c>
    </row>
    <row r="38" spans="1:8" x14ac:dyDescent="0.2">
      <c r="A38">
        <v>2020</v>
      </c>
      <c r="B38" t="s">
        <v>5</v>
      </c>
      <c r="C38">
        <v>3</v>
      </c>
      <c r="D38" t="s">
        <v>19</v>
      </c>
      <c r="E38">
        <v>50</v>
      </c>
      <c r="F38">
        <v>79750</v>
      </c>
      <c r="G38" s="2">
        <v>0</v>
      </c>
      <c r="H38">
        <f t="shared" si="0"/>
        <v>3987500</v>
      </c>
    </row>
    <row r="39" spans="1:8" x14ac:dyDescent="0.2">
      <c r="A39">
        <v>2020</v>
      </c>
      <c r="B39" t="s">
        <v>5</v>
      </c>
      <c r="C39">
        <v>3</v>
      </c>
      <c r="D39" t="s">
        <v>20</v>
      </c>
      <c r="E39">
        <v>126</v>
      </c>
      <c r="F39">
        <v>84900</v>
      </c>
      <c r="G39" s="2">
        <v>0</v>
      </c>
      <c r="H39">
        <f t="shared" si="0"/>
        <v>10697400</v>
      </c>
    </row>
    <row r="40" spans="1:8" x14ac:dyDescent="0.2">
      <c r="A40">
        <v>2020</v>
      </c>
      <c r="B40" t="s">
        <v>5</v>
      </c>
      <c r="C40">
        <v>3</v>
      </c>
      <c r="D40" t="s">
        <v>21</v>
      </c>
      <c r="E40">
        <v>30</v>
      </c>
      <c r="F40">
        <v>116599</v>
      </c>
      <c r="G40" s="2">
        <v>0</v>
      </c>
      <c r="H40">
        <f t="shared" si="0"/>
        <v>3497970</v>
      </c>
    </row>
    <row r="41" spans="1:8" x14ac:dyDescent="0.2">
      <c r="A41">
        <v>2020</v>
      </c>
      <c r="B41" t="s">
        <v>6</v>
      </c>
      <c r="C41">
        <v>4</v>
      </c>
      <c r="D41" t="s">
        <v>19</v>
      </c>
      <c r="E41">
        <v>73</v>
      </c>
      <c r="F41">
        <v>70999</v>
      </c>
      <c r="G41" s="2">
        <v>1.75</v>
      </c>
      <c r="H41">
        <f t="shared" si="0"/>
        <v>5092225.7774999999</v>
      </c>
    </row>
    <row r="42" spans="1:8" x14ac:dyDescent="0.2">
      <c r="A42">
        <v>2020</v>
      </c>
      <c r="B42" t="s">
        <v>6</v>
      </c>
      <c r="C42">
        <v>4</v>
      </c>
      <c r="D42" t="s">
        <v>20</v>
      </c>
      <c r="E42">
        <v>121</v>
      </c>
      <c r="F42">
        <v>78999</v>
      </c>
      <c r="G42" s="2">
        <v>1.75</v>
      </c>
      <c r="H42">
        <f t="shared" si="0"/>
        <v>9391598.6174999997</v>
      </c>
    </row>
    <row r="43" spans="1:8" x14ac:dyDescent="0.2">
      <c r="A43">
        <v>2020</v>
      </c>
      <c r="B43" t="s">
        <v>6</v>
      </c>
      <c r="C43">
        <v>4</v>
      </c>
      <c r="D43" t="s">
        <v>21</v>
      </c>
      <c r="E43">
        <v>35</v>
      </c>
      <c r="F43">
        <v>105999</v>
      </c>
      <c r="G43" s="2">
        <v>1.75</v>
      </c>
      <c r="H43">
        <f t="shared" si="0"/>
        <v>3645040.6125000003</v>
      </c>
    </row>
    <row r="44" spans="1:8" x14ac:dyDescent="0.2">
      <c r="A44">
        <v>2020</v>
      </c>
      <c r="B44" t="s">
        <v>7</v>
      </c>
      <c r="C44">
        <v>4</v>
      </c>
      <c r="D44" t="s">
        <v>19</v>
      </c>
      <c r="E44">
        <v>97</v>
      </c>
      <c r="F44">
        <v>70999</v>
      </c>
      <c r="G44" s="2">
        <v>0</v>
      </c>
      <c r="H44">
        <f t="shared" si="0"/>
        <v>6886903</v>
      </c>
    </row>
    <row r="45" spans="1:8" x14ac:dyDescent="0.2">
      <c r="A45">
        <v>2020</v>
      </c>
      <c r="B45" t="s">
        <v>7</v>
      </c>
      <c r="C45">
        <v>4</v>
      </c>
      <c r="D45" t="s">
        <v>20</v>
      </c>
      <c r="E45">
        <v>154</v>
      </c>
      <c r="F45">
        <v>78999</v>
      </c>
      <c r="G45" s="2">
        <v>0</v>
      </c>
      <c r="H45">
        <f t="shared" si="0"/>
        <v>12165846</v>
      </c>
    </row>
    <row r="46" spans="1:8" x14ac:dyDescent="0.2">
      <c r="A46">
        <v>2020</v>
      </c>
      <c r="B46" t="s">
        <v>7</v>
      </c>
      <c r="C46">
        <v>4</v>
      </c>
      <c r="D46" t="s">
        <v>21</v>
      </c>
      <c r="E46">
        <v>43</v>
      </c>
      <c r="F46">
        <v>105999</v>
      </c>
      <c r="G46" s="2">
        <v>0</v>
      </c>
      <c r="H46">
        <f t="shared" si="0"/>
        <v>4557957</v>
      </c>
    </row>
    <row r="47" spans="1:8" x14ac:dyDescent="0.2">
      <c r="A47">
        <v>2020</v>
      </c>
      <c r="B47" t="s">
        <v>17</v>
      </c>
      <c r="C47">
        <v>4</v>
      </c>
      <c r="D47" t="s">
        <v>19</v>
      </c>
      <c r="E47">
        <v>63</v>
      </c>
      <c r="F47">
        <v>70999</v>
      </c>
      <c r="G47" s="2">
        <v>0</v>
      </c>
      <c r="H47">
        <f t="shared" si="0"/>
        <v>4472937</v>
      </c>
    </row>
    <row r="48" spans="1:8" x14ac:dyDescent="0.2">
      <c r="A48">
        <v>2020</v>
      </c>
      <c r="B48" t="s">
        <v>17</v>
      </c>
      <c r="C48">
        <v>4</v>
      </c>
      <c r="D48" t="s">
        <v>20</v>
      </c>
      <c r="E48">
        <v>116</v>
      </c>
      <c r="F48">
        <v>78999</v>
      </c>
      <c r="G48" s="2">
        <v>0</v>
      </c>
      <c r="H48">
        <f t="shared" si="0"/>
        <v>9163884</v>
      </c>
    </row>
    <row r="49" spans="1:8" x14ac:dyDescent="0.2">
      <c r="A49">
        <v>2020</v>
      </c>
      <c r="B49" t="s">
        <v>17</v>
      </c>
      <c r="C49">
        <v>4</v>
      </c>
      <c r="D49" t="s">
        <v>21</v>
      </c>
      <c r="E49">
        <v>30</v>
      </c>
      <c r="F49">
        <v>105999</v>
      </c>
      <c r="G49" s="2">
        <v>0</v>
      </c>
      <c r="H49">
        <f t="shared" si="0"/>
        <v>3179970</v>
      </c>
    </row>
    <row r="50" spans="1:8" x14ac:dyDescent="0.2">
      <c r="A50">
        <v>2021</v>
      </c>
      <c r="B50" t="s">
        <v>9</v>
      </c>
      <c r="C50">
        <v>1</v>
      </c>
      <c r="D50" t="s">
        <v>19</v>
      </c>
      <c r="E50">
        <v>52</v>
      </c>
      <c r="F50">
        <v>70999</v>
      </c>
      <c r="G50" s="2">
        <v>0</v>
      </c>
      <c r="H50">
        <f t="shared" si="0"/>
        <v>3691948</v>
      </c>
    </row>
    <row r="51" spans="1:8" x14ac:dyDescent="0.2">
      <c r="A51">
        <v>2021</v>
      </c>
      <c r="B51" t="s">
        <v>9</v>
      </c>
      <c r="C51">
        <v>1</v>
      </c>
      <c r="D51" t="s">
        <v>20</v>
      </c>
      <c r="E51">
        <v>99</v>
      </c>
      <c r="F51">
        <v>78999</v>
      </c>
      <c r="G51" s="2">
        <v>0</v>
      </c>
      <c r="H51">
        <f t="shared" si="0"/>
        <v>7820901</v>
      </c>
    </row>
    <row r="52" spans="1:8" x14ac:dyDescent="0.2">
      <c r="A52">
        <v>2021</v>
      </c>
      <c r="B52" t="s">
        <v>9</v>
      </c>
      <c r="C52">
        <v>1</v>
      </c>
      <c r="D52" t="s">
        <v>21</v>
      </c>
      <c r="E52">
        <v>30</v>
      </c>
      <c r="F52">
        <v>105999</v>
      </c>
      <c r="G52" s="2">
        <v>0</v>
      </c>
      <c r="H52">
        <f t="shared" si="0"/>
        <v>3179970</v>
      </c>
    </row>
    <row r="53" spans="1:8" x14ac:dyDescent="0.2">
      <c r="A53">
        <v>2021</v>
      </c>
      <c r="B53" t="s">
        <v>10</v>
      </c>
      <c r="C53">
        <v>1</v>
      </c>
      <c r="D53" t="s">
        <v>19</v>
      </c>
      <c r="E53">
        <v>44</v>
      </c>
      <c r="F53">
        <v>70999</v>
      </c>
      <c r="G53" s="2">
        <v>0</v>
      </c>
      <c r="H53">
        <f t="shared" si="0"/>
        <v>3123956</v>
      </c>
    </row>
    <row r="54" spans="1:8" x14ac:dyDescent="0.2">
      <c r="A54">
        <v>2021</v>
      </c>
      <c r="B54" t="s">
        <v>10</v>
      </c>
      <c r="C54">
        <v>1</v>
      </c>
      <c r="D54" t="s">
        <v>20</v>
      </c>
      <c r="E54">
        <v>87</v>
      </c>
      <c r="F54">
        <v>78999</v>
      </c>
      <c r="G54" s="2">
        <v>0</v>
      </c>
      <c r="H54">
        <f t="shared" si="0"/>
        <v>6872913</v>
      </c>
    </row>
    <row r="55" spans="1:8" x14ac:dyDescent="0.2">
      <c r="A55">
        <v>2021</v>
      </c>
      <c r="B55" t="s">
        <v>10</v>
      </c>
      <c r="C55">
        <v>1</v>
      </c>
      <c r="D55" t="s">
        <v>21</v>
      </c>
      <c r="E55">
        <v>25</v>
      </c>
      <c r="F55">
        <v>105999</v>
      </c>
      <c r="G55" s="2">
        <v>0</v>
      </c>
      <c r="H55">
        <f t="shared" si="0"/>
        <v>2649975</v>
      </c>
    </row>
    <row r="56" spans="1:8" x14ac:dyDescent="0.2">
      <c r="A56">
        <v>2021</v>
      </c>
      <c r="B56" t="s">
        <v>11</v>
      </c>
      <c r="C56">
        <v>1</v>
      </c>
      <c r="D56" t="s">
        <v>19</v>
      </c>
      <c r="E56">
        <v>39</v>
      </c>
      <c r="F56">
        <v>70999</v>
      </c>
      <c r="G56" s="2">
        <v>0</v>
      </c>
      <c r="H56">
        <f t="shared" si="0"/>
        <v>2768961</v>
      </c>
    </row>
    <row r="57" spans="1:8" x14ac:dyDescent="0.2">
      <c r="A57">
        <v>2021</v>
      </c>
      <c r="B57" t="s">
        <v>11</v>
      </c>
      <c r="C57">
        <v>1</v>
      </c>
      <c r="D57" t="s">
        <v>20</v>
      </c>
      <c r="E57">
        <v>73</v>
      </c>
      <c r="F57">
        <v>78999</v>
      </c>
      <c r="G57" s="2">
        <v>0</v>
      </c>
      <c r="H57">
        <f t="shared" si="0"/>
        <v>5766927</v>
      </c>
    </row>
    <row r="58" spans="1:8" x14ac:dyDescent="0.2">
      <c r="A58">
        <v>2021</v>
      </c>
      <c r="B58" t="s">
        <v>11</v>
      </c>
      <c r="C58">
        <v>1</v>
      </c>
      <c r="D58" t="s">
        <v>21</v>
      </c>
      <c r="E58">
        <v>22</v>
      </c>
      <c r="F58">
        <v>105999</v>
      </c>
      <c r="G58" s="2">
        <v>0</v>
      </c>
      <c r="H58">
        <f t="shared" si="0"/>
        <v>2331978</v>
      </c>
    </row>
    <row r="59" spans="1:8" x14ac:dyDescent="0.2">
      <c r="A59">
        <v>2021</v>
      </c>
      <c r="B59" t="s">
        <v>12</v>
      </c>
      <c r="C59">
        <v>2</v>
      </c>
      <c r="D59" t="s">
        <v>19</v>
      </c>
      <c r="E59">
        <v>39</v>
      </c>
      <c r="F59">
        <v>70999</v>
      </c>
      <c r="G59" s="2">
        <v>0</v>
      </c>
      <c r="H59">
        <f t="shared" si="0"/>
        <v>2768961</v>
      </c>
    </row>
    <row r="60" spans="1:8" x14ac:dyDescent="0.2">
      <c r="A60">
        <v>2021</v>
      </c>
      <c r="B60" t="s">
        <v>12</v>
      </c>
      <c r="C60">
        <v>2</v>
      </c>
      <c r="D60" t="s">
        <v>20</v>
      </c>
      <c r="E60">
        <v>61</v>
      </c>
      <c r="F60">
        <v>78999</v>
      </c>
      <c r="G60" s="2">
        <v>0</v>
      </c>
      <c r="H60">
        <f t="shared" si="0"/>
        <v>4818939</v>
      </c>
    </row>
    <row r="61" spans="1:8" x14ac:dyDescent="0.2">
      <c r="A61">
        <v>2021</v>
      </c>
      <c r="B61" t="s">
        <v>12</v>
      </c>
      <c r="C61">
        <v>2</v>
      </c>
      <c r="D61" t="s">
        <v>21</v>
      </c>
      <c r="E61">
        <v>21</v>
      </c>
      <c r="F61">
        <v>105999</v>
      </c>
      <c r="G61" s="2">
        <v>0</v>
      </c>
      <c r="H61">
        <f t="shared" si="0"/>
        <v>2225979</v>
      </c>
    </row>
    <row r="62" spans="1:8" x14ac:dyDescent="0.2">
      <c r="A62">
        <v>2021</v>
      </c>
      <c r="B62" t="s">
        <v>13</v>
      </c>
      <c r="C62">
        <v>2</v>
      </c>
      <c r="D62" t="s">
        <v>19</v>
      </c>
      <c r="E62">
        <v>40</v>
      </c>
      <c r="F62">
        <v>70999</v>
      </c>
      <c r="G62" s="2">
        <v>0</v>
      </c>
      <c r="H62">
        <f t="shared" si="0"/>
        <v>2839960</v>
      </c>
    </row>
    <row r="63" spans="1:8" x14ac:dyDescent="0.2">
      <c r="A63">
        <v>2021</v>
      </c>
      <c r="B63" t="s">
        <v>13</v>
      </c>
      <c r="C63">
        <v>2</v>
      </c>
      <c r="D63" t="s">
        <v>20</v>
      </c>
      <c r="E63">
        <v>55</v>
      </c>
      <c r="F63">
        <v>78999</v>
      </c>
      <c r="G63" s="2">
        <v>0</v>
      </c>
      <c r="H63">
        <f t="shared" si="0"/>
        <v>4344945</v>
      </c>
    </row>
    <row r="64" spans="1:8" x14ac:dyDescent="0.2">
      <c r="A64">
        <v>2021</v>
      </c>
      <c r="B64" t="s">
        <v>13</v>
      </c>
      <c r="C64">
        <v>2</v>
      </c>
      <c r="D64" t="s">
        <v>21</v>
      </c>
      <c r="E64">
        <v>20</v>
      </c>
      <c r="F64">
        <v>105999</v>
      </c>
      <c r="G64" s="2">
        <v>0</v>
      </c>
      <c r="H64">
        <f t="shared" si="0"/>
        <v>2119980</v>
      </c>
    </row>
    <row r="65" spans="1:8" x14ac:dyDescent="0.2">
      <c r="A65">
        <v>2021</v>
      </c>
      <c r="B65" t="s">
        <v>14</v>
      </c>
      <c r="C65">
        <v>2</v>
      </c>
      <c r="D65" t="s">
        <v>19</v>
      </c>
      <c r="E65">
        <v>36</v>
      </c>
      <c r="F65">
        <v>70999</v>
      </c>
      <c r="G65" s="2">
        <v>0</v>
      </c>
      <c r="H65">
        <f t="shared" si="0"/>
        <v>2555964</v>
      </c>
    </row>
    <row r="66" spans="1:8" x14ac:dyDescent="0.2">
      <c r="A66">
        <v>2021</v>
      </c>
      <c r="B66" t="s">
        <v>14</v>
      </c>
      <c r="C66">
        <v>2</v>
      </c>
      <c r="D66" t="s">
        <v>20</v>
      </c>
      <c r="E66">
        <v>50</v>
      </c>
      <c r="F66">
        <v>78999</v>
      </c>
      <c r="G66" s="2">
        <v>0</v>
      </c>
      <c r="H66">
        <f t="shared" si="0"/>
        <v>3949950</v>
      </c>
    </row>
    <row r="67" spans="1:8" x14ac:dyDescent="0.2">
      <c r="A67">
        <v>2021</v>
      </c>
      <c r="B67" t="s">
        <v>14</v>
      </c>
      <c r="C67">
        <v>2</v>
      </c>
      <c r="D67" t="s">
        <v>21</v>
      </c>
      <c r="E67">
        <v>21</v>
      </c>
      <c r="F67">
        <v>105999</v>
      </c>
      <c r="G67" s="2">
        <v>0</v>
      </c>
      <c r="H67">
        <f t="shared" ref="H67:H76" si="1">(F67-(F67*G67/100))*E67</f>
        <v>2225979</v>
      </c>
    </row>
    <row r="68" spans="1:8" x14ac:dyDescent="0.2">
      <c r="A68">
        <v>2021</v>
      </c>
      <c r="B68" t="s">
        <v>15</v>
      </c>
      <c r="C68">
        <v>3</v>
      </c>
      <c r="D68" t="s">
        <v>19</v>
      </c>
      <c r="E68">
        <v>33</v>
      </c>
      <c r="F68">
        <v>70999</v>
      </c>
      <c r="G68" s="2">
        <v>0</v>
      </c>
      <c r="H68">
        <f t="shared" si="1"/>
        <v>2342967</v>
      </c>
    </row>
    <row r="69" spans="1:8" x14ac:dyDescent="0.2">
      <c r="A69">
        <v>2021</v>
      </c>
      <c r="B69" t="s">
        <v>15</v>
      </c>
      <c r="C69">
        <v>3</v>
      </c>
      <c r="D69" t="s">
        <v>20</v>
      </c>
      <c r="E69">
        <v>43</v>
      </c>
      <c r="F69">
        <v>78999</v>
      </c>
      <c r="G69" s="2">
        <v>0</v>
      </c>
      <c r="H69">
        <f t="shared" si="1"/>
        <v>3396957</v>
      </c>
    </row>
    <row r="70" spans="1:8" x14ac:dyDescent="0.2">
      <c r="A70">
        <v>2021</v>
      </c>
      <c r="B70" t="s">
        <v>15</v>
      </c>
      <c r="C70">
        <v>3</v>
      </c>
      <c r="D70" t="s">
        <v>21</v>
      </c>
      <c r="E70">
        <v>19</v>
      </c>
      <c r="F70">
        <v>105999</v>
      </c>
      <c r="G70" s="2">
        <v>0</v>
      </c>
      <c r="H70">
        <f t="shared" si="1"/>
        <v>2013981</v>
      </c>
    </row>
    <row r="71" spans="1:8" x14ac:dyDescent="0.2">
      <c r="A71">
        <v>2021</v>
      </c>
      <c r="B71" t="s">
        <v>16</v>
      </c>
      <c r="C71">
        <v>3</v>
      </c>
      <c r="D71" t="s">
        <v>19</v>
      </c>
      <c r="E71">
        <v>26</v>
      </c>
      <c r="F71">
        <v>70999</v>
      </c>
      <c r="G71" s="2">
        <v>0</v>
      </c>
      <c r="H71">
        <f t="shared" si="1"/>
        <v>1845974</v>
      </c>
    </row>
    <row r="72" spans="1:8" x14ac:dyDescent="0.2">
      <c r="A72">
        <v>2021</v>
      </c>
      <c r="B72" t="s">
        <v>16</v>
      </c>
      <c r="C72">
        <v>3</v>
      </c>
      <c r="D72" t="s">
        <v>20</v>
      </c>
      <c r="E72">
        <v>41</v>
      </c>
      <c r="F72">
        <v>78999</v>
      </c>
      <c r="G72" s="2">
        <v>0</v>
      </c>
      <c r="H72">
        <f t="shared" si="1"/>
        <v>3238959</v>
      </c>
    </row>
    <row r="73" spans="1:8" x14ac:dyDescent="0.2">
      <c r="A73">
        <v>2021</v>
      </c>
      <c r="B73" t="s">
        <v>16</v>
      </c>
      <c r="C73">
        <v>3</v>
      </c>
      <c r="D73" t="s">
        <v>21</v>
      </c>
      <c r="E73">
        <v>15</v>
      </c>
      <c r="F73">
        <v>105999</v>
      </c>
      <c r="G73" s="2">
        <v>0</v>
      </c>
      <c r="H73">
        <f t="shared" si="1"/>
        <v>1589985</v>
      </c>
    </row>
    <row r="74" spans="1:8" x14ac:dyDescent="0.2">
      <c r="A74">
        <v>2021</v>
      </c>
      <c r="B74" t="s">
        <v>5</v>
      </c>
      <c r="C74">
        <v>3</v>
      </c>
      <c r="D74" t="s">
        <v>19</v>
      </c>
      <c r="E74">
        <v>25</v>
      </c>
      <c r="F74">
        <v>70999</v>
      </c>
      <c r="G74" s="2">
        <v>0</v>
      </c>
      <c r="H74">
        <f t="shared" si="1"/>
        <v>1774975</v>
      </c>
    </row>
    <row r="75" spans="1:8" x14ac:dyDescent="0.2">
      <c r="A75">
        <v>2021</v>
      </c>
      <c r="B75" t="s">
        <v>5</v>
      </c>
      <c r="C75">
        <v>3</v>
      </c>
      <c r="D75" t="s">
        <v>20</v>
      </c>
      <c r="E75">
        <v>35</v>
      </c>
      <c r="F75">
        <v>78999</v>
      </c>
      <c r="G75" s="2">
        <v>0</v>
      </c>
      <c r="H75">
        <f t="shared" si="1"/>
        <v>2764965</v>
      </c>
    </row>
    <row r="76" spans="1:8" x14ac:dyDescent="0.2">
      <c r="A76">
        <v>2021</v>
      </c>
      <c r="B76" t="s">
        <v>5</v>
      </c>
      <c r="C76">
        <v>3</v>
      </c>
      <c r="D76" t="s">
        <v>21</v>
      </c>
      <c r="E76">
        <v>14</v>
      </c>
      <c r="F76">
        <v>105999</v>
      </c>
      <c r="G76" s="2">
        <v>0</v>
      </c>
      <c r="H76">
        <f t="shared" si="1"/>
        <v>1483986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470BE-3077-9E42-B838-81899D2912DA}">
  <dimension ref="A1:M35"/>
  <sheetViews>
    <sheetView workbookViewId="0">
      <selection activeCell="G26" sqref="G26"/>
    </sheetView>
  </sheetViews>
  <sheetFormatPr baseColWidth="10" defaultRowHeight="16" x14ac:dyDescent="0.2"/>
  <cols>
    <col min="2" max="2" width="13" style="1" customWidth="1"/>
    <col min="4" max="4" width="12.1640625" style="4" customWidth="1"/>
    <col min="5" max="5" width="17.83203125" customWidth="1"/>
    <col min="6" max="6" width="12.83203125" style="4" customWidth="1"/>
    <col min="7" max="7" width="16" customWidth="1"/>
    <col min="8" max="8" width="9.1640625" customWidth="1"/>
    <col min="9" max="9" width="18.33203125" customWidth="1"/>
    <col min="10" max="10" width="22.6640625" customWidth="1"/>
  </cols>
  <sheetData>
    <row r="1" spans="1:13" ht="43" customHeight="1" x14ac:dyDescent="0.2">
      <c r="A1" s="13" t="s">
        <v>24</v>
      </c>
      <c r="B1" s="15" t="s">
        <v>0</v>
      </c>
      <c r="C1" s="13" t="s">
        <v>4</v>
      </c>
      <c r="D1" s="16" t="s">
        <v>1</v>
      </c>
      <c r="E1" s="13" t="s">
        <v>18</v>
      </c>
      <c r="F1" s="16" t="s">
        <v>2</v>
      </c>
      <c r="G1" s="16" t="s">
        <v>25</v>
      </c>
      <c r="H1" s="13" t="s">
        <v>26</v>
      </c>
      <c r="I1" s="16" t="s">
        <v>28</v>
      </c>
      <c r="J1" s="16" t="s">
        <v>29</v>
      </c>
    </row>
    <row r="2" spans="1:13" x14ac:dyDescent="0.2">
      <c r="A2">
        <v>2</v>
      </c>
      <c r="B2" s="1">
        <v>2019</v>
      </c>
      <c r="C2" t="s">
        <v>6</v>
      </c>
      <c r="D2" s="4">
        <v>4</v>
      </c>
      <c r="E2" t="s">
        <v>19</v>
      </c>
      <c r="F2" s="4">
        <v>109</v>
      </c>
      <c r="G2" s="12">
        <v>92.636666666666642</v>
      </c>
      <c r="H2" s="2">
        <f>F2/G2</f>
        <v>1.1766399193983668</v>
      </c>
      <c r="I2" s="2">
        <f>AVERAGE(H2,H14)</f>
        <v>1.217930793455424</v>
      </c>
      <c r="J2" s="4">
        <f>G2*I2</f>
        <v>112.82504893639893</v>
      </c>
    </row>
    <row r="3" spans="1:13" x14ac:dyDescent="0.2">
      <c r="A3">
        <v>3</v>
      </c>
      <c r="B3" s="1">
        <v>2019</v>
      </c>
      <c r="C3" t="s">
        <v>7</v>
      </c>
      <c r="D3" s="4">
        <v>4</v>
      </c>
      <c r="E3" t="s">
        <v>19</v>
      </c>
      <c r="F3" s="4">
        <v>95</v>
      </c>
      <c r="G3" s="12">
        <v>89.747971014492734</v>
      </c>
      <c r="H3" s="2">
        <f>F3/G3</f>
        <v>1.0585197517686407</v>
      </c>
      <c r="I3" s="2">
        <f>AVERAGE(H3,H15)</f>
        <v>1.4097393576735366</v>
      </c>
      <c r="J3" s="4">
        <f>G3*I3</f>
        <v>126.52124701047417</v>
      </c>
    </row>
    <row r="4" spans="1:13" x14ac:dyDescent="0.2">
      <c r="A4">
        <v>4</v>
      </c>
      <c r="B4" s="1">
        <v>2019</v>
      </c>
      <c r="C4" t="s">
        <v>8</v>
      </c>
      <c r="D4" s="4">
        <v>4</v>
      </c>
      <c r="E4" t="s">
        <v>19</v>
      </c>
      <c r="F4" s="4">
        <v>97</v>
      </c>
      <c r="G4" s="12">
        <v>86.859275362318826</v>
      </c>
      <c r="H4" s="2">
        <f>F4/G4</f>
        <v>1.1167488975170567</v>
      </c>
      <c r="I4" s="2">
        <f>AVERAGE(H4,H16)</f>
        <v>1.1618813695820855</v>
      </c>
      <c r="J4" s="4">
        <f>I4*G4</f>
        <v>100.9201738188785</v>
      </c>
    </row>
    <row r="5" spans="1:13" x14ac:dyDescent="0.2">
      <c r="A5">
        <v>5</v>
      </c>
      <c r="B5" s="1">
        <v>2020</v>
      </c>
      <c r="C5" t="s">
        <v>9</v>
      </c>
      <c r="D5" s="4">
        <v>1</v>
      </c>
      <c r="E5" t="s">
        <v>19</v>
      </c>
      <c r="F5" s="4">
        <v>88</v>
      </c>
      <c r="G5" s="12">
        <v>83.970579710144918</v>
      </c>
      <c r="H5" s="2">
        <f t="shared" ref="H3:H24" si="0">F5/G5</f>
        <v>1.0479860958893472</v>
      </c>
      <c r="I5" s="2">
        <f t="shared" ref="I2:I13" si="1">AVERAGE(H5,H17)</f>
        <v>1.0513097583584439</v>
      </c>
      <c r="J5" s="4">
        <f>G5*I5</f>
        <v>88.27908986429091</v>
      </c>
    </row>
    <row r="6" spans="1:13" x14ac:dyDescent="0.2">
      <c r="A6">
        <v>6</v>
      </c>
      <c r="B6" s="1">
        <v>2020</v>
      </c>
      <c r="C6" t="s">
        <v>10</v>
      </c>
      <c r="D6" s="4">
        <v>1</v>
      </c>
      <c r="E6" t="s">
        <v>19</v>
      </c>
      <c r="F6" s="4">
        <v>76</v>
      </c>
      <c r="G6" s="12">
        <v>81.081884057970996</v>
      </c>
      <c r="H6" s="2">
        <f t="shared" si="0"/>
        <v>0.93732405065553726</v>
      </c>
      <c r="I6" s="2">
        <f t="shared" si="1"/>
        <v>0.94262083025219434</v>
      </c>
      <c r="J6" s="4">
        <f>G6*I6</f>
        <v>76.429472869136774</v>
      </c>
    </row>
    <row r="7" spans="1:13" x14ac:dyDescent="0.2">
      <c r="A7">
        <v>7</v>
      </c>
      <c r="B7" s="1">
        <v>2020</v>
      </c>
      <c r="C7" t="s">
        <v>11</v>
      </c>
      <c r="D7" s="4">
        <v>1</v>
      </c>
      <c r="E7" t="s">
        <v>19</v>
      </c>
      <c r="F7" s="4">
        <v>78</v>
      </c>
      <c r="G7" s="12">
        <v>78.193188405797088</v>
      </c>
      <c r="H7" s="2">
        <f t="shared" si="0"/>
        <v>0.99752934482228162</v>
      </c>
      <c r="I7" s="2">
        <f t="shared" si="1"/>
        <v>0.94674352368083037</v>
      </c>
      <c r="J7" s="4">
        <f>I7*G7</f>
        <v>74.028894719143381</v>
      </c>
    </row>
    <row r="8" spans="1:13" x14ac:dyDescent="0.2">
      <c r="A8">
        <v>8</v>
      </c>
      <c r="B8" s="1">
        <v>2020</v>
      </c>
      <c r="C8" t="s">
        <v>12</v>
      </c>
      <c r="D8" s="4">
        <v>2</v>
      </c>
      <c r="E8" t="s">
        <v>19</v>
      </c>
      <c r="F8" s="4">
        <v>65</v>
      </c>
      <c r="G8" s="12">
        <v>75.30449275362318</v>
      </c>
      <c r="H8" s="2">
        <f t="shared" si="0"/>
        <v>0.86316231108100261</v>
      </c>
      <c r="I8" s="2">
        <f t="shared" si="1"/>
        <v>0.91140227908151339</v>
      </c>
      <c r="J8" s="4">
        <f>G8*I8</f>
        <v>68.632686320729476</v>
      </c>
    </row>
    <row r="9" spans="1:13" x14ac:dyDescent="0.2">
      <c r="A9">
        <v>9</v>
      </c>
      <c r="B9" s="1">
        <v>2020</v>
      </c>
      <c r="C9" t="s">
        <v>13</v>
      </c>
      <c r="D9" s="4">
        <v>2</v>
      </c>
      <c r="E9" t="s">
        <v>19</v>
      </c>
      <c r="F9" s="4">
        <v>58</v>
      </c>
      <c r="G9" s="12">
        <v>72.415797101449272</v>
      </c>
      <c r="H9" s="2">
        <f t="shared" si="0"/>
        <v>0.8009302158028615</v>
      </c>
      <c r="I9" s="2">
        <f t="shared" si="1"/>
        <v>0.93024609337084363</v>
      </c>
      <c r="J9" s="4">
        <f>G9*I9</f>
        <v>67.364512351958851</v>
      </c>
    </row>
    <row r="10" spans="1:13" x14ac:dyDescent="0.2">
      <c r="A10">
        <v>10</v>
      </c>
      <c r="B10" s="1">
        <v>2020</v>
      </c>
      <c r="C10" t="s">
        <v>14</v>
      </c>
      <c r="D10" s="4">
        <v>2</v>
      </c>
      <c r="E10" t="s">
        <v>19</v>
      </c>
      <c r="F10" s="4">
        <v>47</v>
      </c>
      <c r="G10" s="12">
        <v>69.527101449275349</v>
      </c>
      <c r="H10" s="2">
        <f t="shared" si="0"/>
        <v>0.67599538914029988</v>
      </c>
      <c r="I10" s="2">
        <f t="shared" si="1"/>
        <v>0.85430802950673346</v>
      </c>
      <c r="J10" s="4">
        <f>I10*G10</f>
        <v>59.397561036445175</v>
      </c>
    </row>
    <row r="11" spans="1:13" x14ac:dyDescent="0.2">
      <c r="A11">
        <v>11</v>
      </c>
      <c r="B11" s="1">
        <v>2020</v>
      </c>
      <c r="C11" t="s">
        <v>15</v>
      </c>
      <c r="D11" s="4">
        <v>3</v>
      </c>
      <c r="E11" t="s">
        <v>19</v>
      </c>
      <c r="F11" s="4">
        <v>40</v>
      </c>
      <c r="G11" s="12">
        <v>66.638405797101441</v>
      </c>
      <c r="H11" s="2">
        <f t="shared" si="0"/>
        <v>0.60025445569317437</v>
      </c>
      <c r="I11" s="2">
        <f t="shared" si="1"/>
        <v>0.81617057820761341</v>
      </c>
      <c r="J11" s="4">
        <f>G11*I11</f>
        <v>54.388306190253857</v>
      </c>
    </row>
    <row r="12" spans="1:13" x14ac:dyDescent="0.2">
      <c r="A12">
        <v>12</v>
      </c>
      <c r="B12" s="1">
        <v>2020</v>
      </c>
      <c r="C12" t="s">
        <v>16</v>
      </c>
      <c r="D12" s="4">
        <v>3</v>
      </c>
      <c r="E12" t="s">
        <v>19</v>
      </c>
      <c r="F12" s="4">
        <v>56</v>
      </c>
      <c r="G12" s="12">
        <v>63.749710144927526</v>
      </c>
      <c r="H12" s="2">
        <f t="shared" si="0"/>
        <v>0.87843536657171517</v>
      </c>
      <c r="I12" s="2">
        <f t="shared" si="1"/>
        <v>0.88617790532094665</v>
      </c>
      <c r="J12" s="4">
        <f>G12*I12</f>
        <v>56.493584601049378</v>
      </c>
    </row>
    <row r="13" spans="1:13" x14ac:dyDescent="0.2">
      <c r="A13">
        <v>13</v>
      </c>
      <c r="B13" s="1">
        <v>2020</v>
      </c>
      <c r="C13" t="s">
        <v>5</v>
      </c>
      <c r="D13" s="4">
        <v>3</v>
      </c>
      <c r="E13" t="s">
        <v>19</v>
      </c>
      <c r="F13" s="4">
        <v>50</v>
      </c>
      <c r="G13" s="12">
        <v>60.861014492753618</v>
      </c>
      <c r="H13" s="2">
        <f t="shared" si="0"/>
        <v>0.82154397879702157</v>
      </c>
      <c r="I13" s="2">
        <f t="shared" si="1"/>
        <v>0.88793193341174392</v>
      </c>
      <c r="J13" s="4">
        <f>I13*G13</f>
        <v>54.04043826795089</v>
      </c>
    </row>
    <row r="14" spans="1:13" x14ac:dyDescent="0.2">
      <c r="A14">
        <v>14</v>
      </c>
      <c r="B14" s="1">
        <v>2020</v>
      </c>
      <c r="C14" t="s">
        <v>6</v>
      </c>
      <c r="D14" s="4">
        <v>4</v>
      </c>
      <c r="E14" t="s">
        <v>19</v>
      </c>
      <c r="F14" s="4">
        <v>73</v>
      </c>
      <c r="G14" s="12">
        <v>57.972318840579703</v>
      </c>
      <c r="H14" s="2">
        <f t="shared" si="0"/>
        <v>1.2592216675124812</v>
      </c>
      <c r="I14" s="2">
        <v>1.217930793455424</v>
      </c>
      <c r="J14" s="4">
        <f>G14*I14</f>
        <v>70.606272283958063</v>
      </c>
      <c r="M14" s="3"/>
    </row>
    <row r="15" spans="1:13" x14ac:dyDescent="0.2">
      <c r="A15">
        <v>15</v>
      </c>
      <c r="B15" s="1">
        <v>2020</v>
      </c>
      <c r="C15" t="s">
        <v>7</v>
      </c>
      <c r="D15" s="4">
        <v>4</v>
      </c>
      <c r="E15" t="s">
        <v>19</v>
      </c>
      <c r="F15" s="4">
        <v>97</v>
      </c>
      <c r="G15" s="12">
        <v>55.083623188405795</v>
      </c>
      <c r="H15" s="2">
        <f t="shared" si="0"/>
        <v>1.7609589635784328</v>
      </c>
      <c r="I15" s="2">
        <v>1.4097393576735366</v>
      </c>
      <c r="J15" s="4">
        <f>G15*I15</f>
        <v>77.65355157195431</v>
      </c>
    </row>
    <row r="16" spans="1:13" x14ac:dyDescent="0.2">
      <c r="A16">
        <v>16</v>
      </c>
      <c r="B16" s="1">
        <v>2020</v>
      </c>
      <c r="C16" t="s">
        <v>17</v>
      </c>
      <c r="D16" s="4">
        <v>4</v>
      </c>
      <c r="E16" t="s">
        <v>19</v>
      </c>
      <c r="F16" s="4">
        <v>63</v>
      </c>
      <c r="G16" s="12">
        <v>52.19492753623188</v>
      </c>
      <c r="H16" s="2">
        <f t="shared" si="0"/>
        <v>1.2070138416471143</v>
      </c>
      <c r="I16" s="2">
        <v>1.1618813695820855</v>
      </c>
      <c r="J16" s="4">
        <f>I16*G16</f>
        <v>60.644313891034805</v>
      </c>
    </row>
    <row r="17" spans="1:11" x14ac:dyDescent="0.2">
      <c r="A17">
        <v>17</v>
      </c>
      <c r="B17" s="1">
        <v>2021</v>
      </c>
      <c r="C17" t="s">
        <v>9</v>
      </c>
      <c r="D17" s="4">
        <v>1</v>
      </c>
      <c r="E17" t="s">
        <v>19</v>
      </c>
      <c r="F17" s="4">
        <v>52</v>
      </c>
      <c r="G17" s="12">
        <v>49.306231884057965</v>
      </c>
      <c r="H17" s="2">
        <f t="shared" si="0"/>
        <v>1.0546334208275405</v>
      </c>
      <c r="I17" s="2">
        <v>1.0513097583584439</v>
      </c>
      <c r="J17" s="4">
        <f>G17*I17</f>
        <v>51.836122727594379</v>
      </c>
    </row>
    <row r="18" spans="1:11" x14ac:dyDescent="0.2">
      <c r="A18">
        <v>18</v>
      </c>
      <c r="B18" s="1">
        <v>2021</v>
      </c>
      <c r="C18" t="s">
        <v>10</v>
      </c>
      <c r="D18" s="4">
        <v>1</v>
      </c>
      <c r="E18" t="s">
        <v>19</v>
      </c>
      <c r="F18" s="4">
        <v>44</v>
      </c>
      <c r="G18" s="12">
        <v>46.417536231884057</v>
      </c>
      <c r="H18" s="2">
        <f t="shared" si="0"/>
        <v>0.94791760984885154</v>
      </c>
      <c r="I18" s="2">
        <v>0.94262083025219434</v>
      </c>
      <c r="J18" s="4">
        <f>G18*I18</f>
        <v>43.754136541159859</v>
      </c>
    </row>
    <row r="19" spans="1:11" x14ac:dyDescent="0.2">
      <c r="A19">
        <v>19</v>
      </c>
      <c r="B19" s="1">
        <v>2021</v>
      </c>
      <c r="C19" t="s">
        <v>11</v>
      </c>
      <c r="D19" s="4">
        <v>1</v>
      </c>
      <c r="E19" t="s">
        <v>19</v>
      </c>
      <c r="F19" s="4">
        <v>39</v>
      </c>
      <c r="G19" s="12">
        <v>43.528840579710142</v>
      </c>
      <c r="H19" s="2">
        <f>F19/G19</f>
        <v>0.89595770253937923</v>
      </c>
      <c r="I19" s="2">
        <v>0.94674352368083037</v>
      </c>
      <c r="J19" s="4">
        <f>I19*G19</f>
        <v>41.210647912175901</v>
      </c>
    </row>
    <row r="20" spans="1:11" x14ac:dyDescent="0.2">
      <c r="A20">
        <v>20</v>
      </c>
      <c r="B20" s="1">
        <v>2021</v>
      </c>
      <c r="C20" t="s">
        <v>12</v>
      </c>
      <c r="D20" s="4">
        <v>2</v>
      </c>
      <c r="E20" t="s">
        <v>19</v>
      </c>
      <c r="F20" s="4">
        <v>39</v>
      </c>
      <c r="G20" s="12">
        <v>40.640144927536234</v>
      </c>
      <c r="H20" s="2">
        <f>F20/G20</f>
        <v>0.95964224708202417</v>
      </c>
      <c r="I20" s="2">
        <v>0.91140227908151339</v>
      </c>
      <c r="J20" s="4">
        <f>G20*I20</f>
        <v>37.039520709159532</v>
      </c>
    </row>
    <row r="21" spans="1:11" x14ac:dyDescent="0.2">
      <c r="A21">
        <v>21</v>
      </c>
      <c r="B21" s="1">
        <v>2021</v>
      </c>
      <c r="C21" t="s">
        <v>13</v>
      </c>
      <c r="D21" s="4">
        <v>2</v>
      </c>
      <c r="E21" t="s">
        <v>19</v>
      </c>
      <c r="F21" s="4">
        <v>40</v>
      </c>
      <c r="G21" s="12">
        <v>37.751449275362319</v>
      </c>
      <c r="H21" s="2">
        <f>F21/G21</f>
        <v>1.0595619709388258</v>
      </c>
      <c r="I21" s="2">
        <v>0.93024609337084363</v>
      </c>
      <c r="J21" s="4">
        <f>G21*I21</f>
        <v>35.118138207493359</v>
      </c>
    </row>
    <row r="22" spans="1:11" x14ac:dyDescent="0.2">
      <c r="A22">
        <v>22</v>
      </c>
      <c r="B22" s="1">
        <v>2021</v>
      </c>
      <c r="C22" t="s">
        <v>14</v>
      </c>
      <c r="D22" s="4">
        <v>2</v>
      </c>
      <c r="E22" t="s">
        <v>19</v>
      </c>
      <c r="F22" s="4">
        <v>36</v>
      </c>
      <c r="G22" s="12">
        <v>34.862753623188411</v>
      </c>
      <c r="H22" s="2">
        <f>F22/G22</f>
        <v>1.032620669873167</v>
      </c>
      <c r="I22" s="2">
        <v>0.85430802950673346</v>
      </c>
      <c r="J22" s="4">
        <f>I22*G22</f>
        <v>29.783530351004824</v>
      </c>
    </row>
    <row r="23" spans="1:11" x14ac:dyDescent="0.2">
      <c r="A23">
        <v>23</v>
      </c>
      <c r="B23" s="1">
        <v>2021</v>
      </c>
      <c r="C23" t="s">
        <v>15</v>
      </c>
      <c r="D23" s="4">
        <v>3</v>
      </c>
      <c r="E23" t="s">
        <v>19</v>
      </c>
      <c r="F23" s="4">
        <v>33</v>
      </c>
      <c r="G23" s="12">
        <v>31.974057971014503</v>
      </c>
      <c r="H23" s="2">
        <f>F23/G23</f>
        <v>1.0320867007220524</v>
      </c>
      <c r="I23" s="2">
        <v>0.81617057820761341</v>
      </c>
      <c r="J23" s="4">
        <f>G23*I23</f>
        <v>26.096285381846656</v>
      </c>
    </row>
    <row r="24" spans="1:11" x14ac:dyDescent="0.2">
      <c r="A24">
        <v>24</v>
      </c>
      <c r="B24" s="1">
        <v>2021</v>
      </c>
      <c r="C24" t="s">
        <v>16</v>
      </c>
      <c r="D24" s="4">
        <v>3</v>
      </c>
      <c r="E24" t="s">
        <v>19</v>
      </c>
      <c r="F24" s="4">
        <v>26</v>
      </c>
      <c r="G24" s="12">
        <v>29.085362318840581</v>
      </c>
      <c r="H24" s="2">
        <f>F24/G24</f>
        <v>0.89392044407017823</v>
      </c>
      <c r="I24" s="2">
        <v>0.88617790532094665</v>
      </c>
      <c r="J24" s="4">
        <f>G24*I24</f>
        <v>25.774805455210938</v>
      </c>
      <c r="K24" s="2"/>
    </row>
    <row r="25" spans="1:11" ht="17" thickBot="1" x14ac:dyDescent="0.25">
      <c r="A25">
        <v>25</v>
      </c>
      <c r="B25" s="1">
        <v>2021</v>
      </c>
      <c r="C25" t="s">
        <v>5</v>
      </c>
      <c r="D25" s="4">
        <v>3</v>
      </c>
      <c r="E25" t="s">
        <v>19</v>
      </c>
      <c r="F25" s="4">
        <v>25</v>
      </c>
      <c r="G25" s="17">
        <v>26.196666666666673</v>
      </c>
      <c r="H25" s="2">
        <f>F25/G25</f>
        <v>0.95431988802646628</v>
      </c>
      <c r="I25" s="2">
        <v>0.88793193341174392</v>
      </c>
      <c r="J25" s="4">
        <f>I25*G25</f>
        <v>23.260856882276322</v>
      </c>
      <c r="K25" s="2"/>
    </row>
    <row r="26" spans="1:11" x14ac:dyDescent="0.2">
      <c r="A26">
        <v>26</v>
      </c>
      <c r="B26" s="1">
        <v>2021</v>
      </c>
      <c r="C26" t="s">
        <v>6</v>
      </c>
      <c r="G26" s="10">
        <f>98.41-2.89*(26)</f>
        <v>23.269999999999996</v>
      </c>
      <c r="J26" s="4">
        <f>G26*I2</f>
        <v>28.341249563707713</v>
      </c>
      <c r="K26" s="2"/>
    </row>
    <row r="27" spans="1:11" x14ac:dyDescent="0.2">
      <c r="A27">
        <v>27</v>
      </c>
      <c r="B27" s="1">
        <v>2021</v>
      </c>
      <c r="C27" t="s">
        <v>27</v>
      </c>
      <c r="G27" s="11"/>
      <c r="K27" s="2"/>
    </row>
    <row r="28" spans="1:11" x14ac:dyDescent="0.2">
      <c r="K28" s="2"/>
    </row>
    <row r="29" spans="1:11" x14ac:dyDescent="0.2">
      <c r="K29" s="2"/>
    </row>
    <row r="30" spans="1:11" x14ac:dyDescent="0.2">
      <c r="K30" s="2"/>
    </row>
    <row r="31" spans="1:11" x14ac:dyDescent="0.2">
      <c r="K31" s="2"/>
    </row>
    <row r="32" spans="1:11" x14ac:dyDescent="0.2">
      <c r="A32" s="4"/>
      <c r="K32" s="2"/>
    </row>
    <row r="33" spans="11:11" x14ac:dyDescent="0.2">
      <c r="K33" s="2"/>
    </row>
    <row r="34" spans="11:11" x14ac:dyDescent="0.2">
      <c r="K34" s="2"/>
    </row>
    <row r="35" spans="11:11" x14ac:dyDescent="0.2">
      <c r="K35" s="2"/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D647-A0C8-A940-83C6-E19D7EA688B0}">
  <dimension ref="A1:I48"/>
  <sheetViews>
    <sheetView tabSelected="1" topLeftCell="A15" workbookViewId="0">
      <selection activeCell="K52" sqref="K52"/>
    </sheetView>
  </sheetViews>
  <sheetFormatPr baseColWidth="10" defaultRowHeight="16" x14ac:dyDescent="0.2"/>
  <sheetData>
    <row r="1" spans="1:9" x14ac:dyDescent="0.2">
      <c r="A1" t="s">
        <v>31</v>
      </c>
    </row>
    <row r="2" spans="1:9" ht="17" thickBot="1" x14ac:dyDescent="0.25"/>
    <row r="3" spans="1:9" x14ac:dyDescent="0.2">
      <c r="A3" s="9" t="s">
        <v>32</v>
      </c>
      <c r="B3" s="9"/>
    </row>
    <row r="4" spans="1:9" x14ac:dyDescent="0.2">
      <c r="A4" s="6" t="s">
        <v>33</v>
      </c>
      <c r="B4" s="6">
        <v>0.83089455221052788</v>
      </c>
    </row>
    <row r="5" spans="1:9" x14ac:dyDescent="0.2">
      <c r="A5" s="6" t="s">
        <v>34</v>
      </c>
      <c r="B5" s="6">
        <v>0.69038575689313364</v>
      </c>
    </row>
    <row r="6" spans="1:9" x14ac:dyDescent="0.2">
      <c r="A6" s="6" t="s">
        <v>35</v>
      </c>
      <c r="B6" s="6">
        <v>0.67631238220645795</v>
      </c>
    </row>
    <row r="7" spans="1:9" x14ac:dyDescent="0.2">
      <c r="A7" s="6" t="s">
        <v>36</v>
      </c>
      <c r="B7" s="6">
        <v>13.986334851645195</v>
      </c>
    </row>
    <row r="8" spans="1:9" ht="17" thickBot="1" x14ac:dyDescent="0.25">
      <c r="A8" s="7" t="s">
        <v>37</v>
      </c>
      <c r="B8" s="7">
        <v>24</v>
      </c>
    </row>
    <row r="10" spans="1:9" ht="17" thickBot="1" x14ac:dyDescent="0.25">
      <c r="A10" t="s">
        <v>38</v>
      </c>
    </row>
    <row r="11" spans="1:9" x14ac:dyDescent="0.2">
      <c r="A11" s="8"/>
      <c r="B11" s="8" t="s">
        <v>43</v>
      </c>
      <c r="C11" s="8" t="s">
        <v>44</v>
      </c>
      <c r="D11" s="8" t="s">
        <v>45</v>
      </c>
      <c r="E11" s="8" t="s">
        <v>46</v>
      </c>
      <c r="F11" s="8" t="s">
        <v>47</v>
      </c>
    </row>
    <row r="12" spans="1:9" x14ac:dyDescent="0.2">
      <c r="A12" s="6" t="s">
        <v>39</v>
      </c>
      <c r="B12" s="6">
        <v>1</v>
      </c>
      <c r="C12" s="6">
        <v>9596.2469565217416</v>
      </c>
      <c r="D12" s="6">
        <v>9596.2469565217416</v>
      </c>
      <c r="E12" s="6">
        <v>49.05616259522818</v>
      </c>
      <c r="F12" s="6">
        <v>4.9829234703439625E-7</v>
      </c>
    </row>
    <row r="13" spans="1:9" x14ac:dyDescent="0.2">
      <c r="A13" s="6" t="s">
        <v>40</v>
      </c>
      <c r="B13" s="6">
        <v>22</v>
      </c>
      <c r="C13" s="6">
        <v>4303.5863768115905</v>
      </c>
      <c r="D13" s="6">
        <v>195.61756258234502</v>
      </c>
      <c r="E13" s="6"/>
      <c r="F13" s="6"/>
    </row>
    <row r="14" spans="1:9" ht="17" thickBot="1" x14ac:dyDescent="0.25">
      <c r="A14" s="7" t="s">
        <v>41</v>
      </c>
      <c r="B14" s="7">
        <v>23</v>
      </c>
      <c r="C14" s="7">
        <v>13899.833333333332</v>
      </c>
      <c r="D14" s="7"/>
      <c r="E14" s="7"/>
      <c r="F14" s="7"/>
    </row>
    <row r="15" spans="1:9" ht="17" thickBot="1" x14ac:dyDescent="0.25"/>
    <row r="16" spans="1:9" x14ac:dyDescent="0.2">
      <c r="A16" s="8"/>
      <c r="B16" s="8" t="s">
        <v>48</v>
      </c>
      <c r="C16" s="8" t="s">
        <v>36</v>
      </c>
      <c r="D16" s="8" t="s">
        <v>49</v>
      </c>
      <c r="E16" s="8" t="s">
        <v>50</v>
      </c>
      <c r="F16" s="8" t="s">
        <v>51</v>
      </c>
      <c r="G16" s="8" t="s">
        <v>52</v>
      </c>
      <c r="H16" s="8" t="s">
        <v>53</v>
      </c>
      <c r="I16" s="8" t="s">
        <v>54</v>
      </c>
    </row>
    <row r="17" spans="1:9" x14ac:dyDescent="0.2">
      <c r="A17" s="6" t="s">
        <v>42</v>
      </c>
      <c r="B17" s="6">
        <v>98.414057971014472</v>
      </c>
      <c r="C17" s="6">
        <v>6.2571449470072009</v>
      </c>
      <c r="D17" s="6">
        <v>15.728268851768572</v>
      </c>
      <c r="E17" s="6">
        <v>1.885202841237112E-13</v>
      </c>
      <c r="F17" s="6">
        <v>85.437533583444477</v>
      </c>
      <c r="G17" s="6">
        <v>111.39058235858447</v>
      </c>
      <c r="H17" s="6">
        <v>85.437533583444477</v>
      </c>
      <c r="I17" s="6">
        <v>111.39058235858447</v>
      </c>
    </row>
    <row r="18" spans="1:9" ht="17" thickBot="1" x14ac:dyDescent="0.25">
      <c r="A18" s="7">
        <v>1</v>
      </c>
      <c r="B18" s="7">
        <v>-2.888695652173912</v>
      </c>
      <c r="C18" s="7">
        <v>0.41243451399279607</v>
      </c>
      <c r="D18" s="7">
        <v>-7.0040104650998449</v>
      </c>
      <c r="E18" s="7">
        <v>4.982923470343989E-7</v>
      </c>
      <c r="F18" s="7">
        <v>-3.7440324830176577</v>
      </c>
      <c r="G18" s="7">
        <v>-2.0333588213301663</v>
      </c>
      <c r="H18" s="7">
        <v>-3.7440324830176577</v>
      </c>
      <c r="I18" s="7">
        <v>-2.0333588213301663</v>
      </c>
    </row>
    <row r="22" spans="1:9" x14ac:dyDescent="0.2">
      <c r="A22" t="s">
        <v>55</v>
      </c>
    </row>
    <row r="23" spans="1:9" ht="17" thickBot="1" x14ac:dyDescent="0.25"/>
    <row r="24" spans="1:9" x14ac:dyDescent="0.2">
      <c r="A24" s="8" t="s">
        <v>56</v>
      </c>
      <c r="B24" s="8" t="s">
        <v>58</v>
      </c>
      <c r="C24" s="8" t="s">
        <v>57</v>
      </c>
    </row>
    <row r="25" spans="1:9" x14ac:dyDescent="0.2">
      <c r="A25" s="6">
        <v>1</v>
      </c>
      <c r="B25" s="6">
        <v>92.636666666666642</v>
      </c>
      <c r="C25" s="6">
        <v>16.363333333333358</v>
      </c>
    </row>
    <row r="26" spans="1:9" x14ac:dyDescent="0.2">
      <c r="A26" s="6">
        <v>2</v>
      </c>
      <c r="B26" s="6">
        <v>89.747971014492734</v>
      </c>
      <c r="C26" s="6">
        <v>5.2520289855072662</v>
      </c>
    </row>
    <row r="27" spans="1:9" x14ac:dyDescent="0.2">
      <c r="A27" s="6">
        <v>3</v>
      </c>
      <c r="B27" s="6">
        <v>86.859275362318826</v>
      </c>
      <c r="C27" s="6">
        <v>10.140724637681174</v>
      </c>
    </row>
    <row r="28" spans="1:9" x14ac:dyDescent="0.2">
      <c r="A28" s="6">
        <v>4</v>
      </c>
      <c r="B28" s="6">
        <v>83.970579710144918</v>
      </c>
      <c r="C28" s="6">
        <v>4.0294202898550822</v>
      </c>
    </row>
    <row r="29" spans="1:9" x14ac:dyDescent="0.2">
      <c r="A29" s="6">
        <v>5</v>
      </c>
      <c r="B29" s="6">
        <v>81.081884057970996</v>
      </c>
      <c r="C29" s="6">
        <v>-5.0818840579709956</v>
      </c>
    </row>
    <row r="30" spans="1:9" x14ac:dyDescent="0.2">
      <c r="A30" s="6">
        <v>6</v>
      </c>
      <c r="B30" s="6">
        <v>78.193188405797088</v>
      </c>
      <c r="C30" s="6">
        <v>-0.19318840579708763</v>
      </c>
    </row>
    <row r="31" spans="1:9" x14ac:dyDescent="0.2">
      <c r="A31" s="6">
        <v>7</v>
      </c>
      <c r="B31" s="6">
        <v>75.30449275362318</v>
      </c>
      <c r="C31" s="6">
        <v>-10.30449275362318</v>
      </c>
    </row>
    <row r="32" spans="1:9" x14ac:dyDescent="0.2">
      <c r="A32" s="6">
        <v>8</v>
      </c>
      <c r="B32" s="6">
        <v>72.415797101449272</v>
      </c>
      <c r="C32" s="6">
        <v>-14.415797101449272</v>
      </c>
    </row>
    <row r="33" spans="1:3" x14ac:dyDescent="0.2">
      <c r="A33" s="6">
        <v>9</v>
      </c>
      <c r="B33" s="6">
        <v>69.527101449275349</v>
      </c>
      <c r="C33" s="6">
        <v>-22.527101449275349</v>
      </c>
    </row>
    <row r="34" spans="1:3" x14ac:dyDescent="0.2">
      <c r="A34" s="6">
        <v>10</v>
      </c>
      <c r="B34" s="6">
        <v>66.638405797101441</v>
      </c>
      <c r="C34" s="6">
        <v>-26.638405797101441</v>
      </c>
    </row>
    <row r="35" spans="1:3" x14ac:dyDescent="0.2">
      <c r="A35" s="6">
        <v>11</v>
      </c>
      <c r="B35" s="6">
        <v>63.749710144927526</v>
      </c>
      <c r="C35" s="6">
        <v>-7.7497101449275263</v>
      </c>
    </row>
    <row r="36" spans="1:3" x14ac:dyDescent="0.2">
      <c r="A36" s="6">
        <v>12</v>
      </c>
      <c r="B36" s="6">
        <v>60.861014492753618</v>
      </c>
      <c r="C36" s="6">
        <v>-10.861014492753618</v>
      </c>
    </row>
    <row r="37" spans="1:3" x14ac:dyDescent="0.2">
      <c r="A37" s="6">
        <v>13</v>
      </c>
      <c r="B37" s="6">
        <v>57.972318840579703</v>
      </c>
      <c r="C37" s="6">
        <v>15.027681159420297</v>
      </c>
    </row>
    <row r="38" spans="1:3" x14ac:dyDescent="0.2">
      <c r="A38" s="6">
        <v>14</v>
      </c>
      <c r="B38" s="6">
        <v>55.083623188405795</v>
      </c>
      <c r="C38" s="6">
        <v>41.916376811594205</v>
      </c>
    </row>
    <row r="39" spans="1:3" x14ac:dyDescent="0.2">
      <c r="A39" s="6">
        <v>15</v>
      </c>
      <c r="B39" s="6">
        <v>52.19492753623188</v>
      </c>
      <c r="C39" s="6">
        <v>10.80507246376812</v>
      </c>
    </row>
    <row r="40" spans="1:3" x14ac:dyDescent="0.2">
      <c r="A40" s="6">
        <v>16</v>
      </c>
      <c r="B40" s="6">
        <v>49.306231884057965</v>
      </c>
      <c r="C40" s="6">
        <v>2.693768115942035</v>
      </c>
    </row>
    <row r="41" spans="1:3" x14ac:dyDescent="0.2">
      <c r="A41" s="6">
        <v>17</v>
      </c>
      <c r="B41" s="6">
        <v>46.417536231884057</v>
      </c>
      <c r="C41" s="6">
        <v>-2.417536231884057</v>
      </c>
    </row>
    <row r="42" spans="1:3" x14ac:dyDescent="0.2">
      <c r="A42" s="6">
        <v>18</v>
      </c>
      <c r="B42" s="6">
        <v>43.528840579710142</v>
      </c>
      <c r="C42" s="6">
        <v>-4.5288405797101419</v>
      </c>
    </row>
    <row r="43" spans="1:3" x14ac:dyDescent="0.2">
      <c r="A43" s="6">
        <v>19</v>
      </c>
      <c r="B43" s="6">
        <v>40.640144927536234</v>
      </c>
      <c r="C43" s="6">
        <v>-1.6401449275362339</v>
      </c>
    </row>
    <row r="44" spans="1:3" x14ac:dyDescent="0.2">
      <c r="A44" s="6">
        <v>20</v>
      </c>
      <c r="B44" s="6">
        <v>37.751449275362319</v>
      </c>
      <c r="C44" s="6">
        <v>2.2485507246376812</v>
      </c>
    </row>
    <row r="45" spans="1:3" x14ac:dyDescent="0.2">
      <c r="A45" s="6">
        <v>21</v>
      </c>
      <c r="B45" s="6">
        <v>34.862753623188411</v>
      </c>
      <c r="C45" s="6">
        <v>1.1372463768115892</v>
      </c>
    </row>
    <row r="46" spans="1:3" x14ac:dyDescent="0.2">
      <c r="A46" s="6">
        <v>22</v>
      </c>
      <c r="B46" s="6">
        <v>31.974057971014503</v>
      </c>
      <c r="C46" s="6">
        <v>1.0259420289854972</v>
      </c>
    </row>
    <row r="47" spans="1:3" x14ac:dyDescent="0.2">
      <c r="A47" s="6">
        <v>23</v>
      </c>
      <c r="B47" s="6">
        <v>29.085362318840581</v>
      </c>
      <c r="C47" s="6">
        <v>-3.0853623188405805</v>
      </c>
    </row>
    <row r="48" spans="1:3" ht="17" thickBot="1" x14ac:dyDescent="0.25">
      <c r="A48" s="7">
        <v>24</v>
      </c>
      <c r="B48" s="7">
        <v>26.196666666666673</v>
      </c>
      <c r="C48" s="7">
        <v>-1.1966666666666725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E1D56-96F6-8C49-A367-0C775FF766B9}">
  <dimension ref="A1:J26"/>
  <sheetViews>
    <sheetView workbookViewId="0">
      <selection activeCell="G26" sqref="G26"/>
    </sheetView>
  </sheetViews>
  <sheetFormatPr baseColWidth="10" defaultRowHeight="16" x14ac:dyDescent="0.2"/>
  <cols>
    <col min="4" max="4" width="12.1640625" customWidth="1"/>
    <col min="5" max="5" width="19.5" customWidth="1"/>
    <col min="6" max="6" width="12.83203125" customWidth="1"/>
    <col min="7" max="7" width="15.33203125" customWidth="1"/>
    <col min="8" max="8" width="9.5" customWidth="1"/>
    <col min="9" max="9" width="18.33203125" customWidth="1"/>
    <col min="10" max="10" width="22.6640625" customWidth="1"/>
  </cols>
  <sheetData>
    <row r="1" spans="1:10" ht="36" customHeight="1" x14ac:dyDescent="0.2">
      <c r="A1" s="13" t="s">
        <v>24</v>
      </c>
      <c r="B1" s="13" t="s">
        <v>0</v>
      </c>
      <c r="C1" s="13" t="s">
        <v>4</v>
      </c>
      <c r="D1" s="13" t="s">
        <v>1</v>
      </c>
      <c r="E1" s="13" t="s">
        <v>18</v>
      </c>
      <c r="F1" s="13" t="s">
        <v>2</v>
      </c>
      <c r="G1" s="13" t="s">
        <v>30</v>
      </c>
      <c r="H1" s="13" t="s">
        <v>26</v>
      </c>
      <c r="I1" s="13" t="s">
        <v>28</v>
      </c>
      <c r="J1" s="13" t="s">
        <v>29</v>
      </c>
    </row>
    <row r="2" spans="1:10" x14ac:dyDescent="0.2">
      <c r="A2">
        <v>2</v>
      </c>
      <c r="B2">
        <v>2019</v>
      </c>
      <c r="C2" t="s">
        <v>6</v>
      </c>
      <c r="D2">
        <v>4</v>
      </c>
      <c r="E2" t="s">
        <v>20</v>
      </c>
      <c r="F2">
        <v>196</v>
      </c>
      <c r="G2" s="12">
        <v>195.34</v>
      </c>
      <c r="H2" s="2">
        <f>F2/G2</f>
        <v>1.003378724275622</v>
      </c>
      <c r="I2" s="2">
        <f t="shared" ref="I2:I25" si="0">AVERAGE(H2,H14)</f>
        <v>1.0355142568306364</v>
      </c>
      <c r="J2" s="4">
        <f t="shared" ref="J2:J25" si="1">I2*G2</f>
        <v>202.27735492929651</v>
      </c>
    </row>
    <row r="3" spans="1:10" x14ac:dyDescent="0.2">
      <c r="A3">
        <v>3</v>
      </c>
      <c r="B3">
        <v>2019</v>
      </c>
      <c r="C3" t="s">
        <v>7</v>
      </c>
      <c r="D3">
        <v>4</v>
      </c>
      <c r="E3" t="s">
        <v>20</v>
      </c>
      <c r="F3">
        <v>186</v>
      </c>
      <c r="G3" s="12">
        <v>188.50608695652176</v>
      </c>
      <c r="H3" s="2">
        <f>F3/G3</f>
        <v>0.98670553828269869</v>
      </c>
      <c r="I3" s="2">
        <f t="shared" si="0"/>
        <v>1.2163633673091236</v>
      </c>
      <c r="J3" s="4">
        <f t="shared" si="1"/>
        <v>229.29189868870128</v>
      </c>
    </row>
    <row r="4" spans="1:10" x14ac:dyDescent="0.2">
      <c r="A4">
        <v>4</v>
      </c>
      <c r="B4">
        <v>2019</v>
      </c>
      <c r="C4" t="s">
        <v>8</v>
      </c>
      <c r="D4">
        <v>4</v>
      </c>
      <c r="E4" t="s">
        <v>20</v>
      </c>
      <c r="F4">
        <v>172</v>
      </c>
      <c r="G4" s="12">
        <v>181.67217391304348</v>
      </c>
      <c r="H4" s="2">
        <f t="shared" ref="H4:H25" si="2">F4/G4</f>
        <v>0.94676028967610071</v>
      </c>
      <c r="I4" s="2">
        <f t="shared" si="0"/>
        <v>1.055328406409398</v>
      </c>
      <c r="J4" s="4">
        <f t="shared" si="1"/>
        <v>191.72380578458316</v>
      </c>
    </row>
    <row r="5" spans="1:10" x14ac:dyDescent="0.2">
      <c r="A5">
        <v>5</v>
      </c>
      <c r="B5">
        <v>2020</v>
      </c>
      <c r="C5" t="s">
        <v>9</v>
      </c>
      <c r="D5">
        <v>1</v>
      </c>
      <c r="E5" t="s">
        <v>20</v>
      </c>
      <c r="F5">
        <v>170</v>
      </c>
      <c r="G5" s="12">
        <v>174.83826086956523</v>
      </c>
      <c r="H5" s="2">
        <f t="shared" si="2"/>
        <v>0.97232721919388843</v>
      </c>
      <c r="I5" s="2">
        <f t="shared" si="0"/>
        <v>1.0193889084091889</v>
      </c>
      <c r="J5" s="4">
        <f t="shared" si="1"/>
        <v>178.22818389598712</v>
      </c>
    </row>
    <row r="6" spans="1:10" x14ac:dyDescent="0.2">
      <c r="A6">
        <v>6</v>
      </c>
      <c r="B6">
        <v>2020</v>
      </c>
      <c r="C6" t="s">
        <v>10</v>
      </c>
      <c r="D6">
        <v>1</v>
      </c>
      <c r="E6" t="s">
        <v>20</v>
      </c>
      <c r="F6">
        <v>167</v>
      </c>
      <c r="G6" s="12">
        <v>168.00434782608698</v>
      </c>
      <c r="H6" s="2">
        <f t="shared" si="2"/>
        <v>0.99402189384332684</v>
      </c>
      <c r="I6" s="2">
        <f t="shared" si="0"/>
        <v>1.0028402440692006</v>
      </c>
      <c r="J6" s="4">
        <f t="shared" si="1"/>
        <v>168.48152117859993</v>
      </c>
    </row>
    <row r="7" spans="1:10" x14ac:dyDescent="0.2">
      <c r="A7">
        <v>7</v>
      </c>
      <c r="B7">
        <v>2020</v>
      </c>
      <c r="C7" t="s">
        <v>11</v>
      </c>
      <c r="D7">
        <v>1</v>
      </c>
      <c r="E7" t="s">
        <v>20</v>
      </c>
      <c r="F7">
        <v>154</v>
      </c>
      <c r="G7" s="12">
        <v>161.17043478260871</v>
      </c>
      <c r="H7" s="2">
        <f t="shared" si="2"/>
        <v>0.95551023491200238</v>
      </c>
      <c r="I7" s="2">
        <f t="shared" si="0"/>
        <v>0.93882631849293063</v>
      </c>
      <c r="J7" s="4">
        <f t="shared" si="1"/>
        <v>151.31104593686152</v>
      </c>
    </row>
    <row r="8" spans="1:10" x14ac:dyDescent="0.2">
      <c r="A8">
        <v>8</v>
      </c>
      <c r="B8">
        <v>2020</v>
      </c>
      <c r="C8" t="s">
        <v>12</v>
      </c>
      <c r="D8">
        <v>2</v>
      </c>
      <c r="E8" t="s">
        <v>20</v>
      </c>
      <c r="F8">
        <v>143</v>
      </c>
      <c r="G8" s="12">
        <v>154.33652173913043</v>
      </c>
      <c r="H8" s="2">
        <f t="shared" si="2"/>
        <v>0.92654673300016344</v>
      </c>
      <c r="I8" s="2">
        <f t="shared" si="0"/>
        <v>0.88495431962526949</v>
      </c>
      <c r="J8" s="4">
        <f t="shared" si="1"/>
        <v>136.5807715889828</v>
      </c>
    </row>
    <row r="9" spans="1:10" x14ac:dyDescent="0.2">
      <c r="A9">
        <v>9</v>
      </c>
      <c r="B9">
        <v>2020</v>
      </c>
      <c r="C9" t="s">
        <v>13</v>
      </c>
      <c r="D9">
        <v>2</v>
      </c>
      <c r="E9" t="s">
        <v>20</v>
      </c>
      <c r="F9">
        <v>140</v>
      </c>
      <c r="G9" s="12">
        <v>147.50260869565219</v>
      </c>
      <c r="H9" s="2">
        <f t="shared" si="2"/>
        <v>0.94913575588935784</v>
      </c>
      <c r="I9" s="2">
        <f t="shared" si="0"/>
        <v>0.89444307709497084</v>
      </c>
      <c r="J9" s="4">
        <f t="shared" si="1"/>
        <v>131.93268720127455</v>
      </c>
    </row>
    <row r="10" spans="1:10" x14ac:dyDescent="0.2">
      <c r="A10">
        <v>10</v>
      </c>
      <c r="B10">
        <v>2020</v>
      </c>
      <c r="C10" t="s">
        <v>14</v>
      </c>
      <c r="D10">
        <v>2</v>
      </c>
      <c r="E10" t="s">
        <v>20</v>
      </c>
      <c r="F10">
        <v>141</v>
      </c>
      <c r="G10" s="12">
        <v>140.66869565217394</v>
      </c>
      <c r="H10" s="2">
        <f t="shared" si="2"/>
        <v>1.0023552102071471</v>
      </c>
      <c r="I10" s="2">
        <f t="shared" si="0"/>
        <v>0.92734976383232048</v>
      </c>
      <c r="J10" s="4">
        <f t="shared" si="1"/>
        <v>130.44908169164407</v>
      </c>
    </row>
    <row r="11" spans="1:10" x14ac:dyDescent="0.2">
      <c r="A11">
        <v>11</v>
      </c>
      <c r="B11">
        <v>2020</v>
      </c>
      <c r="C11" t="s">
        <v>15</v>
      </c>
      <c r="D11">
        <v>3</v>
      </c>
      <c r="E11" t="s">
        <v>20</v>
      </c>
      <c r="F11">
        <v>135</v>
      </c>
      <c r="G11" s="12">
        <v>133.83478260869566</v>
      </c>
      <c r="H11" s="2">
        <f t="shared" si="2"/>
        <v>1.0087063868494575</v>
      </c>
      <c r="I11" s="2">
        <f t="shared" si="0"/>
        <v>0.91918826607329729</v>
      </c>
      <c r="J11" s="4">
        <f t="shared" si="1"/>
        <v>123.01936176638365</v>
      </c>
    </row>
    <row r="12" spans="1:10" x14ac:dyDescent="0.2">
      <c r="A12">
        <v>12</v>
      </c>
      <c r="B12">
        <v>2020</v>
      </c>
      <c r="C12" t="s">
        <v>16</v>
      </c>
      <c r="D12">
        <v>3</v>
      </c>
      <c r="E12" t="s">
        <v>20</v>
      </c>
      <c r="F12">
        <v>137</v>
      </c>
      <c r="G12" s="12">
        <v>127.00086956521741</v>
      </c>
      <c r="H12" s="2">
        <f t="shared" si="2"/>
        <v>1.0787327714291581</v>
      </c>
      <c r="I12" s="2">
        <f t="shared" si="0"/>
        <v>0.99498357064780629</v>
      </c>
      <c r="J12" s="4">
        <f t="shared" si="1"/>
        <v>126.36377867537634</v>
      </c>
    </row>
    <row r="13" spans="1:10" x14ac:dyDescent="0.2">
      <c r="A13">
        <v>13</v>
      </c>
      <c r="B13">
        <v>2020</v>
      </c>
      <c r="C13" t="s">
        <v>5</v>
      </c>
      <c r="D13">
        <v>3</v>
      </c>
      <c r="E13" t="s">
        <v>20</v>
      </c>
      <c r="F13">
        <v>126</v>
      </c>
      <c r="G13" s="12">
        <v>120.16695652173915</v>
      </c>
      <c r="H13" s="2">
        <f t="shared" si="2"/>
        <v>1.0485411601250432</v>
      </c>
      <c r="I13" s="2">
        <f t="shared" si="0"/>
        <v>0.98286596790319214</v>
      </c>
      <c r="J13" s="4">
        <f t="shared" si="1"/>
        <v>118.10801203171997</v>
      </c>
    </row>
    <row r="14" spans="1:10" x14ac:dyDescent="0.2">
      <c r="A14">
        <v>14</v>
      </c>
      <c r="B14">
        <v>2020</v>
      </c>
      <c r="C14" t="s">
        <v>6</v>
      </c>
      <c r="D14">
        <v>4</v>
      </c>
      <c r="E14" t="s">
        <v>20</v>
      </c>
      <c r="F14">
        <v>121</v>
      </c>
      <c r="G14" s="12">
        <v>113.33304347826089</v>
      </c>
      <c r="H14" s="2">
        <f t="shared" si="2"/>
        <v>1.0676497893856505</v>
      </c>
      <c r="I14" s="2">
        <v>1.0355142568306364</v>
      </c>
      <c r="J14" s="4">
        <f t="shared" si="1"/>
        <v>117.35798229174553</v>
      </c>
    </row>
    <row r="15" spans="1:10" x14ac:dyDescent="0.2">
      <c r="A15">
        <v>15</v>
      </c>
      <c r="B15">
        <v>2020</v>
      </c>
      <c r="C15" t="s">
        <v>7</v>
      </c>
      <c r="D15">
        <v>4</v>
      </c>
      <c r="E15" t="s">
        <v>20</v>
      </c>
      <c r="F15">
        <v>154</v>
      </c>
      <c r="G15" s="12">
        <v>106.49913043478263</v>
      </c>
      <c r="H15" s="2">
        <f t="shared" si="2"/>
        <v>1.4460211963355485</v>
      </c>
      <c r="I15" s="2">
        <v>1.2163633673091236</v>
      </c>
      <c r="J15" s="4">
        <f t="shared" si="1"/>
        <v>129.54164091114578</v>
      </c>
    </row>
    <row r="16" spans="1:10" x14ac:dyDescent="0.2">
      <c r="A16">
        <v>16</v>
      </c>
      <c r="B16">
        <v>2020</v>
      </c>
      <c r="C16" t="s">
        <v>17</v>
      </c>
      <c r="D16">
        <v>4</v>
      </c>
      <c r="E16" t="s">
        <v>20</v>
      </c>
      <c r="F16">
        <v>116</v>
      </c>
      <c r="G16" s="12">
        <v>99.665217391304367</v>
      </c>
      <c r="H16" s="2">
        <f t="shared" si="2"/>
        <v>1.163896523142695</v>
      </c>
      <c r="I16" s="2">
        <v>1.055328406409398</v>
      </c>
      <c r="J16" s="4">
        <f t="shared" si="1"/>
        <v>105.17953504401146</v>
      </c>
    </row>
    <row r="17" spans="1:10" x14ac:dyDescent="0.2">
      <c r="A17">
        <v>17</v>
      </c>
      <c r="B17">
        <v>2021</v>
      </c>
      <c r="C17" t="s">
        <v>9</v>
      </c>
      <c r="D17">
        <v>1</v>
      </c>
      <c r="E17" t="s">
        <v>20</v>
      </c>
      <c r="F17">
        <v>99</v>
      </c>
      <c r="G17" s="12">
        <v>92.831304347826105</v>
      </c>
      <c r="H17" s="2">
        <f t="shared" si="2"/>
        <v>1.0664505976244893</v>
      </c>
      <c r="I17" s="2">
        <v>1.0193889084091889</v>
      </c>
      <c r="J17" s="4">
        <f t="shared" si="1"/>
        <v>94.631202005331645</v>
      </c>
    </row>
    <row r="18" spans="1:10" x14ac:dyDescent="0.2">
      <c r="A18">
        <v>18</v>
      </c>
      <c r="B18">
        <v>2021</v>
      </c>
      <c r="C18" t="s">
        <v>10</v>
      </c>
      <c r="D18">
        <v>1</v>
      </c>
      <c r="E18" t="s">
        <v>20</v>
      </c>
      <c r="F18">
        <v>87</v>
      </c>
      <c r="G18" s="12">
        <v>85.997391304347843</v>
      </c>
      <c r="H18" s="2">
        <f t="shared" si="2"/>
        <v>1.0116585942950744</v>
      </c>
      <c r="I18" s="2">
        <v>1.0028402440692006</v>
      </c>
      <c r="J18" s="4">
        <f t="shared" si="1"/>
        <v>86.241644884966732</v>
      </c>
    </row>
    <row r="19" spans="1:10" x14ac:dyDescent="0.2">
      <c r="A19">
        <v>19</v>
      </c>
      <c r="B19">
        <v>2021</v>
      </c>
      <c r="C19" t="s">
        <v>11</v>
      </c>
      <c r="D19">
        <v>1</v>
      </c>
      <c r="E19" t="s">
        <v>20</v>
      </c>
      <c r="F19">
        <v>73</v>
      </c>
      <c r="G19" s="12">
        <v>79.163478260869596</v>
      </c>
      <c r="H19" s="2">
        <f t="shared" si="2"/>
        <v>0.92214240207385889</v>
      </c>
      <c r="I19" s="2">
        <v>0.93882631849293063</v>
      </c>
      <c r="J19" s="4">
        <f t="shared" si="1"/>
        <v>74.320756854747344</v>
      </c>
    </row>
    <row r="20" spans="1:10" x14ac:dyDescent="0.2">
      <c r="A20">
        <v>20</v>
      </c>
      <c r="B20">
        <v>2021</v>
      </c>
      <c r="C20" t="s">
        <v>12</v>
      </c>
      <c r="D20">
        <v>2</v>
      </c>
      <c r="E20" t="s">
        <v>20</v>
      </c>
      <c r="F20">
        <v>61</v>
      </c>
      <c r="G20" s="12">
        <v>72.32956521739132</v>
      </c>
      <c r="H20" s="2">
        <f t="shared" si="2"/>
        <v>0.84336190625037555</v>
      </c>
      <c r="I20" s="2">
        <v>0.88495431962526949</v>
      </c>
      <c r="J20" s="4">
        <f t="shared" si="1"/>
        <v>64.008361175748092</v>
      </c>
    </row>
    <row r="21" spans="1:10" x14ac:dyDescent="0.2">
      <c r="A21">
        <v>21</v>
      </c>
      <c r="B21">
        <v>2021</v>
      </c>
      <c r="C21" t="s">
        <v>13</v>
      </c>
      <c r="D21">
        <v>2</v>
      </c>
      <c r="E21" t="s">
        <v>20</v>
      </c>
      <c r="F21">
        <v>55</v>
      </c>
      <c r="G21" s="12">
        <v>65.495652173913072</v>
      </c>
      <c r="H21" s="2">
        <f t="shared" si="2"/>
        <v>0.83975039830058384</v>
      </c>
      <c r="I21" s="2">
        <v>0.89444307709497084</v>
      </c>
      <c r="J21" s="4">
        <f t="shared" si="1"/>
        <v>58.582132666776722</v>
      </c>
    </row>
    <row r="22" spans="1:10" x14ac:dyDescent="0.2">
      <c r="A22">
        <v>22</v>
      </c>
      <c r="B22">
        <v>2021</v>
      </c>
      <c r="C22" t="s">
        <v>14</v>
      </c>
      <c r="D22">
        <v>2</v>
      </c>
      <c r="E22" t="s">
        <v>20</v>
      </c>
      <c r="F22">
        <v>50</v>
      </c>
      <c r="G22" s="12">
        <v>58.661739130434796</v>
      </c>
      <c r="H22" s="2">
        <f>F22/G22</f>
        <v>0.85234431745749373</v>
      </c>
      <c r="I22" s="2">
        <v>0.92734976383232048</v>
      </c>
      <c r="J22" s="4">
        <f t="shared" si="1"/>
        <v>54.399949928601899</v>
      </c>
    </row>
    <row r="23" spans="1:10" x14ac:dyDescent="0.2">
      <c r="A23">
        <v>23</v>
      </c>
      <c r="B23">
        <v>2021</v>
      </c>
      <c r="C23" t="s">
        <v>15</v>
      </c>
      <c r="D23">
        <v>3</v>
      </c>
      <c r="E23" t="s">
        <v>20</v>
      </c>
      <c r="F23">
        <v>43</v>
      </c>
      <c r="G23" s="12">
        <v>51.827826086956549</v>
      </c>
      <c r="H23" s="2">
        <f t="shared" si="2"/>
        <v>0.82967014529713723</v>
      </c>
      <c r="I23" s="2">
        <v>0.91918826607329729</v>
      </c>
      <c r="J23" s="4">
        <f t="shared" si="1"/>
        <v>47.639529595217994</v>
      </c>
    </row>
    <row r="24" spans="1:10" x14ac:dyDescent="0.2">
      <c r="A24">
        <v>24</v>
      </c>
      <c r="B24">
        <v>2021</v>
      </c>
      <c r="C24" t="s">
        <v>16</v>
      </c>
      <c r="D24">
        <v>3</v>
      </c>
      <c r="E24" t="s">
        <v>20</v>
      </c>
      <c r="F24">
        <v>41</v>
      </c>
      <c r="G24" s="12">
        <v>44.993913043478301</v>
      </c>
      <c r="H24" s="2">
        <f t="shared" si="2"/>
        <v>0.91123436986645456</v>
      </c>
      <c r="I24" s="2">
        <v>0.99498357064780629</v>
      </c>
      <c r="J24" s="4">
        <f>I24*G24</f>
        <v>44.768204257416947</v>
      </c>
    </row>
    <row r="25" spans="1:10" ht="17" thickBot="1" x14ac:dyDescent="0.25">
      <c r="A25">
        <v>25</v>
      </c>
      <c r="B25">
        <v>2021</v>
      </c>
      <c r="C25" t="s">
        <v>5</v>
      </c>
      <c r="D25">
        <v>3</v>
      </c>
      <c r="E25" t="s">
        <v>20</v>
      </c>
      <c r="F25">
        <v>35</v>
      </c>
      <c r="G25" s="17">
        <v>38.160000000000025</v>
      </c>
      <c r="H25" s="2">
        <f t="shared" si="2"/>
        <v>0.91719077568134111</v>
      </c>
      <c r="I25" s="2">
        <v>0.98286596790319214</v>
      </c>
      <c r="J25" s="4">
        <f>I25*G25</f>
        <v>37.506165335185834</v>
      </c>
    </row>
    <row r="26" spans="1:10" ht="17" thickBot="1" x14ac:dyDescent="0.25">
      <c r="A26">
        <v>26</v>
      </c>
      <c r="B26">
        <v>2021</v>
      </c>
      <c r="C26" t="s">
        <v>6</v>
      </c>
      <c r="G26" s="5">
        <f>209-6.83*(26)</f>
        <v>31.419999999999987</v>
      </c>
      <c r="J26" s="4">
        <f>G26*I2</f>
        <v>32.535857949618581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9DC06-FDE5-D640-AD16-10552BBDACC3}">
  <dimension ref="A1:I48"/>
  <sheetViews>
    <sheetView topLeftCell="A14" workbookViewId="0">
      <selection activeCell="G48" sqref="G48"/>
    </sheetView>
  </sheetViews>
  <sheetFormatPr baseColWidth="10" defaultRowHeight="16" x14ac:dyDescent="0.2"/>
  <sheetData>
    <row r="1" spans="1:9" x14ac:dyDescent="0.2">
      <c r="A1" t="s">
        <v>31</v>
      </c>
    </row>
    <row r="2" spans="1:9" ht="17" thickBot="1" x14ac:dyDescent="0.25"/>
    <row r="3" spans="1:9" x14ac:dyDescent="0.2">
      <c r="A3" s="9" t="s">
        <v>32</v>
      </c>
      <c r="B3" s="9"/>
    </row>
    <row r="4" spans="1:9" x14ac:dyDescent="0.2">
      <c r="A4" s="6" t="s">
        <v>33</v>
      </c>
      <c r="B4" s="6">
        <v>0.96831122966178695</v>
      </c>
    </row>
    <row r="5" spans="1:9" x14ac:dyDescent="0.2">
      <c r="A5" s="6" t="s">
        <v>34</v>
      </c>
      <c r="B5" s="6">
        <v>0.93762663748912201</v>
      </c>
    </row>
    <row r="6" spans="1:9" x14ac:dyDescent="0.2">
      <c r="A6" s="6" t="s">
        <v>35</v>
      </c>
      <c r="B6" s="6">
        <v>0.93479148464771844</v>
      </c>
    </row>
    <row r="7" spans="1:9" x14ac:dyDescent="0.2">
      <c r="A7" s="6" t="s">
        <v>36</v>
      </c>
      <c r="B7" s="6">
        <v>12.743585536732427</v>
      </c>
    </row>
    <row r="8" spans="1:9" ht="17" thickBot="1" x14ac:dyDescent="0.25">
      <c r="A8" s="7" t="s">
        <v>37</v>
      </c>
      <c r="B8" s="7">
        <v>24</v>
      </c>
    </row>
    <row r="10" spans="1:9" ht="17" thickBot="1" x14ac:dyDescent="0.25">
      <c r="A10" t="s">
        <v>38</v>
      </c>
    </row>
    <row r="11" spans="1:9" x14ac:dyDescent="0.2">
      <c r="A11" s="8"/>
      <c r="B11" s="8" t="s">
        <v>43</v>
      </c>
      <c r="C11" s="8" t="s">
        <v>44</v>
      </c>
      <c r="D11" s="8" t="s">
        <v>45</v>
      </c>
      <c r="E11" s="8" t="s">
        <v>46</v>
      </c>
      <c r="F11" s="8" t="s">
        <v>47</v>
      </c>
    </row>
    <row r="12" spans="1:9" x14ac:dyDescent="0.2">
      <c r="A12" s="6" t="s">
        <v>39</v>
      </c>
      <c r="B12" s="6">
        <v>1</v>
      </c>
      <c r="C12" s="6">
        <v>53707.722608695651</v>
      </c>
      <c r="D12" s="6">
        <v>53707.722608695651</v>
      </c>
      <c r="E12" s="6">
        <v>330.71467040378263</v>
      </c>
      <c r="F12" s="6">
        <v>9.6288568872808042E-15</v>
      </c>
    </row>
    <row r="13" spans="1:9" x14ac:dyDescent="0.2">
      <c r="A13" s="6" t="s">
        <v>40</v>
      </c>
      <c r="B13" s="6">
        <v>22</v>
      </c>
      <c r="C13" s="6">
        <v>3572.7773913043493</v>
      </c>
      <c r="D13" s="6">
        <v>162.39897233201589</v>
      </c>
      <c r="E13" s="6"/>
      <c r="F13" s="6"/>
    </row>
    <row r="14" spans="1:9" ht="17" thickBot="1" x14ac:dyDescent="0.25">
      <c r="A14" s="7" t="s">
        <v>41</v>
      </c>
      <c r="B14" s="7">
        <v>23</v>
      </c>
      <c r="C14" s="7">
        <v>57280.5</v>
      </c>
      <c r="D14" s="7"/>
      <c r="E14" s="7"/>
      <c r="F14" s="7"/>
    </row>
    <row r="15" spans="1:9" ht="17" thickBot="1" x14ac:dyDescent="0.25"/>
    <row r="16" spans="1:9" x14ac:dyDescent="0.2">
      <c r="A16" s="8"/>
      <c r="B16" s="8" t="s">
        <v>48</v>
      </c>
      <c r="C16" s="8" t="s">
        <v>36</v>
      </c>
      <c r="D16" s="8" t="s">
        <v>49</v>
      </c>
      <c r="E16" s="8" t="s">
        <v>50</v>
      </c>
      <c r="F16" s="8" t="s">
        <v>51</v>
      </c>
      <c r="G16" s="8" t="s">
        <v>52</v>
      </c>
      <c r="H16" s="8" t="s">
        <v>53</v>
      </c>
      <c r="I16" s="8" t="s">
        <v>54</v>
      </c>
    </row>
    <row r="17" spans="1:9" x14ac:dyDescent="0.2">
      <c r="A17" s="6" t="s">
        <v>42</v>
      </c>
      <c r="B17" s="6">
        <v>209.00782608695653</v>
      </c>
      <c r="C17" s="6">
        <v>5.7011692265139651</v>
      </c>
      <c r="D17" s="6">
        <v>36.660519585165233</v>
      </c>
      <c r="E17" s="6">
        <v>3.2043435588816299E-21</v>
      </c>
      <c r="F17" s="6">
        <v>197.184324772526</v>
      </c>
      <c r="G17" s="6">
        <v>220.83132740138706</v>
      </c>
      <c r="H17" s="6">
        <v>197.184324772526</v>
      </c>
      <c r="I17" s="6">
        <v>220.83132740138706</v>
      </c>
    </row>
    <row r="18" spans="1:9" ht="17" thickBot="1" x14ac:dyDescent="0.25">
      <c r="A18" s="7" t="s">
        <v>24</v>
      </c>
      <c r="B18" s="7">
        <v>-6.83391304347826</v>
      </c>
      <c r="C18" s="7">
        <v>0.37578783599261673</v>
      </c>
      <c r="D18" s="7">
        <v>-18.185562141539165</v>
      </c>
      <c r="E18" s="7">
        <v>9.6288568872808042E-15</v>
      </c>
      <c r="F18" s="7">
        <v>-7.6132493157892833</v>
      </c>
      <c r="G18" s="7">
        <v>-6.0545767711672367</v>
      </c>
      <c r="H18" s="7">
        <v>-7.6132493157892833</v>
      </c>
      <c r="I18" s="7">
        <v>-6.0545767711672367</v>
      </c>
    </row>
    <row r="22" spans="1:9" x14ac:dyDescent="0.2">
      <c r="A22" t="s">
        <v>55</v>
      </c>
    </row>
    <row r="23" spans="1:9" ht="17" thickBot="1" x14ac:dyDescent="0.25"/>
    <row r="24" spans="1:9" x14ac:dyDescent="0.2">
      <c r="A24" s="8" t="s">
        <v>56</v>
      </c>
      <c r="B24" s="8" t="s">
        <v>59</v>
      </c>
      <c r="C24" s="8" t="s">
        <v>57</v>
      </c>
    </row>
    <row r="25" spans="1:9" x14ac:dyDescent="0.2">
      <c r="A25" s="6">
        <v>1</v>
      </c>
      <c r="B25" s="6">
        <v>195.34</v>
      </c>
      <c r="C25" s="6">
        <v>0.65999999999999659</v>
      </c>
    </row>
    <row r="26" spans="1:9" x14ac:dyDescent="0.2">
      <c r="A26" s="6">
        <v>2</v>
      </c>
      <c r="B26" s="6">
        <v>188.50608695652176</v>
      </c>
      <c r="C26" s="6">
        <v>-2.5060869565217558</v>
      </c>
    </row>
    <row r="27" spans="1:9" x14ac:dyDescent="0.2">
      <c r="A27" s="6">
        <v>3</v>
      </c>
      <c r="B27" s="6">
        <v>181.67217391304348</v>
      </c>
      <c r="C27" s="6">
        <v>-9.6721739130434798</v>
      </c>
    </row>
    <row r="28" spans="1:9" x14ac:dyDescent="0.2">
      <c r="A28" s="6">
        <v>4</v>
      </c>
      <c r="B28" s="6">
        <v>174.83826086956523</v>
      </c>
      <c r="C28" s="6">
        <v>-4.8382608695652323</v>
      </c>
    </row>
    <row r="29" spans="1:9" x14ac:dyDescent="0.2">
      <c r="A29" s="6">
        <v>5</v>
      </c>
      <c r="B29" s="6">
        <v>168.00434782608698</v>
      </c>
      <c r="C29" s="6">
        <v>-1.0043478260869847</v>
      </c>
    </row>
    <row r="30" spans="1:9" x14ac:dyDescent="0.2">
      <c r="A30" s="6">
        <v>6</v>
      </c>
      <c r="B30" s="6">
        <v>161.17043478260871</v>
      </c>
      <c r="C30" s="6">
        <v>-7.1704347826087087</v>
      </c>
    </row>
    <row r="31" spans="1:9" x14ac:dyDescent="0.2">
      <c r="A31" s="6">
        <v>7</v>
      </c>
      <c r="B31" s="6">
        <v>154.33652173913043</v>
      </c>
      <c r="C31" s="6">
        <v>-11.336521739130433</v>
      </c>
    </row>
    <row r="32" spans="1:9" x14ac:dyDescent="0.2">
      <c r="A32" s="6">
        <v>8</v>
      </c>
      <c r="B32" s="6">
        <v>147.50260869565219</v>
      </c>
      <c r="C32" s="6">
        <v>-7.5026086956521851</v>
      </c>
    </row>
    <row r="33" spans="1:3" x14ac:dyDescent="0.2">
      <c r="A33" s="6">
        <v>9</v>
      </c>
      <c r="B33" s="6">
        <v>140.66869565217394</v>
      </c>
      <c r="C33" s="6">
        <v>0.33130434782606244</v>
      </c>
    </row>
    <row r="34" spans="1:3" x14ac:dyDescent="0.2">
      <c r="A34" s="6">
        <v>10</v>
      </c>
      <c r="B34" s="6">
        <v>133.83478260869566</v>
      </c>
      <c r="C34" s="6">
        <v>1.1652173913043384</v>
      </c>
    </row>
    <row r="35" spans="1:3" x14ac:dyDescent="0.2">
      <c r="A35" s="6">
        <v>11</v>
      </c>
      <c r="B35" s="6">
        <v>127.00086956521741</v>
      </c>
      <c r="C35" s="6">
        <v>9.999130434782586</v>
      </c>
    </row>
    <row r="36" spans="1:3" x14ac:dyDescent="0.2">
      <c r="A36" s="6">
        <v>12</v>
      </c>
      <c r="B36" s="6">
        <v>120.16695652173915</v>
      </c>
      <c r="C36" s="6">
        <v>5.8330434782608478</v>
      </c>
    </row>
    <row r="37" spans="1:3" x14ac:dyDescent="0.2">
      <c r="A37" s="6">
        <v>13</v>
      </c>
      <c r="B37" s="6">
        <v>113.33304347826089</v>
      </c>
      <c r="C37" s="6">
        <v>7.6669565217391096</v>
      </c>
    </row>
    <row r="38" spans="1:3" x14ac:dyDescent="0.2">
      <c r="A38" s="6">
        <v>14</v>
      </c>
      <c r="B38" s="6">
        <v>106.49913043478263</v>
      </c>
      <c r="C38" s="6">
        <v>47.500869565217371</v>
      </c>
    </row>
    <row r="39" spans="1:3" x14ac:dyDescent="0.2">
      <c r="A39" s="6">
        <v>15</v>
      </c>
      <c r="B39" s="6">
        <v>99.665217391304367</v>
      </c>
      <c r="C39" s="6">
        <v>16.334782608695633</v>
      </c>
    </row>
    <row r="40" spans="1:3" x14ac:dyDescent="0.2">
      <c r="A40" s="6">
        <v>16</v>
      </c>
      <c r="B40" s="6">
        <v>92.831304347826105</v>
      </c>
      <c r="C40" s="6">
        <v>6.1686956521738949</v>
      </c>
    </row>
    <row r="41" spans="1:3" x14ac:dyDescent="0.2">
      <c r="A41" s="6">
        <v>17</v>
      </c>
      <c r="B41" s="6">
        <v>85.997391304347843</v>
      </c>
      <c r="C41" s="6">
        <v>1.0026086956521567</v>
      </c>
    </row>
    <row r="42" spans="1:3" x14ac:dyDescent="0.2">
      <c r="A42" s="6">
        <v>18</v>
      </c>
      <c r="B42" s="6">
        <v>79.163478260869596</v>
      </c>
      <c r="C42" s="6">
        <v>-6.1634782608695957</v>
      </c>
    </row>
    <row r="43" spans="1:3" x14ac:dyDescent="0.2">
      <c r="A43" s="6">
        <v>19</v>
      </c>
      <c r="B43" s="6">
        <v>72.32956521739132</v>
      </c>
      <c r="C43" s="6">
        <v>-11.32956521739132</v>
      </c>
    </row>
    <row r="44" spans="1:3" x14ac:dyDescent="0.2">
      <c r="A44" s="6">
        <v>20</v>
      </c>
      <c r="B44" s="6">
        <v>65.495652173913072</v>
      </c>
      <c r="C44" s="6">
        <v>-10.495652173913072</v>
      </c>
    </row>
    <row r="45" spans="1:3" x14ac:dyDescent="0.2">
      <c r="A45" s="6">
        <v>21</v>
      </c>
      <c r="B45" s="6">
        <v>58.661739130434796</v>
      </c>
      <c r="C45" s="6">
        <v>-8.6617391304347962</v>
      </c>
    </row>
    <row r="46" spans="1:3" x14ac:dyDescent="0.2">
      <c r="A46" s="6">
        <v>22</v>
      </c>
      <c r="B46" s="6">
        <v>51.827826086956549</v>
      </c>
      <c r="C46" s="6">
        <v>-8.8278260869565486</v>
      </c>
    </row>
    <row r="47" spans="1:3" x14ac:dyDescent="0.2">
      <c r="A47" s="6">
        <v>23</v>
      </c>
      <c r="B47" s="6">
        <v>44.993913043478301</v>
      </c>
      <c r="C47" s="6">
        <v>-3.993913043478301</v>
      </c>
    </row>
    <row r="48" spans="1:3" ht="17" thickBot="1" x14ac:dyDescent="0.25">
      <c r="A48" s="7">
        <v>24</v>
      </c>
      <c r="B48" s="7">
        <v>38.160000000000025</v>
      </c>
      <c r="C48" s="7">
        <v>-3.160000000000025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672FE-5821-3240-B8C3-57CA2035AD30}">
  <dimension ref="A1:L26"/>
  <sheetViews>
    <sheetView workbookViewId="0">
      <selection activeCell="J26" sqref="J26"/>
    </sheetView>
  </sheetViews>
  <sheetFormatPr baseColWidth="10" defaultRowHeight="16" x14ac:dyDescent="0.2"/>
  <cols>
    <col min="4" max="4" width="12.1640625" customWidth="1"/>
    <col min="5" max="5" width="18.6640625" customWidth="1"/>
    <col min="6" max="6" width="12.83203125" customWidth="1"/>
    <col min="7" max="7" width="15.33203125" customWidth="1"/>
    <col min="9" max="9" width="18.33203125" customWidth="1"/>
    <col min="10" max="10" width="22.6640625" customWidth="1"/>
  </cols>
  <sheetData>
    <row r="1" spans="1:12" ht="40" customHeight="1" x14ac:dyDescent="0.2">
      <c r="A1" s="13" t="s">
        <v>24</v>
      </c>
      <c r="B1" s="13" t="s">
        <v>0</v>
      </c>
      <c r="C1" s="13" t="s">
        <v>4</v>
      </c>
      <c r="D1" s="13" t="s">
        <v>1</v>
      </c>
      <c r="E1" s="13" t="s">
        <v>18</v>
      </c>
      <c r="F1" s="13" t="s">
        <v>2</v>
      </c>
      <c r="G1" s="13" t="s">
        <v>30</v>
      </c>
      <c r="H1" s="13" t="s">
        <v>26</v>
      </c>
      <c r="I1" s="13" t="s">
        <v>28</v>
      </c>
      <c r="J1" s="13" t="s">
        <v>29</v>
      </c>
    </row>
    <row r="2" spans="1:12" x14ac:dyDescent="0.2">
      <c r="A2">
        <v>2</v>
      </c>
      <c r="B2">
        <v>2019</v>
      </c>
      <c r="C2" t="s">
        <v>6</v>
      </c>
      <c r="D2">
        <v>4</v>
      </c>
      <c r="E2" t="s">
        <v>21</v>
      </c>
      <c r="F2" s="4">
        <v>62</v>
      </c>
      <c r="G2" s="12">
        <v>53.210478359908876</v>
      </c>
      <c r="H2" s="2">
        <f>F2/G2</f>
        <v>1.1651840372612312</v>
      </c>
      <c r="I2" s="2">
        <f t="shared" ref="I2:I25" si="0">AVERAGE(H2,H14)</f>
        <v>1.1203340059486115</v>
      </c>
      <c r="J2" s="4">
        <f t="shared" ref="J2:J25" si="1">G2*I2</f>
        <v>59.613508379398617</v>
      </c>
      <c r="L2" s="4"/>
    </row>
    <row r="3" spans="1:12" x14ac:dyDescent="0.2">
      <c r="A3">
        <v>3</v>
      </c>
      <c r="B3">
        <v>2019</v>
      </c>
      <c r="C3" t="s">
        <v>7</v>
      </c>
      <c r="D3">
        <v>4</v>
      </c>
      <c r="E3" t="s">
        <v>21</v>
      </c>
      <c r="F3" s="4">
        <v>54.100227790432797</v>
      </c>
      <c r="G3" s="12">
        <v>51.488229176983261</v>
      </c>
      <c r="H3" s="2">
        <f>F3/G3</f>
        <v>1.0507300145140197</v>
      </c>
      <c r="I3" s="2">
        <f t="shared" si="0"/>
        <v>1.2229359262146451</v>
      </c>
      <c r="J3" s="4">
        <f t="shared" si="1"/>
        <v>62.966805237705934</v>
      </c>
      <c r="L3" s="4"/>
    </row>
    <row r="4" spans="1:12" x14ac:dyDescent="0.2">
      <c r="A4">
        <v>4</v>
      </c>
      <c r="B4">
        <v>2019</v>
      </c>
      <c r="C4" t="s">
        <v>8</v>
      </c>
      <c r="D4">
        <v>4</v>
      </c>
      <c r="E4" t="s">
        <v>21</v>
      </c>
      <c r="F4" s="4">
        <v>50</v>
      </c>
      <c r="G4" s="12">
        <v>49.765979994057638</v>
      </c>
      <c r="H4" s="2">
        <f t="shared" ref="H4:H24" si="2">F4/G4</f>
        <v>1.0047024092757806</v>
      </c>
      <c r="I4" s="2">
        <f t="shared" si="0"/>
        <v>1.0178330170182348</v>
      </c>
      <c r="J4" s="4">
        <f t="shared" si="1"/>
        <v>50.653457562220801</v>
      </c>
      <c r="L4" s="4"/>
    </row>
    <row r="5" spans="1:12" x14ac:dyDescent="0.2">
      <c r="A5">
        <v>5</v>
      </c>
      <c r="B5">
        <v>2020</v>
      </c>
      <c r="C5" t="s">
        <v>9</v>
      </c>
      <c r="D5">
        <v>1</v>
      </c>
      <c r="E5" t="s">
        <v>21</v>
      </c>
      <c r="F5" s="4">
        <v>50.113895216400913</v>
      </c>
      <c r="G5" s="12">
        <v>48.043730811132015</v>
      </c>
      <c r="H5" s="2">
        <f t="shared" si="2"/>
        <v>1.0430891683538703</v>
      </c>
      <c r="I5" s="2">
        <f t="shared" si="0"/>
        <v>1.0623824559961892</v>
      </c>
      <c r="J5" s="4">
        <f t="shared" si="1"/>
        <v>51.040816734350216</v>
      </c>
      <c r="L5" s="4"/>
    </row>
    <row r="6" spans="1:12" x14ac:dyDescent="0.2">
      <c r="A6">
        <v>6</v>
      </c>
      <c r="B6">
        <v>2020</v>
      </c>
      <c r="C6" t="s">
        <v>10</v>
      </c>
      <c r="D6">
        <v>1</v>
      </c>
      <c r="E6" t="s">
        <v>21</v>
      </c>
      <c r="F6" s="4">
        <v>43.280182232346242</v>
      </c>
      <c r="G6" s="12">
        <v>46.321481628206392</v>
      </c>
      <c r="H6" s="2">
        <f t="shared" si="2"/>
        <v>0.93434365031173305</v>
      </c>
      <c r="I6" s="2">
        <f t="shared" si="0"/>
        <v>0.95552583664627666</v>
      </c>
      <c r="J6" s="4">
        <f t="shared" si="1"/>
        <v>44.261372487487044</v>
      </c>
      <c r="L6" s="4"/>
    </row>
    <row r="7" spans="1:12" x14ac:dyDescent="0.2">
      <c r="A7">
        <v>7</v>
      </c>
      <c r="B7">
        <v>2020</v>
      </c>
      <c r="C7" t="s">
        <v>11</v>
      </c>
      <c r="D7">
        <v>1</v>
      </c>
      <c r="E7" t="s">
        <v>21</v>
      </c>
      <c r="F7" s="4">
        <v>42</v>
      </c>
      <c r="G7" s="12">
        <v>44.599232445280776</v>
      </c>
      <c r="H7" s="2">
        <f>F7/G7</f>
        <v>0.94172024264162391</v>
      </c>
      <c r="I7" s="2">
        <f t="shared" si="0"/>
        <v>0.93486944744270584</v>
      </c>
      <c r="J7" s="4">
        <f t="shared" si="1"/>
        <v>41.694459792488438</v>
      </c>
      <c r="L7" s="4"/>
    </row>
    <row r="8" spans="1:12" x14ac:dyDescent="0.2">
      <c r="A8">
        <v>8</v>
      </c>
      <c r="B8">
        <v>2020</v>
      </c>
      <c r="C8" t="s">
        <v>12</v>
      </c>
      <c r="D8">
        <v>2</v>
      </c>
      <c r="E8" t="s">
        <v>21</v>
      </c>
      <c r="F8" s="4">
        <v>40</v>
      </c>
      <c r="G8" s="12">
        <v>42.876983262355154</v>
      </c>
      <c r="H8" s="2">
        <f t="shared" si="2"/>
        <v>0.9329014533333303</v>
      </c>
      <c r="I8" s="2">
        <f t="shared" si="0"/>
        <v>0.93921089224654486</v>
      </c>
      <c r="J8" s="4">
        <f t="shared" si="1"/>
        <v>40.270529706676754</v>
      </c>
      <c r="L8" s="4"/>
    </row>
    <row r="9" spans="1:12" x14ac:dyDescent="0.2">
      <c r="A9">
        <v>9</v>
      </c>
      <c r="B9">
        <v>2020</v>
      </c>
      <c r="C9" t="s">
        <v>13</v>
      </c>
      <c r="D9">
        <v>2</v>
      </c>
      <c r="E9" t="s">
        <v>21</v>
      </c>
      <c r="F9" s="4">
        <v>38</v>
      </c>
      <c r="G9" s="12">
        <v>41.154734079429531</v>
      </c>
      <c r="H9" s="2">
        <f t="shared" si="2"/>
        <v>0.92334456411889754</v>
      </c>
      <c r="I9" s="2">
        <f t="shared" si="0"/>
        <v>0.94976897325502452</v>
      </c>
      <c r="J9" s="4">
        <f t="shared" si="1"/>
        <v>39.087489531203353</v>
      </c>
      <c r="L9" s="4"/>
    </row>
    <row r="10" spans="1:12" x14ac:dyDescent="0.2">
      <c r="A10">
        <v>10</v>
      </c>
      <c r="B10">
        <v>2020</v>
      </c>
      <c r="C10" t="s">
        <v>14</v>
      </c>
      <c r="D10">
        <v>2</v>
      </c>
      <c r="E10" t="s">
        <v>21</v>
      </c>
      <c r="F10" s="4">
        <v>35</v>
      </c>
      <c r="G10" s="12">
        <v>39.432484896503908</v>
      </c>
      <c r="H10" s="2">
        <f>F10/G10</f>
        <v>0.88759306170692542</v>
      </c>
      <c r="I10" s="2">
        <f t="shared" si="0"/>
        <v>0.99004216088842234</v>
      </c>
      <c r="J10" s="4">
        <f t="shared" si="1"/>
        <v>39.039822556134808</v>
      </c>
      <c r="L10" s="4"/>
    </row>
    <row r="11" spans="1:12" x14ac:dyDescent="0.2">
      <c r="A11">
        <v>11</v>
      </c>
      <c r="B11">
        <v>2020</v>
      </c>
      <c r="C11" t="s">
        <v>15</v>
      </c>
      <c r="D11">
        <v>3</v>
      </c>
      <c r="E11" t="s">
        <v>21</v>
      </c>
      <c r="F11" s="4">
        <v>32</v>
      </c>
      <c r="G11" s="12">
        <v>37.710235713578285</v>
      </c>
      <c r="H11" s="2">
        <f t="shared" si="2"/>
        <v>0.84857597398888163</v>
      </c>
      <c r="I11" s="2">
        <f t="shared" si="0"/>
        <v>0.9756122839361091</v>
      </c>
      <c r="J11" s="4">
        <f t="shared" si="1"/>
        <v>36.790569192293141</v>
      </c>
      <c r="L11" s="4"/>
    </row>
    <row r="12" spans="1:12" x14ac:dyDescent="0.2">
      <c r="A12">
        <v>12</v>
      </c>
      <c r="B12">
        <v>2020</v>
      </c>
      <c r="C12" t="s">
        <v>16</v>
      </c>
      <c r="D12">
        <v>3</v>
      </c>
      <c r="E12" t="s">
        <v>21</v>
      </c>
      <c r="F12" s="4">
        <v>31</v>
      </c>
      <c r="G12" s="12">
        <v>35.987986530652663</v>
      </c>
      <c r="H12" s="2">
        <f t="shared" si="2"/>
        <v>0.86139856625754374</v>
      </c>
      <c r="I12" s="2">
        <f t="shared" si="0"/>
        <v>0.91390474208992223</v>
      </c>
      <c r="J12" s="4">
        <f t="shared" si="1"/>
        <v>32.889591548631714</v>
      </c>
      <c r="L12" s="4"/>
    </row>
    <row r="13" spans="1:12" x14ac:dyDescent="0.2">
      <c r="A13">
        <v>13</v>
      </c>
      <c r="B13">
        <v>2020</v>
      </c>
      <c r="C13" t="s">
        <v>5</v>
      </c>
      <c r="D13">
        <v>3</v>
      </c>
      <c r="E13" t="s">
        <v>21</v>
      </c>
      <c r="F13" s="4">
        <v>30</v>
      </c>
      <c r="G13" s="12">
        <v>34.265737347727047</v>
      </c>
      <c r="H13" s="2">
        <f>F13/G13</f>
        <v>0.87551012533486294</v>
      </c>
      <c r="I13" s="2">
        <f t="shared" si="0"/>
        <v>0.96121880128732995</v>
      </c>
      <c r="J13" s="4">
        <f t="shared" si="1"/>
        <v>32.936870978608681</v>
      </c>
      <c r="L13" s="4"/>
    </row>
    <row r="14" spans="1:12" x14ac:dyDescent="0.2">
      <c r="A14">
        <v>14</v>
      </c>
      <c r="B14">
        <v>2020</v>
      </c>
      <c r="C14" t="s">
        <v>6</v>
      </c>
      <c r="D14">
        <v>4</v>
      </c>
      <c r="E14" t="s">
        <v>21</v>
      </c>
      <c r="F14" s="4">
        <v>35</v>
      </c>
      <c r="G14" s="12">
        <v>32.543488164801424</v>
      </c>
      <c r="H14" s="2">
        <f t="shared" si="2"/>
        <v>1.0754839746359919</v>
      </c>
      <c r="I14" s="2">
        <v>1.1203340059486115</v>
      </c>
      <c r="J14" s="4">
        <f t="shared" si="1"/>
        <v>36.45957646321321</v>
      </c>
      <c r="L14" s="4"/>
    </row>
    <row r="15" spans="1:12" x14ac:dyDescent="0.2">
      <c r="A15">
        <v>15</v>
      </c>
      <c r="B15">
        <v>2020</v>
      </c>
      <c r="C15" t="s">
        <v>7</v>
      </c>
      <c r="D15">
        <v>4</v>
      </c>
      <c r="E15" t="s">
        <v>21</v>
      </c>
      <c r="F15" s="4">
        <v>43</v>
      </c>
      <c r="G15" s="12">
        <v>30.821238981875805</v>
      </c>
      <c r="H15" s="2">
        <f t="shared" si="2"/>
        <v>1.3951418379152707</v>
      </c>
      <c r="I15" s="2">
        <v>1.2229359262146451</v>
      </c>
      <c r="J15" s="4">
        <f t="shared" si="1"/>
        <v>37.692400441383214</v>
      </c>
      <c r="L15" s="4"/>
    </row>
    <row r="16" spans="1:12" x14ac:dyDescent="0.2">
      <c r="A16">
        <v>16</v>
      </c>
      <c r="B16">
        <v>2020</v>
      </c>
      <c r="C16" t="s">
        <v>17</v>
      </c>
      <c r="D16">
        <v>4</v>
      </c>
      <c r="E16" t="s">
        <v>21</v>
      </c>
      <c r="F16" s="4">
        <v>30</v>
      </c>
      <c r="G16" s="12">
        <v>29.098989798950182</v>
      </c>
      <c r="H16" s="2">
        <f t="shared" si="2"/>
        <v>1.0309636247606893</v>
      </c>
      <c r="I16" s="2">
        <v>1.0178330170182348</v>
      </c>
      <c r="J16" s="4">
        <f t="shared" si="1"/>
        <v>29.617912579248301</v>
      </c>
      <c r="L16" s="4"/>
    </row>
    <row r="17" spans="1:12" x14ac:dyDescent="0.2">
      <c r="A17">
        <v>17</v>
      </c>
      <c r="B17">
        <v>2021</v>
      </c>
      <c r="C17" t="s">
        <v>9</v>
      </c>
      <c r="D17">
        <v>1</v>
      </c>
      <c r="E17" t="s">
        <v>21</v>
      </c>
      <c r="F17" s="4">
        <v>29.612756264236904</v>
      </c>
      <c r="G17" s="12">
        <v>27.376740616024559</v>
      </c>
      <c r="H17" s="2">
        <f>F17/G17</f>
        <v>1.0816757436385078</v>
      </c>
      <c r="I17" s="2">
        <v>1.0623824559961892</v>
      </c>
      <c r="J17" s="4">
        <f t="shared" si="1"/>
        <v>29.084568932822798</v>
      </c>
      <c r="L17" s="4"/>
    </row>
    <row r="18" spans="1:12" x14ac:dyDescent="0.2">
      <c r="A18">
        <v>18</v>
      </c>
      <c r="B18">
        <v>2021</v>
      </c>
      <c r="C18" t="s">
        <v>10</v>
      </c>
      <c r="D18">
        <v>1</v>
      </c>
      <c r="E18" t="s">
        <v>21</v>
      </c>
      <c r="F18" s="4">
        <v>25.056947608200456</v>
      </c>
      <c r="G18" s="12">
        <v>25.65449143309894</v>
      </c>
      <c r="H18" s="2">
        <f t="shared" si="2"/>
        <v>0.97670802298082027</v>
      </c>
      <c r="I18" s="2">
        <v>0.95552583664627666</v>
      </c>
      <c r="J18" s="4">
        <f t="shared" si="1"/>
        <v>24.513529390346601</v>
      </c>
      <c r="L18" s="4"/>
    </row>
    <row r="19" spans="1:12" x14ac:dyDescent="0.2">
      <c r="A19">
        <v>19</v>
      </c>
      <c r="B19">
        <v>2021</v>
      </c>
      <c r="C19" t="s">
        <v>11</v>
      </c>
      <c r="D19">
        <v>1</v>
      </c>
      <c r="E19" t="s">
        <v>21</v>
      </c>
      <c r="F19" s="4">
        <v>22.209567198177677</v>
      </c>
      <c r="G19" s="12">
        <v>23.932242250173317</v>
      </c>
      <c r="H19" s="2">
        <f>F19/G19</f>
        <v>0.92801865224378777</v>
      </c>
      <c r="I19" s="2">
        <v>0.93486944744270584</v>
      </c>
      <c r="J19" s="4">
        <f t="shared" si="1"/>
        <v>22.373522088484506</v>
      </c>
      <c r="L19" s="4"/>
    </row>
    <row r="20" spans="1:12" x14ac:dyDescent="0.2">
      <c r="A20">
        <v>20</v>
      </c>
      <c r="B20">
        <v>2021</v>
      </c>
      <c r="C20" t="s">
        <v>12</v>
      </c>
      <c r="D20">
        <v>2</v>
      </c>
      <c r="E20" t="s">
        <v>21</v>
      </c>
      <c r="F20" s="4">
        <v>21</v>
      </c>
      <c r="G20" s="12">
        <v>22.209993067247694</v>
      </c>
      <c r="H20" s="2">
        <f>F20/G20</f>
        <v>0.94552033115975942</v>
      </c>
      <c r="I20" s="2">
        <v>0.93921089224654486</v>
      </c>
      <c r="J20" s="4">
        <f t="shared" si="1"/>
        <v>20.859867405479282</v>
      </c>
      <c r="L20" s="4"/>
    </row>
    <row r="21" spans="1:12" x14ac:dyDescent="0.2">
      <c r="A21">
        <v>21</v>
      </c>
      <c r="B21">
        <v>2021</v>
      </c>
      <c r="C21" t="s">
        <v>13</v>
      </c>
      <c r="D21">
        <v>2</v>
      </c>
      <c r="E21" t="s">
        <v>21</v>
      </c>
      <c r="F21" s="4">
        <v>20</v>
      </c>
      <c r="G21" s="12">
        <v>20.487743884322079</v>
      </c>
      <c r="H21" s="2">
        <f t="shared" si="2"/>
        <v>0.97619338239115161</v>
      </c>
      <c r="I21" s="2">
        <v>0.94976897325502452</v>
      </c>
      <c r="J21" s="4">
        <f t="shared" si="1"/>
        <v>19.45862347332449</v>
      </c>
      <c r="L21" s="4"/>
    </row>
    <row r="22" spans="1:12" x14ac:dyDescent="0.2">
      <c r="A22">
        <v>22</v>
      </c>
      <c r="B22">
        <v>2021</v>
      </c>
      <c r="C22" t="s">
        <v>14</v>
      </c>
      <c r="D22">
        <v>2</v>
      </c>
      <c r="E22" t="s">
        <v>21</v>
      </c>
      <c r="F22" s="4">
        <v>20.501138952164009</v>
      </c>
      <c r="G22" s="12">
        <v>18.765494701396456</v>
      </c>
      <c r="H22" s="2">
        <f t="shared" si="2"/>
        <v>1.0924912600699193</v>
      </c>
      <c r="I22" s="2">
        <v>0.99004216088842234</v>
      </c>
      <c r="J22" s="4">
        <f t="shared" si="1"/>
        <v>18.578630924310787</v>
      </c>
      <c r="L22" s="4"/>
    </row>
    <row r="23" spans="1:12" x14ac:dyDescent="0.2">
      <c r="A23">
        <v>23</v>
      </c>
      <c r="B23">
        <v>2021</v>
      </c>
      <c r="C23" t="s">
        <v>15</v>
      </c>
      <c r="D23">
        <v>3</v>
      </c>
      <c r="E23" t="s">
        <v>21</v>
      </c>
      <c r="F23" s="4">
        <v>18.792710706150341</v>
      </c>
      <c r="G23" s="12">
        <v>17.043245518470833</v>
      </c>
      <c r="H23" s="2">
        <f t="shared" si="2"/>
        <v>1.1026485938833366</v>
      </c>
      <c r="I23" s="2">
        <v>0.9756122839361091</v>
      </c>
      <c r="J23" s="4">
        <f t="shared" si="1"/>
        <v>16.627599685959186</v>
      </c>
      <c r="L23" s="4"/>
    </row>
    <row r="24" spans="1:12" x14ac:dyDescent="0.2">
      <c r="A24">
        <v>24</v>
      </c>
      <c r="B24">
        <v>2021</v>
      </c>
      <c r="C24" t="s">
        <v>16</v>
      </c>
      <c r="D24">
        <v>3</v>
      </c>
      <c r="E24" t="s">
        <v>21</v>
      </c>
      <c r="F24" s="4">
        <v>14.806378132118452</v>
      </c>
      <c r="G24" s="12">
        <v>15.32099633554521</v>
      </c>
      <c r="H24" s="2">
        <f>F24/G24</f>
        <v>0.96641091792230072</v>
      </c>
      <c r="I24" s="2">
        <v>0.91390474208992223</v>
      </c>
      <c r="J24" s="4">
        <f t="shared" si="1"/>
        <v>14.001931204597089</v>
      </c>
      <c r="L24" s="4"/>
    </row>
    <row r="25" spans="1:12" ht="17" thickBot="1" x14ac:dyDescent="0.25">
      <c r="A25">
        <v>25</v>
      </c>
      <c r="B25">
        <v>2021</v>
      </c>
      <c r="C25" t="s">
        <v>5</v>
      </c>
      <c r="D25">
        <v>3</v>
      </c>
      <c r="E25" t="s">
        <v>21</v>
      </c>
      <c r="F25" s="4">
        <v>14.236902050113896</v>
      </c>
      <c r="G25" s="17">
        <v>13.598747152619588</v>
      </c>
      <c r="H25" s="2">
        <f>F25/G25</f>
        <v>1.046927477239797</v>
      </c>
      <c r="I25" s="2">
        <v>0.96121880128732995</v>
      </c>
      <c r="J25" s="4">
        <f t="shared" si="1"/>
        <v>13.071371437050491</v>
      </c>
      <c r="L25" s="4"/>
    </row>
    <row r="26" spans="1:12" ht="17" thickBot="1" x14ac:dyDescent="0.25">
      <c r="A26">
        <v>26</v>
      </c>
      <c r="B26">
        <v>2021</v>
      </c>
      <c r="C26" t="s">
        <v>6</v>
      </c>
      <c r="G26" s="5">
        <f>56.65-1.72*(26)</f>
        <v>11.93</v>
      </c>
      <c r="J26" s="4">
        <f>G26*I2</f>
        <v>13.365584690966935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0928F-3FAB-DD46-86C7-949AE05C9B90}">
  <dimension ref="A1:I48"/>
  <sheetViews>
    <sheetView topLeftCell="A14" workbookViewId="0">
      <selection activeCell="F51" sqref="F51"/>
    </sheetView>
  </sheetViews>
  <sheetFormatPr baseColWidth="10" defaultRowHeight="16" x14ac:dyDescent="0.2"/>
  <sheetData>
    <row r="1" spans="1:9" x14ac:dyDescent="0.2">
      <c r="A1" t="s">
        <v>31</v>
      </c>
    </row>
    <row r="2" spans="1:9" ht="17" thickBot="1" x14ac:dyDescent="0.25"/>
    <row r="3" spans="1:9" x14ac:dyDescent="0.2">
      <c r="A3" s="9" t="s">
        <v>32</v>
      </c>
      <c r="B3" s="9"/>
    </row>
    <row r="4" spans="1:9" x14ac:dyDescent="0.2">
      <c r="A4" s="6" t="s">
        <v>33</v>
      </c>
      <c r="B4" s="6">
        <v>0.94731997594390593</v>
      </c>
    </row>
    <row r="5" spans="1:9" x14ac:dyDescent="0.2">
      <c r="A5" s="6" t="s">
        <v>34</v>
      </c>
      <c r="B5" s="6">
        <v>0.89741513682236251</v>
      </c>
    </row>
    <row r="6" spans="1:9" x14ac:dyDescent="0.2">
      <c r="A6" s="6" t="s">
        <v>35</v>
      </c>
      <c r="B6" s="6">
        <v>0.89275218849610627</v>
      </c>
    </row>
    <row r="7" spans="1:9" x14ac:dyDescent="0.2">
      <c r="A7" s="6" t="s">
        <v>36</v>
      </c>
      <c r="B7" s="6">
        <v>4.2099652747981011</v>
      </c>
    </row>
    <row r="8" spans="1:9" ht="17" thickBot="1" x14ac:dyDescent="0.25">
      <c r="A8" s="7" t="s">
        <v>37</v>
      </c>
      <c r="B8" s="7">
        <v>24</v>
      </c>
    </row>
    <row r="10" spans="1:9" ht="17" thickBot="1" x14ac:dyDescent="0.25">
      <c r="A10" t="s">
        <v>38</v>
      </c>
    </row>
    <row r="11" spans="1:9" x14ac:dyDescent="0.2">
      <c r="A11" s="8"/>
      <c r="B11" s="8" t="s">
        <v>43</v>
      </c>
      <c r="C11" s="8" t="s">
        <v>44</v>
      </c>
      <c r="D11" s="8" t="s">
        <v>45</v>
      </c>
      <c r="E11" s="8" t="s">
        <v>46</v>
      </c>
      <c r="F11" s="8" t="s">
        <v>47</v>
      </c>
    </row>
    <row r="12" spans="1:9" x14ac:dyDescent="0.2">
      <c r="A12" s="6" t="s">
        <v>39</v>
      </c>
      <c r="B12" s="6">
        <v>1</v>
      </c>
      <c r="C12" s="6">
        <v>3411.0635853011649</v>
      </c>
      <c r="D12" s="6">
        <v>3411.0635853011649</v>
      </c>
      <c r="E12" s="6">
        <v>192.45659055863314</v>
      </c>
      <c r="F12" s="6">
        <v>2.3397425136089399E-12</v>
      </c>
    </row>
    <row r="13" spans="1:9" x14ac:dyDescent="0.2">
      <c r="A13" s="6" t="s">
        <v>40</v>
      </c>
      <c r="B13" s="6">
        <v>22</v>
      </c>
      <c r="C13" s="6">
        <v>389.92376753012866</v>
      </c>
      <c r="D13" s="6">
        <v>17.72380761500585</v>
      </c>
      <c r="E13" s="6"/>
      <c r="F13" s="6"/>
    </row>
    <row r="14" spans="1:9" ht="17" thickBot="1" x14ac:dyDescent="0.25">
      <c r="A14" s="7" t="s">
        <v>41</v>
      </c>
      <c r="B14" s="7">
        <v>23</v>
      </c>
      <c r="C14" s="7">
        <v>3800.9873528312937</v>
      </c>
      <c r="D14" s="7"/>
      <c r="E14" s="7"/>
      <c r="F14" s="7"/>
    </row>
    <row r="15" spans="1:9" ht="17" thickBot="1" x14ac:dyDescent="0.25"/>
    <row r="16" spans="1:9" x14ac:dyDescent="0.2">
      <c r="A16" s="8"/>
      <c r="B16" s="8" t="s">
        <v>48</v>
      </c>
      <c r="C16" s="8" t="s">
        <v>36</v>
      </c>
      <c r="D16" s="8" t="s">
        <v>49</v>
      </c>
      <c r="E16" s="8" t="s">
        <v>50</v>
      </c>
      <c r="F16" s="8" t="s">
        <v>51</v>
      </c>
      <c r="G16" s="8" t="s">
        <v>52</v>
      </c>
      <c r="H16" s="8" t="s">
        <v>53</v>
      </c>
      <c r="I16" s="8" t="s">
        <v>54</v>
      </c>
    </row>
    <row r="17" spans="1:9" x14ac:dyDescent="0.2">
      <c r="A17" s="6" t="s">
        <v>42</v>
      </c>
      <c r="B17" s="6">
        <v>56.654976725760122</v>
      </c>
      <c r="C17" s="6">
        <v>1.8834357410783786</v>
      </c>
      <c r="D17" s="6">
        <v>30.080652867573697</v>
      </c>
      <c r="E17" s="6">
        <v>2.2916090124061675E-19</v>
      </c>
      <c r="F17" s="6">
        <v>52.748970067209811</v>
      </c>
      <c r="G17" s="6">
        <v>60.560983384310433</v>
      </c>
      <c r="H17" s="6">
        <v>52.748970067209811</v>
      </c>
      <c r="I17" s="6">
        <v>60.560983384310433</v>
      </c>
    </row>
    <row r="18" spans="1:9" ht="17" thickBot="1" x14ac:dyDescent="0.25">
      <c r="A18" s="7" t="s">
        <v>24</v>
      </c>
      <c r="B18" s="7">
        <v>-1.7222491829256212</v>
      </c>
      <c r="C18" s="7">
        <v>0.12414510309208421</v>
      </c>
      <c r="D18" s="7">
        <v>-13.872872469630549</v>
      </c>
      <c r="E18" s="7">
        <v>2.3397425136089399E-12</v>
      </c>
      <c r="F18" s="7">
        <v>-1.9797103687404634</v>
      </c>
      <c r="G18" s="7">
        <v>-1.4647879971107791</v>
      </c>
      <c r="H18" s="7">
        <v>-1.9797103687404634</v>
      </c>
      <c r="I18" s="7">
        <v>-1.4647879971107791</v>
      </c>
    </row>
    <row r="22" spans="1:9" x14ac:dyDescent="0.2">
      <c r="A22" t="s">
        <v>55</v>
      </c>
    </row>
    <row r="23" spans="1:9" ht="17" thickBot="1" x14ac:dyDescent="0.25"/>
    <row r="24" spans="1:9" x14ac:dyDescent="0.2">
      <c r="A24" s="8" t="s">
        <v>56</v>
      </c>
      <c r="B24" s="8" t="s">
        <v>59</v>
      </c>
      <c r="C24" s="8" t="s">
        <v>57</v>
      </c>
    </row>
    <row r="25" spans="1:9" x14ac:dyDescent="0.2">
      <c r="A25" s="6">
        <v>1</v>
      </c>
      <c r="B25" s="6">
        <v>53.210478359908876</v>
      </c>
      <c r="C25" s="6">
        <v>8.7895216400911238</v>
      </c>
    </row>
    <row r="26" spans="1:9" x14ac:dyDescent="0.2">
      <c r="A26" s="6">
        <v>2</v>
      </c>
      <c r="B26" s="6">
        <v>51.488229176983261</v>
      </c>
      <c r="C26" s="6">
        <v>2.6119986134495363</v>
      </c>
    </row>
    <row r="27" spans="1:9" x14ac:dyDescent="0.2">
      <c r="A27" s="6">
        <v>3</v>
      </c>
      <c r="B27" s="6">
        <v>49.765979994057638</v>
      </c>
      <c r="C27" s="6">
        <v>0.23402000594236227</v>
      </c>
    </row>
    <row r="28" spans="1:9" x14ac:dyDescent="0.2">
      <c r="A28" s="6">
        <v>4</v>
      </c>
      <c r="B28" s="6">
        <v>48.043730811132015</v>
      </c>
      <c r="C28" s="6">
        <v>2.0701644052688977</v>
      </c>
    </row>
    <row r="29" spans="1:9" x14ac:dyDescent="0.2">
      <c r="A29" s="6">
        <v>5</v>
      </c>
      <c r="B29" s="6">
        <v>46.321481628206392</v>
      </c>
      <c r="C29" s="6">
        <v>-3.0412993958601504</v>
      </c>
    </row>
    <row r="30" spans="1:9" x14ac:dyDescent="0.2">
      <c r="A30" s="6">
        <v>6</v>
      </c>
      <c r="B30" s="6">
        <v>44.599232445280776</v>
      </c>
      <c r="C30" s="6">
        <v>-2.5992324452807765</v>
      </c>
    </row>
    <row r="31" spans="1:9" x14ac:dyDescent="0.2">
      <c r="A31" s="6">
        <v>7</v>
      </c>
      <c r="B31" s="6">
        <v>42.876983262355154</v>
      </c>
      <c r="C31" s="6">
        <v>-2.8769832623551537</v>
      </c>
    </row>
    <row r="32" spans="1:9" x14ac:dyDescent="0.2">
      <c r="A32" s="6">
        <v>8</v>
      </c>
      <c r="B32" s="6">
        <v>41.154734079429531</v>
      </c>
      <c r="C32" s="6">
        <v>-3.1547340794295309</v>
      </c>
    </row>
    <row r="33" spans="1:3" x14ac:dyDescent="0.2">
      <c r="A33" s="6">
        <v>9</v>
      </c>
      <c r="B33" s="6">
        <v>39.432484896503908</v>
      </c>
      <c r="C33" s="6">
        <v>-4.4324848965039081</v>
      </c>
    </row>
    <row r="34" spans="1:3" x14ac:dyDescent="0.2">
      <c r="A34" s="6">
        <v>10</v>
      </c>
      <c r="B34" s="6">
        <v>37.710235713578285</v>
      </c>
      <c r="C34" s="6">
        <v>-5.7102357135782853</v>
      </c>
    </row>
    <row r="35" spans="1:3" x14ac:dyDescent="0.2">
      <c r="A35" s="6">
        <v>11</v>
      </c>
      <c r="B35" s="6">
        <v>35.987986530652663</v>
      </c>
      <c r="C35" s="6">
        <v>-4.9879865306526625</v>
      </c>
    </row>
    <row r="36" spans="1:3" x14ac:dyDescent="0.2">
      <c r="A36" s="6">
        <v>12</v>
      </c>
      <c r="B36" s="6">
        <v>34.265737347727047</v>
      </c>
      <c r="C36" s="6">
        <v>-4.2657373477270468</v>
      </c>
    </row>
    <row r="37" spans="1:3" x14ac:dyDescent="0.2">
      <c r="A37" s="6">
        <v>13</v>
      </c>
      <c r="B37" s="6">
        <v>32.543488164801424</v>
      </c>
      <c r="C37" s="6">
        <v>2.456511835198576</v>
      </c>
    </row>
    <row r="38" spans="1:3" x14ac:dyDescent="0.2">
      <c r="A38" s="6">
        <v>14</v>
      </c>
      <c r="B38" s="6">
        <v>30.821238981875805</v>
      </c>
      <c r="C38" s="6">
        <v>12.178761018124195</v>
      </c>
    </row>
    <row r="39" spans="1:3" x14ac:dyDescent="0.2">
      <c r="A39" s="6">
        <v>15</v>
      </c>
      <c r="B39" s="6">
        <v>29.098989798950182</v>
      </c>
      <c r="C39" s="6">
        <v>0.90101020104981799</v>
      </c>
    </row>
    <row r="40" spans="1:3" x14ac:dyDescent="0.2">
      <c r="A40" s="6">
        <v>16</v>
      </c>
      <c r="B40" s="6">
        <v>27.376740616024559</v>
      </c>
      <c r="C40" s="6">
        <v>2.2360156482123443</v>
      </c>
    </row>
    <row r="41" spans="1:3" x14ac:dyDescent="0.2">
      <c r="A41" s="6">
        <v>17</v>
      </c>
      <c r="B41" s="6">
        <v>25.65449143309894</v>
      </c>
      <c r="C41" s="6">
        <v>-0.59754382489848368</v>
      </c>
    </row>
    <row r="42" spans="1:3" x14ac:dyDescent="0.2">
      <c r="A42" s="6">
        <v>18</v>
      </c>
      <c r="B42" s="6">
        <v>23.932242250173317</v>
      </c>
      <c r="C42" s="6">
        <v>-1.7226750519956404</v>
      </c>
    </row>
    <row r="43" spans="1:3" x14ac:dyDescent="0.2">
      <c r="A43" s="6">
        <v>19</v>
      </c>
      <c r="B43" s="6">
        <v>22.209993067247694</v>
      </c>
      <c r="C43" s="6">
        <v>-1.2099930672476944</v>
      </c>
    </row>
    <row r="44" spans="1:3" x14ac:dyDescent="0.2">
      <c r="A44" s="6">
        <v>20</v>
      </c>
      <c r="B44" s="6">
        <v>20.487743884322079</v>
      </c>
      <c r="C44" s="6">
        <v>-0.48774388432207871</v>
      </c>
    </row>
    <row r="45" spans="1:3" x14ac:dyDescent="0.2">
      <c r="A45" s="6">
        <v>21</v>
      </c>
      <c r="B45" s="6">
        <v>18.765494701396456</v>
      </c>
      <c r="C45" s="6">
        <v>1.7356442507675531</v>
      </c>
    </row>
    <row r="46" spans="1:3" x14ac:dyDescent="0.2">
      <c r="A46" s="6">
        <v>22</v>
      </c>
      <c r="B46" s="6">
        <v>17.043245518470833</v>
      </c>
      <c r="C46" s="6">
        <v>1.7494651876795082</v>
      </c>
    </row>
    <row r="47" spans="1:3" x14ac:dyDescent="0.2">
      <c r="A47" s="6">
        <v>23</v>
      </c>
      <c r="B47" s="6">
        <v>15.32099633554521</v>
      </c>
      <c r="C47" s="6">
        <v>-0.51461820342675857</v>
      </c>
    </row>
    <row r="48" spans="1:3" ht="17" thickBot="1" x14ac:dyDescent="0.25">
      <c r="A48" s="7">
        <v>24</v>
      </c>
      <c r="B48" s="7">
        <v>13.598747152619588</v>
      </c>
      <c r="C48" s="7">
        <v>0.63815489749430832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Dataset</vt:lpstr>
      <vt:lpstr>64 GB</vt:lpstr>
      <vt:lpstr>Regression 64GB</vt:lpstr>
      <vt:lpstr>256GB</vt:lpstr>
      <vt:lpstr>Regression 256GB</vt:lpstr>
      <vt:lpstr>512 GB</vt:lpstr>
      <vt:lpstr>Regression 512GB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ronith reddy</dc:creator>
  <cp:lastModifiedBy>ronith reddy</cp:lastModifiedBy>
  <dcterms:created xsi:type="dcterms:W3CDTF">2021-11-26T17:17:19Z</dcterms:created>
  <dcterms:modified xsi:type="dcterms:W3CDTF">2021-12-05T23:29:15Z</dcterms:modified>
</cp:coreProperties>
</file>