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7" i="1" l="1"/>
  <c r="B17" i="1" l="1"/>
  <c r="C17" i="1"/>
  <c r="C6" i="1"/>
  <c r="B6" i="1"/>
  <c r="C19" i="1"/>
  <c r="B19" i="1"/>
  <c r="C18" i="1"/>
  <c r="C16" i="1"/>
  <c r="C13" i="1"/>
  <c r="C22" i="1" s="1"/>
  <c r="B13" i="1"/>
  <c r="C20" i="1"/>
  <c r="B20" i="1"/>
  <c r="B18" i="1"/>
  <c r="B16" i="1"/>
  <c r="C15" i="1"/>
  <c r="B15" i="1"/>
  <c r="C14" i="1"/>
  <c r="B14" i="1"/>
  <c r="B10" i="1"/>
  <c r="C9" i="1"/>
  <c r="B9" i="1"/>
  <c r="B22" i="1" s="1"/>
  <c r="C10" i="1"/>
  <c r="C24" i="1" l="1"/>
  <c r="B24" i="1"/>
  <c r="B27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Yujun Huang:</t>
        </r>
        <r>
          <rPr>
            <sz val="9"/>
            <color indexed="81"/>
            <rFont val="Tahoma"/>
            <family val="2"/>
          </rPr>
          <t xml:space="preserve">
Hourly salary is $16 low, $18 high. Income tax are calculated by using effective tax rate = total tax paid divdied by total income earned as a percentage.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Yujun Huang:
</t>
        </r>
        <r>
          <rPr>
            <sz val="9"/>
            <color indexed="81"/>
            <rFont val="Tahoma"/>
            <family val="2"/>
          </rPr>
          <t xml:space="preserve">15% after tax income are invested in fund earning 4% annual interest rate compound monthly.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Yujun Huang:</t>
        </r>
        <r>
          <rPr>
            <sz val="9"/>
            <color indexed="81"/>
            <rFont val="Tahoma"/>
            <family val="2"/>
          </rPr>
          <t xml:space="preserve">
15% of after tax income are invested in fund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Yujun Huang:</t>
        </r>
        <r>
          <rPr>
            <sz val="9"/>
            <color indexed="81"/>
            <rFont val="Tahoma"/>
            <family val="2"/>
          </rPr>
          <t xml:space="preserve">
$750 for low
$850 for high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Yujun Huang:</t>
        </r>
        <r>
          <rPr>
            <sz val="9"/>
            <color indexed="81"/>
            <rFont val="Tahoma"/>
            <family val="2"/>
          </rPr>
          <t xml:space="preserve">
https://www.nerdwallet.com/blog/insurance/average-south-carolina-car-insurance-rates/</t>
        </r>
      </text>
    </comment>
  </commentList>
</comments>
</file>

<file path=xl/sharedStrings.xml><?xml version="1.0" encoding="utf-8"?>
<sst xmlns="http://schemas.openxmlformats.org/spreadsheetml/2006/main" count="25" uniqueCount="25">
  <si>
    <t>Annula Salary</t>
  </si>
  <si>
    <t>Investment Income</t>
  </si>
  <si>
    <t>Total Cash Inflow</t>
  </si>
  <si>
    <t>Cash Outflow</t>
  </si>
  <si>
    <t>Rent</t>
  </si>
  <si>
    <t>Phone Bill</t>
  </si>
  <si>
    <t>Internet</t>
  </si>
  <si>
    <t>Cash Inflow</t>
  </si>
  <si>
    <t>$Low</t>
  </si>
  <si>
    <t>$High</t>
  </si>
  <si>
    <t>Investment</t>
  </si>
  <si>
    <t>Gas</t>
  </si>
  <si>
    <t>Car Repair</t>
  </si>
  <si>
    <t>Hydra+Electricity</t>
  </si>
  <si>
    <t>Food</t>
  </si>
  <si>
    <t>Grocerie</t>
  </si>
  <si>
    <t>Outfit</t>
  </si>
  <si>
    <t>Other Costs</t>
  </si>
  <si>
    <t>Total Cash Outflow</t>
  </si>
  <si>
    <t>Health Insurance</t>
  </si>
  <si>
    <t>Car Insurance</t>
  </si>
  <si>
    <t>Allowance from Parents</t>
  </si>
  <si>
    <t>Net Cashflow</t>
  </si>
  <si>
    <t>Opening balance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</si>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</sst>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D27" sqref="D27"/>
    </sheetView>
  </sheetViews>
  <sheetFormatPr defaultRowHeight="15" x14ac:dyDescent="0.25"/>
  <cols>
    <col min="1" max="1" width="22.5703125" customWidth="1"/>
  </cols>
  <sheetData>
    <row r="1" spans="1:3" x14ac:dyDescent="0.25">
      <c r="A1" s="2"/>
      <c r="B1" s="3" t="s">
        <v>8</v>
      </c>
      <c r="C1" s="3" t="s">
        <v>9</v>
      </c>
    </row>
    <row r="2" spans="1:3" x14ac:dyDescent="0.25">
      <c r="A2" s="1" t="s">
        <v>7</v>
      </c>
    </row>
    <row r="3" spans="1:3" x14ac:dyDescent="0.25">
      <c r="A3" t="s">
        <v>0</v>
      </c>
      <c r="B3">
        <v>25241</v>
      </c>
      <c r="C3">
        <v>27985</v>
      </c>
    </row>
    <row r="4" spans="1:3" x14ac:dyDescent="0.25">
      <c r="A4" t="s">
        <v>1</v>
      </c>
      <c r="B4">
        <v>3868.2</v>
      </c>
      <c r="C4">
        <v>4288.74</v>
      </c>
    </row>
    <row r="5" spans="1:3" x14ac:dyDescent="0.25">
      <c r="A5" t="s">
        <v>21</v>
      </c>
      <c r="B5">
        <v>1000</v>
      </c>
      <c r="C5">
        <v>1000</v>
      </c>
    </row>
    <row r="6" spans="1:3" x14ac:dyDescent="0.25">
      <c r="A6" s="1" t="s">
        <v>2</v>
      </c>
      <c r="B6" s="1">
        <f>SUM(B3:B5)</f>
        <v>30109.200000000001</v>
      </c>
      <c r="C6" s="1">
        <f>SUM(C3:C5)</f>
        <v>33273.74</v>
      </c>
    </row>
    <row r="8" spans="1:3" x14ac:dyDescent="0.25">
      <c r="A8" s="1" t="s">
        <v>3</v>
      </c>
    </row>
    <row r="9" spans="1:3" x14ac:dyDescent="0.25">
      <c r="A9" t="s">
        <v>10</v>
      </c>
      <c r="B9">
        <f>315.5*12</f>
        <v>3786</v>
      </c>
      <c r="C9">
        <f>349.8*12</f>
        <v>4197.6000000000004</v>
      </c>
    </row>
    <row r="10" spans="1:3" x14ac:dyDescent="0.25">
      <c r="A10" t="s">
        <v>4</v>
      </c>
      <c r="B10">
        <f>750*12</f>
        <v>9000</v>
      </c>
      <c r="C10">
        <f>850*12</f>
        <v>10200</v>
      </c>
    </row>
    <row r="11" spans="1:3" x14ac:dyDescent="0.25">
      <c r="A11" t="s">
        <v>12</v>
      </c>
      <c r="B11">
        <v>700</v>
      </c>
      <c r="C11">
        <v>1000</v>
      </c>
    </row>
    <row r="12" spans="1:3" x14ac:dyDescent="0.25">
      <c r="A12" t="s">
        <v>20</v>
      </c>
      <c r="B12">
        <v>1257</v>
      </c>
      <c r="C12">
        <v>1257</v>
      </c>
    </row>
    <row r="13" spans="1:3" x14ac:dyDescent="0.25">
      <c r="A13" t="s">
        <v>11</v>
      </c>
      <c r="B13">
        <f>42*12</f>
        <v>504</v>
      </c>
      <c r="C13">
        <f>50*12</f>
        <v>600</v>
      </c>
    </row>
    <row r="14" spans="1:3" x14ac:dyDescent="0.25">
      <c r="A14" t="s">
        <v>5</v>
      </c>
      <c r="B14">
        <f>45*12</f>
        <v>540</v>
      </c>
      <c r="C14">
        <f>45*12</f>
        <v>540</v>
      </c>
    </row>
    <row r="15" spans="1:3" x14ac:dyDescent="0.25">
      <c r="A15" t="s">
        <v>6</v>
      </c>
      <c r="B15">
        <f>35*12</f>
        <v>420</v>
      </c>
      <c r="C15">
        <f>35*12</f>
        <v>420</v>
      </c>
    </row>
    <row r="16" spans="1:3" x14ac:dyDescent="0.25">
      <c r="A16" t="s">
        <v>13</v>
      </c>
      <c r="B16">
        <f>25*12</f>
        <v>300</v>
      </c>
      <c r="C16">
        <f>30*12</f>
        <v>360</v>
      </c>
    </row>
    <row r="17" spans="1:3" x14ac:dyDescent="0.25">
      <c r="A17" t="s">
        <v>19</v>
      </c>
      <c r="B17">
        <f>62*12</f>
        <v>744</v>
      </c>
      <c r="C17">
        <f>73*12</f>
        <v>876</v>
      </c>
    </row>
    <row r="18" spans="1:3" x14ac:dyDescent="0.25">
      <c r="A18" t="s">
        <v>14</v>
      </c>
      <c r="B18">
        <f>30*365</f>
        <v>10950</v>
      </c>
      <c r="C18">
        <f>30*365</f>
        <v>10950</v>
      </c>
    </row>
    <row r="19" spans="1:3" x14ac:dyDescent="0.25">
      <c r="A19" t="s">
        <v>15</v>
      </c>
      <c r="B19">
        <f>40*12</f>
        <v>480</v>
      </c>
      <c r="C19">
        <f>40*12</f>
        <v>480</v>
      </c>
    </row>
    <row r="20" spans="1:3" x14ac:dyDescent="0.25">
      <c r="A20" t="s">
        <v>16</v>
      </c>
      <c r="B20">
        <f>50*12</f>
        <v>600</v>
      </c>
      <c r="C20">
        <f>50*12</f>
        <v>600</v>
      </c>
    </row>
    <row r="21" spans="1:3" x14ac:dyDescent="0.25">
      <c r="A21" t="s">
        <v>17</v>
      </c>
      <c r="B21">
        <v>500</v>
      </c>
      <c r="C21">
        <v>500</v>
      </c>
    </row>
    <row r="22" spans="1:3" x14ac:dyDescent="0.25">
      <c r="A22" s="1" t="s">
        <v>18</v>
      </c>
      <c r="B22" s="1">
        <f>SUM(B9:B21)</f>
        <v>29781</v>
      </c>
      <c r="C22" s="1">
        <f>SUM(C9:C21)</f>
        <v>31980.6</v>
      </c>
    </row>
    <row r="24" spans="1:3" x14ac:dyDescent="0.25">
      <c r="A24" s="1" t="s">
        <v>22</v>
      </c>
      <c r="B24" s="1">
        <f>B6-B22</f>
        <v>328.20000000000073</v>
      </c>
      <c r="C24" s="1">
        <f>C6-C22</f>
        <v>1293.1399999999994</v>
      </c>
    </row>
    <row r="26" spans="1:3" x14ac:dyDescent="0.25">
      <c r="A26" s="4" t="s">
        <v>23</v>
      </c>
      <c r="B26">
        <v>0</v>
      </c>
      <c r="C26">
        <v>0</v>
      </c>
    </row>
    <row r="27" spans="1:3" x14ac:dyDescent="0.25">
      <c r="A27" t="s">
        <v>24</v>
      </c>
      <c r="B27">
        <f>B24</f>
        <v>328.20000000000073</v>
      </c>
      <c r="C27">
        <f>C24</f>
        <v>1293.1399999999994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2017-04-05T15:21:38Z</dcterms:modified>
</cp:coreProperties>
</file>