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gile systems\Documents\district data\"/>
    </mc:Choice>
  </mc:AlternateContent>
  <bookViews>
    <workbookView xWindow="120" yWindow="690" windowWidth="20730" windowHeight="11160" tabRatio="804"/>
  </bookViews>
  <sheets>
    <sheet name="DD - 1" sheetId="13" r:id="rId1"/>
    <sheet name="DD-2" sheetId="25" r:id="rId2"/>
    <sheet name="Gen Info on District" sheetId="17" r:id="rId3"/>
    <sheet name="Care Givers &amp; Pt Comm" sheetId="18" r:id="rId4"/>
    <sheet name="Gen Info on children" sheetId="15" r:id="rId5"/>
    <sheet name="CBCC Structures" sheetId="14" r:id="rId6"/>
    <sheet name="Other Social Issues" sheetId="16" r:id="rId7"/>
    <sheet name="Indicators" sheetId="19" r:id="rId8"/>
    <sheet name="Sheet2" sheetId="23" r:id="rId9"/>
    <sheet name="Sheet1" sheetId="26" r:id="rId10"/>
  </sheets>
  <definedNames>
    <definedName name="_xlnm._FilterDatabase" localSheetId="0" hidden="1">'DD - 1'!$A$1:$BY$312</definedName>
    <definedName name="_xlnm._FilterDatabase" localSheetId="1" hidden="1">'DD-2'!$A$1:$P$523</definedName>
  </definedNames>
  <calcPr calcId="152511"/>
</workbook>
</file>

<file path=xl/calcChain.xml><?xml version="1.0" encoding="utf-8"?>
<calcChain xmlns="http://schemas.openxmlformats.org/spreadsheetml/2006/main">
  <c r="B146" i="18" l="1"/>
  <c r="H56" i="18" l="1"/>
  <c r="H57" i="18"/>
  <c r="H58" i="18"/>
  <c r="H59" i="18"/>
  <c r="H60" i="18"/>
  <c r="H61" i="18"/>
  <c r="H62" i="18"/>
  <c r="B64" i="16"/>
  <c r="C127" i="14"/>
  <c r="C128" i="14"/>
  <c r="C129" i="14"/>
  <c r="C130" i="14"/>
  <c r="C131" i="14"/>
  <c r="C132" i="14"/>
  <c r="C133" i="14"/>
  <c r="C94" i="14"/>
  <c r="H61" i="15" l="1"/>
  <c r="H62" i="15"/>
  <c r="G61" i="15"/>
  <c r="G62" i="15"/>
  <c r="D147" i="18" l="1"/>
  <c r="D146" i="18"/>
  <c r="D145" i="18" s="1"/>
  <c r="C147" i="18"/>
  <c r="C146" i="18"/>
  <c r="B147" i="18"/>
  <c r="D24" i="17"/>
  <c r="C145" i="18" l="1"/>
  <c r="I139" i="16"/>
  <c r="I145" i="16" l="1"/>
  <c r="I146" i="16"/>
  <c r="I147" i="16"/>
  <c r="I148" i="16"/>
  <c r="I149" i="16"/>
  <c r="I150" i="16"/>
  <c r="D58" i="15"/>
  <c r="I151" i="16" l="1"/>
  <c r="K77" i="19"/>
  <c r="J77" i="19"/>
  <c r="I77" i="19"/>
  <c r="K76" i="19"/>
  <c r="J76" i="19"/>
  <c r="I76" i="19"/>
  <c r="K75" i="19"/>
  <c r="J75" i="19"/>
  <c r="I75" i="19"/>
  <c r="K72" i="19"/>
  <c r="J72" i="19"/>
  <c r="I72" i="19"/>
  <c r="D72" i="19"/>
  <c r="C72" i="19"/>
  <c r="K71" i="19"/>
  <c r="J71" i="19"/>
  <c r="I71" i="19"/>
  <c r="K46" i="19"/>
  <c r="J46" i="19"/>
  <c r="I46" i="19"/>
  <c r="K45" i="19"/>
  <c r="J45" i="19"/>
  <c r="I45" i="19"/>
  <c r="K41" i="19"/>
  <c r="J41" i="19"/>
  <c r="I41" i="19"/>
  <c r="K35" i="19"/>
  <c r="J35" i="19"/>
  <c r="I35" i="19"/>
  <c r="K34" i="19"/>
  <c r="J34" i="19"/>
  <c r="I34" i="19"/>
  <c r="K32" i="19"/>
  <c r="J32" i="19"/>
  <c r="I32" i="19"/>
  <c r="K31" i="19"/>
  <c r="J31" i="19"/>
  <c r="I31" i="19"/>
  <c r="K40" i="19"/>
  <c r="K15" i="19"/>
  <c r="J15" i="19"/>
  <c r="I15" i="19"/>
  <c r="K14" i="19"/>
  <c r="J14" i="19"/>
  <c r="I14" i="19"/>
  <c r="K7" i="19"/>
  <c r="J7" i="19"/>
  <c r="I7" i="19"/>
  <c r="K6" i="19"/>
  <c r="J6" i="19"/>
  <c r="I6" i="19"/>
  <c r="K5" i="19"/>
  <c r="J5" i="19"/>
  <c r="I5" i="19"/>
  <c r="K4" i="19"/>
  <c r="J4" i="19"/>
  <c r="I4" i="19"/>
  <c r="K3" i="19"/>
  <c r="J3" i="19"/>
  <c r="I3" i="19"/>
  <c r="H3" i="19"/>
  <c r="K1" i="19"/>
  <c r="J1" i="19"/>
  <c r="I1" i="19"/>
  <c r="H1" i="19"/>
  <c r="G1" i="19"/>
  <c r="F1" i="19"/>
  <c r="E1" i="19"/>
  <c r="D1" i="19"/>
  <c r="C1" i="19"/>
  <c r="B1" i="19"/>
  <c r="I122" i="18"/>
  <c r="I123" i="18"/>
  <c r="I125" i="18"/>
  <c r="I126" i="18"/>
  <c r="I128" i="18"/>
  <c r="I129" i="18"/>
  <c r="I131" i="18"/>
  <c r="I132" i="18"/>
  <c r="I134" i="18"/>
  <c r="I135" i="18"/>
  <c r="I137" i="18"/>
  <c r="I138" i="18"/>
  <c r="I140" i="18"/>
  <c r="I141" i="18"/>
  <c r="I143" i="18"/>
  <c r="I144" i="18"/>
  <c r="C127" i="18"/>
  <c r="C130" i="18"/>
  <c r="C133" i="18"/>
  <c r="C136" i="18"/>
  <c r="C139" i="18"/>
  <c r="C142" i="18"/>
  <c r="C124" i="18"/>
  <c r="H123" i="18"/>
  <c r="H125" i="18"/>
  <c r="H126" i="18"/>
  <c r="H128" i="18"/>
  <c r="H129" i="18"/>
  <c r="H131" i="18"/>
  <c r="H132" i="18"/>
  <c r="H134" i="18"/>
  <c r="H135" i="18"/>
  <c r="H137" i="18"/>
  <c r="H138" i="18"/>
  <c r="H140" i="18"/>
  <c r="H141" i="18"/>
  <c r="H143" i="18"/>
  <c r="H144" i="18"/>
  <c r="H122" i="18"/>
  <c r="I117" i="16" l="1"/>
  <c r="B117" i="16"/>
  <c r="C110" i="16"/>
  <c r="C111" i="16"/>
  <c r="C112" i="16"/>
  <c r="C113" i="16"/>
  <c r="C114" i="16"/>
  <c r="C115" i="16"/>
  <c r="C116" i="16"/>
  <c r="C109" i="16"/>
  <c r="B147" i="14" l="1"/>
  <c r="B134" i="14"/>
  <c r="B122" i="14"/>
  <c r="B110" i="14"/>
  <c r="B97" i="14"/>
  <c r="B84" i="14"/>
  <c r="D71" i="14"/>
  <c r="B58" i="14"/>
  <c r="B45" i="14"/>
  <c r="D11" i="14"/>
  <c r="B11" i="14"/>
  <c r="D32" i="14"/>
  <c r="C24" i="14"/>
  <c r="D24" i="14"/>
  <c r="B24" i="14"/>
  <c r="C90" i="18"/>
  <c r="B90" i="18"/>
  <c r="B160" i="18"/>
  <c r="D164" i="18" s="1"/>
  <c r="G123" i="18"/>
  <c r="G125" i="18"/>
  <c r="G126" i="18"/>
  <c r="G128" i="18"/>
  <c r="G129" i="18"/>
  <c r="G131" i="18"/>
  <c r="G132" i="18"/>
  <c r="G134" i="18"/>
  <c r="G135" i="18"/>
  <c r="G137" i="18"/>
  <c r="G138" i="18"/>
  <c r="G140" i="18"/>
  <c r="G141" i="18"/>
  <c r="G143" i="18"/>
  <c r="G144" i="18"/>
  <c r="G122" i="18"/>
  <c r="C11" i="18"/>
  <c r="B11" i="18"/>
  <c r="G147" i="18"/>
  <c r="G146" i="18"/>
  <c r="C25" i="15"/>
  <c r="B25" i="15"/>
  <c r="C64" i="15"/>
  <c r="H63" i="15" s="1"/>
  <c r="B64" i="15"/>
  <c r="G63" i="15" s="1"/>
  <c r="C51" i="15"/>
  <c r="B51" i="15"/>
  <c r="C38" i="15"/>
  <c r="B38" i="15"/>
  <c r="C12" i="15"/>
  <c r="B12" i="15"/>
  <c r="F67" i="17"/>
  <c r="F68" i="17"/>
  <c r="F69" i="17"/>
  <c r="F70" i="17"/>
  <c r="F71" i="17"/>
  <c r="F72" i="17"/>
  <c r="F73" i="17"/>
  <c r="F66" i="17"/>
  <c r="D74" i="17"/>
  <c r="E43" i="17"/>
  <c r="E44" i="17"/>
  <c r="E45" i="17"/>
  <c r="E46" i="17"/>
  <c r="E47" i="17"/>
  <c r="E48" i="17"/>
  <c r="E49" i="17"/>
  <c r="E42" i="17"/>
  <c r="D50" i="17"/>
  <c r="B145" i="18" l="1"/>
  <c r="G145" i="18" s="1"/>
  <c r="H147" i="18"/>
  <c r="H146" i="18"/>
  <c r="D142" i="18"/>
  <c r="B142" i="18"/>
  <c r="D139" i="18"/>
  <c r="B139" i="18"/>
  <c r="C17" i="16"/>
  <c r="D17" i="16" s="1"/>
  <c r="C18" i="16"/>
  <c r="D18" i="16" s="1"/>
  <c r="C19" i="16"/>
  <c r="D19" i="16" s="1"/>
  <c r="C20" i="16"/>
  <c r="D20" i="16" s="1"/>
  <c r="C21" i="16"/>
  <c r="D21" i="16" s="1"/>
  <c r="C22" i="16"/>
  <c r="D22" i="16" s="1"/>
  <c r="C23" i="16"/>
  <c r="D23" i="16" s="1"/>
  <c r="C16" i="16"/>
  <c r="D16" i="16" s="1"/>
  <c r="C37" i="16"/>
  <c r="D37" i="16" s="1"/>
  <c r="C31" i="16"/>
  <c r="D31" i="16" s="1"/>
  <c r="C32" i="16"/>
  <c r="D32" i="16" s="1"/>
  <c r="C33" i="16"/>
  <c r="D33" i="16" s="1"/>
  <c r="C34" i="16"/>
  <c r="D34" i="16" s="1"/>
  <c r="C35" i="16"/>
  <c r="D35" i="16" s="1"/>
  <c r="C36" i="16"/>
  <c r="D36" i="16" s="1"/>
  <c r="C30" i="16"/>
  <c r="D30" i="16" s="1"/>
  <c r="C44" i="16"/>
  <c r="C45" i="16"/>
  <c r="C46" i="16"/>
  <c r="C47" i="16"/>
  <c r="C48" i="16"/>
  <c r="C49" i="16"/>
  <c r="C50" i="16"/>
  <c r="C43" i="16"/>
  <c r="C117" i="16"/>
  <c r="B78" i="16"/>
  <c r="C64" i="16"/>
  <c r="B38" i="16"/>
  <c r="B24" i="16"/>
  <c r="C11" i="16"/>
  <c r="B11" i="16"/>
  <c r="D4" i="16"/>
  <c r="D5" i="16"/>
  <c r="D6" i="16"/>
  <c r="D7" i="16"/>
  <c r="D8" i="16"/>
  <c r="I65" i="19"/>
  <c r="D9" i="16"/>
  <c r="G9" i="16" s="1"/>
  <c r="J65" i="19" s="1"/>
  <c r="D10" i="16"/>
  <c r="G10" i="16" s="1"/>
  <c r="K65" i="19" s="1"/>
  <c r="C4" i="14"/>
  <c r="C10" i="14"/>
  <c r="C3" i="14"/>
  <c r="C38" i="14"/>
  <c r="C39" i="14"/>
  <c r="C40" i="14"/>
  <c r="C41" i="14"/>
  <c r="C42" i="14"/>
  <c r="C43" i="14"/>
  <c r="C44" i="14"/>
  <c r="C37" i="14"/>
  <c r="C51" i="14"/>
  <c r="C52" i="14"/>
  <c r="C53" i="14"/>
  <c r="C54" i="14"/>
  <c r="C55" i="14"/>
  <c r="C56" i="14"/>
  <c r="C57" i="14"/>
  <c r="C50" i="14"/>
  <c r="C77" i="14"/>
  <c r="C78" i="14"/>
  <c r="C79" i="14"/>
  <c r="C80" i="14"/>
  <c r="C81" i="14"/>
  <c r="C82" i="14"/>
  <c r="C83" i="14"/>
  <c r="C76" i="14"/>
  <c r="C90" i="14"/>
  <c r="C91" i="14"/>
  <c r="C92" i="14"/>
  <c r="C93" i="14"/>
  <c r="C95" i="14"/>
  <c r="C96" i="14"/>
  <c r="C89" i="14"/>
  <c r="C103" i="14"/>
  <c r="C104" i="14"/>
  <c r="C105" i="14"/>
  <c r="C106" i="14"/>
  <c r="C107" i="14"/>
  <c r="C108" i="14"/>
  <c r="C109" i="14"/>
  <c r="C102" i="14"/>
  <c r="C115" i="14"/>
  <c r="C116" i="14"/>
  <c r="C117" i="14"/>
  <c r="C118" i="14"/>
  <c r="C119" i="14"/>
  <c r="C120" i="14"/>
  <c r="C121" i="14"/>
  <c r="C114" i="14"/>
  <c r="D127" i="14"/>
  <c r="D128" i="14"/>
  <c r="D129" i="14"/>
  <c r="D130" i="14"/>
  <c r="D131" i="14"/>
  <c r="D132" i="14"/>
  <c r="D133" i="14"/>
  <c r="G133" i="14" s="1"/>
  <c r="J62" i="19" s="1"/>
  <c r="C126" i="14"/>
  <c r="B96" i="18"/>
  <c r="C109" i="18" s="1"/>
  <c r="B97" i="18"/>
  <c r="C110" i="18" s="1"/>
  <c r="B98" i="18"/>
  <c r="C111" i="18" s="1"/>
  <c r="B99" i="18"/>
  <c r="C112" i="18" s="1"/>
  <c r="B100" i="18"/>
  <c r="C113" i="18" s="1"/>
  <c r="B101" i="18"/>
  <c r="C114" i="18" s="1"/>
  <c r="B102" i="18"/>
  <c r="C115" i="18" s="1"/>
  <c r="B95" i="18"/>
  <c r="C108" i="18" s="1"/>
  <c r="D62" i="17"/>
  <c r="C97" i="14" l="1"/>
  <c r="C84" i="14"/>
  <c r="C58" i="14"/>
  <c r="C11" i="14"/>
  <c r="E11" i="14" s="1"/>
  <c r="I139" i="18"/>
  <c r="H139" i="18"/>
  <c r="G139" i="18"/>
  <c r="I142" i="18"/>
  <c r="G142" i="18"/>
  <c r="H142" i="18"/>
  <c r="C122" i="14"/>
  <c r="C110" i="14"/>
  <c r="C45" i="14"/>
  <c r="C38" i="16"/>
  <c r="D126" i="14"/>
  <c r="D134" i="14" s="1"/>
  <c r="C134" i="14"/>
  <c r="F74" i="17"/>
  <c r="E50" i="17"/>
  <c r="H10" i="16"/>
  <c r="D38" i="16"/>
  <c r="D24" i="16"/>
  <c r="H9" i="16"/>
  <c r="C24" i="16"/>
  <c r="C51" i="16"/>
  <c r="K62" i="19"/>
  <c r="G132" i="14"/>
  <c r="I62" i="19" s="1"/>
  <c r="H132" i="14"/>
  <c r="H133" i="14"/>
  <c r="C145" i="14"/>
  <c r="C146" i="14"/>
  <c r="D146" i="14" s="1"/>
  <c r="G146" i="14" s="1"/>
  <c r="I48" i="19"/>
  <c r="D114" i="18"/>
  <c r="G114" i="18" s="1"/>
  <c r="J48" i="19" s="1"/>
  <c r="D115" i="18"/>
  <c r="G115" i="18" s="1"/>
  <c r="K48" i="19" s="1"/>
  <c r="H146" i="14" l="1"/>
  <c r="D145" i="14"/>
  <c r="G145" i="14" s="1"/>
  <c r="H114" i="18"/>
  <c r="I114" i="18" s="1"/>
  <c r="H115" i="18"/>
  <c r="I115" i="18" s="1"/>
  <c r="D22" i="18"/>
  <c r="D23" i="18"/>
  <c r="K33" i="19" l="1"/>
  <c r="E23" i="18"/>
  <c r="I33" i="19"/>
  <c r="J33" i="19"/>
  <c r="E22" i="18"/>
  <c r="H145" i="14"/>
  <c r="C160" i="18"/>
  <c r="D160" i="18"/>
  <c r="B116" i="18"/>
  <c r="C103" i="18"/>
  <c r="B103" i="18"/>
  <c r="B75" i="18"/>
  <c r="C63" i="18"/>
  <c r="B63" i="18"/>
  <c r="C50" i="18"/>
  <c r="B50" i="18"/>
  <c r="C37" i="18"/>
  <c r="B37" i="18"/>
  <c r="C24" i="18"/>
  <c r="B24" i="18"/>
  <c r="B51" i="16" l="1"/>
  <c r="D63" i="16"/>
  <c r="D62" i="16"/>
  <c r="D61" i="16"/>
  <c r="D60" i="16"/>
  <c r="D59" i="16"/>
  <c r="D58" i="16"/>
  <c r="D57" i="16"/>
  <c r="D56" i="16"/>
  <c r="D64" i="16" l="1"/>
  <c r="E139" i="16"/>
  <c r="F139" i="16"/>
  <c r="G139" i="16"/>
  <c r="H139" i="16"/>
  <c r="H145" i="16" l="1"/>
  <c r="H146" i="16"/>
  <c r="H147" i="16"/>
  <c r="H148" i="16"/>
  <c r="H149" i="16"/>
  <c r="H150" i="16"/>
  <c r="G145" i="16"/>
  <c r="G146" i="16"/>
  <c r="G147" i="16"/>
  <c r="G148" i="16"/>
  <c r="G149" i="16"/>
  <c r="G150" i="16"/>
  <c r="E145" i="16"/>
  <c r="E146" i="16"/>
  <c r="E147" i="16"/>
  <c r="E148" i="16"/>
  <c r="E149" i="16"/>
  <c r="E150" i="16"/>
  <c r="F145" i="16"/>
  <c r="F146" i="16"/>
  <c r="I115" i="16" s="1"/>
  <c r="F147" i="16"/>
  <c r="F148" i="16"/>
  <c r="F149" i="16"/>
  <c r="F150" i="16"/>
  <c r="F22" i="17"/>
  <c r="F23" i="17"/>
  <c r="F21" i="17"/>
  <c r="F19" i="17"/>
  <c r="F20" i="17"/>
  <c r="D115" i="16"/>
  <c r="G115" i="16" s="1"/>
  <c r="J73" i="19" s="1"/>
  <c r="D116" i="16"/>
  <c r="G116" i="16" s="1"/>
  <c r="K73" i="19" s="1"/>
  <c r="I67" i="19"/>
  <c r="G62" i="16"/>
  <c r="J67" i="19" s="1"/>
  <c r="H62" i="16"/>
  <c r="G63" i="16"/>
  <c r="K67" i="19" s="1"/>
  <c r="H63" i="16"/>
  <c r="I66" i="19"/>
  <c r="G49" i="16"/>
  <c r="J66" i="19" s="1"/>
  <c r="H49" i="16"/>
  <c r="G50" i="16"/>
  <c r="K66" i="19" s="1"/>
  <c r="H50" i="16"/>
  <c r="D49" i="16"/>
  <c r="D50" i="16"/>
  <c r="I70" i="19"/>
  <c r="G36" i="16"/>
  <c r="J70" i="19" s="1"/>
  <c r="H36" i="16"/>
  <c r="G37" i="16"/>
  <c r="K70" i="19" s="1"/>
  <c r="H37" i="16"/>
  <c r="I69" i="19"/>
  <c r="G22" i="16"/>
  <c r="J69" i="19" s="1"/>
  <c r="H22" i="16"/>
  <c r="G23" i="16"/>
  <c r="K69" i="19" s="1"/>
  <c r="H23" i="16"/>
  <c r="D121" i="14"/>
  <c r="G121" i="14" s="1"/>
  <c r="K60" i="19" s="1"/>
  <c r="D120" i="14"/>
  <c r="H120" i="14" s="1"/>
  <c r="I60" i="19"/>
  <c r="D82" i="14"/>
  <c r="D83" i="14"/>
  <c r="H83" i="14" s="1"/>
  <c r="D56" i="14"/>
  <c r="G56" i="14" s="1"/>
  <c r="J58" i="19" s="1"/>
  <c r="D57" i="14"/>
  <c r="G57" i="14" s="1"/>
  <c r="K58" i="19" s="1"/>
  <c r="D44" i="14"/>
  <c r="D43" i="14"/>
  <c r="G23" i="14"/>
  <c r="K54" i="19" s="1"/>
  <c r="H23" i="14"/>
  <c r="K55" i="19" s="1"/>
  <c r="I23" i="14"/>
  <c r="K56" i="19" s="1"/>
  <c r="G22" i="14"/>
  <c r="J54" i="19" s="1"/>
  <c r="H22" i="14"/>
  <c r="J55" i="19" s="1"/>
  <c r="I22" i="14"/>
  <c r="J56" i="19" s="1"/>
  <c r="I54" i="19"/>
  <c r="I55" i="19"/>
  <c r="I56" i="19"/>
  <c r="G10" i="14"/>
  <c r="K51" i="19" s="1"/>
  <c r="H10" i="14"/>
  <c r="K52" i="19" s="1"/>
  <c r="I10" i="14"/>
  <c r="K53" i="19" s="1"/>
  <c r="G9" i="14"/>
  <c r="J51" i="19" s="1"/>
  <c r="H9" i="14"/>
  <c r="J52" i="19" s="1"/>
  <c r="I9" i="14"/>
  <c r="J53" i="19" s="1"/>
  <c r="I51" i="19"/>
  <c r="I52" i="19"/>
  <c r="I53" i="19"/>
  <c r="I68" i="19"/>
  <c r="D108" i="14"/>
  <c r="H108" i="14" s="1"/>
  <c r="J68" i="19" s="1"/>
  <c r="D109" i="14"/>
  <c r="H109" i="14" s="1"/>
  <c r="K68" i="19" s="1"/>
  <c r="I27" i="19"/>
  <c r="J27" i="19"/>
  <c r="K27" i="19"/>
  <c r="I26" i="19"/>
  <c r="J26" i="19"/>
  <c r="K26" i="19"/>
  <c r="D62" i="15"/>
  <c r="D63" i="15"/>
  <c r="I24" i="19"/>
  <c r="H49" i="15"/>
  <c r="J24" i="19" s="1"/>
  <c r="H50" i="15"/>
  <c r="K24" i="19" s="1"/>
  <c r="I23" i="19"/>
  <c r="G49" i="15"/>
  <c r="J23" i="19" s="1"/>
  <c r="G50" i="15"/>
  <c r="K23" i="19" s="1"/>
  <c r="D49" i="15"/>
  <c r="D50" i="15"/>
  <c r="D36" i="15"/>
  <c r="D37" i="15"/>
  <c r="I21" i="19"/>
  <c r="H36" i="15"/>
  <c r="J21" i="19" s="1"/>
  <c r="H37" i="15"/>
  <c r="K21" i="19" s="1"/>
  <c r="I20" i="19"/>
  <c r="G36" i="15"/>
  <c r="J20" i="19" s="1"/>
  <c r="G37" i="15"/>
  <c r="K20" i="19" s="1"/>
  <c r="I18" i="19"/>
  <c r="H23" i="15"/>
  <c r="J18" i="19" s="1"/>
  <c r="H24" i="15"/>
  <c r="K18" i="19" s="1"/>
  <c r="I17" i="19"/>
  <c r="G23" i="15"/>
  <c r="J17" i="19" s="1"/>
  <c r="G24" i="15"/>
  <c r="K17" i="19" s="1"/>
  <c r="D24" i="15"/>
  <c r="D23" i="15"/>
  <c r="D11" i="15"/>
  <c r="D10" i="15"/>
  <c r="D99" i="18"/>
  <c r="D101" i="18"/>
  <c r="G101" i="18" s="1"/>
  <c r="J47" i="19" s="1"/>
  <c r="D102" i="18"/>
  <c r="H102" i="18" s="1"/>
  <c r="D89" i="18"/>
  <c r="D88" i="18"/>
  <c r="J44" i="19" s="1"/>
  <c r="D87" i="18"/>
  <c r="D86" i="18"/>
  <c r="D85" i="18"/>
  <c r="D62" i="18"/>
  <c r="D61" i="18"/>
  <c r="H48" i="18"/>
  <c r="H49" i="18"/>
  <c r="G48" i="18"/>
  <c r="G49" i="18"/>
  <c r="D49" i="18"/>
  <c r="D48" i="18"/>
  <c r="H35" i="18"/>
  <c r="H36" i="18"/>
  <c r="G36" i="18"/>
  <c r="G35" i="18"/>
  <c r="D36" i="18"/>
  <c r="D35" i="18"/>
  <c r="D10" i="18"/>
  <c r="C74" i="18" s="1"/>
  <c r="D74" i="18" s="1"/>
  <c r="G74" i="18" s="1"/>
  <c r="D9" i="18"/>
  <c r="C73" i="18" s="1"/>
  <c r="D73" i="18" s="1"/>
  <c r="G73" i="18" s="1"/>
  <c r="I62" i="15" l="1"/>
  <c r="F151" i="16"/>
  <c r="E151" i="16"/>
  <c r="G151" i="16"/>
  <c r="H151" i="16"/>
  <c r="I116" i="16"/>
  <c r="K74" i="19" s="1"/>
  <c r="I113" i="16"/>
  <c r="I30" i="19"/>
  <c r="K30" i="19"/>
  <c r="I159" i="18"/>
  <c r="H159" i="18"/>
  <c r="J159" i="18" s="1"/>
  <c r="E10" i="18"/>
  <c r="G159" i="18"/>
  <c r="J30" i="19"/>
  <c r="G158" i="18"/>
  <c r="I158" i="18"/>
  <c r="H158" i="18"/>
  <c r="J158" i="18" s="1"/>
  <c r="E9" i="18"/>
  <c r="I44" i="19"/>
  <c r="H89" i="18"/>
  <c r="K44" i="19"/>
  <c r="H10" i="15"/>
  <c r="J13" i="19"/>
  <c r="I10" i="15"/>
  <c r="I13" i="19"/>
  <c r="G11" i="15"/>
  <c r="K13" i="19"/>
  <c r="I11" i="15"/>
  <c r="I114" i="16"/>
  <c r="J74" i="19"/>
  <c r="I74" i="19"/>
  <c r="G43" i="14"/>
  <c r="J57" i="19" s="1"/>
  <c r="E43" i="14"/>
  <c r="I57" i="19"/>
  <c r="G44" i="14"/>
  <c r="K57" i="19" s="1"/>
  <c r="E44" i="14"/>
  <c r="H116" i="16"/>
  <c r="I73" i="19"/>
  <c r="H82" i="14"/>
  <c r="D95" i="14"/>
  <c r="H95" i="14" s="1"/>
  <c r="I59" i="19"/>
  <c r="G83" i="14"/>
  <c r="K59" i="19" s="1"/>
  <c r="D96" i="14"/>
  <c r="I58" i="19"/>
  <c r="H121" i="14"/>
  <c r="G120" i="14"/>
  <c r="J60" i="19" s="1"/>
  <c r="H57" i="14"/>
  <c r="I23" i="15"/>
  <c r="J16" i="19" s="1"/>
  <c r="G10" i="15"/>
  <c r="I37" i="15"/>
  <c r="K19" i="19" s="1"/>
  <c r="I50" i="15"/>
  <c r="K22" i="19" s="1"/>
  <c r="I24" i="15"/>
  <c r="K16" i="19" s="1"/>
  <c r="J25" i="19"/>
  <c r="H115" i="16"/>
  <c r="H56" i="14"/>
  <c r="H43" i="14"/>
  <c r="H44" i="14"/>
  <c r="I25" i="19"/>
  <c r="H11" i="15"/>
  <c r="I16" i="19"/>
  <c r="I36" i="15"/>
  <c r="J19" i="19" s="1"/>
  <c r="I49" i="15"/>
  <c r="J22" i="19" s="1"/>
  <c r="I19" i="19"/>
  <c r="I22" i="19"/>
  <c r="G82" i="14"/>
  <c r="J59" i="19" s="1"/>
  <c r="G108" i="14"/>
  <c r="J61" i="19" s="1"/>
  <c r="G109" i="14"/>
  <c r="K61" i="19" s="1"/>
  <c r="I61" i="19"/>
  <c r="G102" i="18"/>
  <c r="H101" i="18"/>
  <c r="I101" i="18" s="1"/>
  <c r="I38" i="19"/>
  <c r="I62" i="18"/>
  <c r="K39" i="19" s="1"/>
  <c r="G89" i="18"/>
  <c r="H88" i="18"/>
  <c r="G88" i="18"/>
  <c r="I36" i="19"/>
  <c r="I48" i="18"/>
  <c r="J38" i="19" s="1"/>
  <c r="H74" i="18"/>
  <c r="I74" i="18" s="1"/>
  <c r="I42" i="19"/>
  <c r="I49" i="18"/>
  <c r="K38" i="19" s="1"/>
  <c r="I39" i="19"/>
  <c r="I36" i="18"/>
  <c r="K36" i="19" s="1"/>
  <c r="I35" i="18"/>
  <c r="J36" i="19" s="1"/>
  <c r="I61" i="18"/>
  <c r="J39" i="19" s="1"/>
  <c r="K42" i="19"/>
  <c r="J42" i="19"/>
  <c r="K43" i="19"/>
  <c r="J43" i="19"/>
  <c r="I43" i="19"/>
  <c r="H73" i="18"/>
  <c r="I73" i="18" s="1"/>
  <c r="H77" i="19"/>
  <c r="G77" i="19"/>
  <c r="F77" i="19"/>
  <c r="H76" i="19"/>
  <c r="G76" i="19"/>
  <c r="F76" i="19"/>
  <c r="H72" i="19"/>
  <c r="G72" i="19"/>
  <c r="F72" i="19"/>
  <c r="H71" i="19"/>
  <c r="G71" i="19"/>
  <c r="F71" i="19"/>
  <c r="I37" i="19" l="1"/>
  <c r="J37" i="19"/>
  <c r="K37" i="19"/>
  <c r="I47" i="19"/>
  <c r="I102" i="18"/>
  <c r="K47" i="19"/>
  <c r="G95" i="14"/>
  <c r="H96" i="14"/>
  <c r="G96" i="14"/>
  <c r="H46" i="19"/>
  <c r="G46" i="19"/>
  <c r="F46" i="19"/>
  <c r="H45" i="19"/>
  <c r="G45" i="19"/>
  <c r="F45" i="19"/>
  <c r="H44" i="19"/>
  <c r="G44" i="19"/>
  <c r="F44" i="19"/>
  <c r="H41" i="19"/>
  <c r="G41" i="19"/>
  <c r="F41" i="19"/>
  <c r="H35" i="19" l="1"/>
  <c r="G35" i="19"/>
  <c r="F35" i="19"/>
  <c r="E35" i="19"/>
  <c r="D35" i="19"/>
  <c r="C35" i="19"/>
  <c r="H34" i="19"/>
  <c r="G34" i="19"/>
  <c r="F34" i="19"/>
  <c r="E34" i="19"/>
  <c r="D34" i="19"/>
  <c r="C34" i="19"/>
  <c r="B34" i="19"/>
  <c r="H32" i="19"/>
  <c r="G32" i="19"/>
  <c r="F32" i="19"/>
  <c r="E32" i="19"/>
  <c r="D32" i="19"/>
  <c r="C32" i="19"/>
  <c r="H31" i="19"/>
  <c r="G31" i="19"/>
  <c r="F31" i="19"/>
  <c r="E31" i="19"/>
  <c r="D31" i="19"/>
  <c r="C31" i="19"/>
  <c r="B31" i="19"/>
  <c r="B35" i="19"/>
  <c r="B32" i="19"/>
  <c r="H15" i="19"/>
  <c r="G15" i="19"/>
  <c r="F15" i="19"/>
  <c r="G14" i="19"/>
  <c r="H14" i="19"/>
  <c r="F14" i="19"/>
  <c r="H7" i="19"/>
  <c r="G7" i="19"/>
  <c r="F7" i="19"/>
  <c r="H6" i="19"/>
  <c r="G6" i="19"/>
  <c r="F6" i="19"/>
  <c r="H5" i="19"/>
  <c r="G5" i="19"/>
  <c r="F5" i="19"/>
  <c r="H4" i="19"/>
  <c r="G4" i="19"/>
  <c r="F4" i="19"/>
  <c r="G3" i="19"/>
  <c r="F3" i="19"/>
  <c r="D136" i="18"/>
  <c r="B136" i="18"/>
  <c r="D133" i="18"/>
  <c r="B133" i="18"/>
  <c r="D130" i="18"/>
  <c r="B130" i="18"/>
  <c r="H130" i="18" s="1"/>
  <c r="D127" i="18"/>
  <c r="B127" i="18"/>
  <c r="D124" i="18"/>
  <c r="B124" i="18"/>
  <c r="C121" i="18"/>
  <c r="D121" i="18"/>
  <c r="B121" i="18"/>
  <c r="L35" i="19"/>
  <c r="L34" i="19"/>
  <c r="D21" i="18"/>
  <c r="E21" i="18" s="1"/>
  <c r="D20" i="18"/>
  <c r="D19" i="18"/>
  <c r="D18" i="18"/>
  <c r="E18" i="18" s="1"/>
  <c r="D17" i="18"/>
  <c r="D16" i="18"/>
  <c r="F33" i="19" l="1"/>
  <c r="E19" i="18"/>
  <c r="C33" i="19"/>
  <c r="E17" i="18"/>
  <c r="G33" i="19"/>
  <c r="E20" i="18"/>
  <c r="I121" i="18"/>
  <c r="G121" i="18"/>
  <c r="H121" i="18"/>
  <c r="I124" i="18"/>
  <c r="H124" i="18"/>
  <c r="G124" i="18"/>
  <c r="I127" i="18"/>
  <c r="H127" i="18"/>
  <c r="G127" i="18"/>
  <c r="I130" i="18"/>
  <c r="G130" i="18"/>
  <c r="H133" i="18"/>
  <c r="I133" i="18"/>
  <c r="G133" i="18"/>
  <c r="I136" i="18"/>
  <c r="G136" i="18"/>
  <c r="H136" i="18"/>
  <c r="B33" i="19"/>
  <c r="E16" i="18"/>
  <c r="D24" i="18"/>
  <c r="H33" i="19"/>
  <c r="H145" i="18"/>
  <c r="D33" i="19"/>
  <c r="E33" i="19"/>
  <c r="I147" i="18"/>
  <c r="I146" i="18"/>
  <c r="H19" i="16"/>
  <c r="H20" i="16"/>
  <c r="G21" i="16"/>
  <c r="H69" i="19" s="1"/>
  <c r="H33" i="16"/>
  <c r="G34" i="16"/>
  <c r="G70" i="19" s="1"/>
  <c r="H35" i="16"/>
  <c r="D46" i="16"/>
  <c r="G47" i="16"/>
  <c r="G66" i="19" s="1"/>
  <c r="D48" i="16"/>
  <c r="D128" i="16"/>
  <c r="G74" i="19"/>
  <c r="H74" i="19"/>
  <c r="D111" i="16"/>
  <c r="D112" i="16"/>
  <c r="G112" i="16" s="1"/>
  <c r="F73" i="19" s="1"/>
  <c r="D113" i="16"/>
  <c r="G113" i="16" s="1"/>
  <c r="G73" i="19" s="1"/>
  <c r="D114" i="16"/>
  <c r="G114" i="16" s="1"/>
  <c r="H73" i="19" s="1"/>
  <c r="G59" i="16"/>
  <c r="F67" i="19" s="1"/>
  <c r="H61" i="16"/>
  <c r="G48" i="16"/>
  <c r="H66" i="19" s="1"/>
  <c r="C142" i="14"/>
  <c r="D142" i="14" s="1"/>
  <c r="C143" i="14"/>
  <c r="C144" i="14"/>
  <c r="D117" i="14"/>
  <c r="G117" i="14" s="1"/>
  <c r="F60" i="19" s="1"/>
  <c r="D118" i="14"/>
  <c r="G118" i="14" s="1"/>
  <c r="G60" i="19" s="1"/>
  <c r="D119" i="14"/>
  <c r="G119" i="14" s="1"/>
  <c r="H60" i="19" s="1"/>
  <c r="D105" i="14"/>
  <c r="G105" i="14" s="1"/>
  <c r="F61" i="19" s="1"/>
  <c r="D106" i="14"/>
  <c r="G106" i="14" s="1"/>
  <c r="G61" i="19" s="1"/>
  <c r="D79" i="14"/>
  <c r="D80" i="14"/>
  <c r="D81" i="14"/>
  <c r="D94" i="14" s="1"/>
  <c r="D53" i="14"/>
  <c r="D54" i="14"/>
  <c r="G54" i="14" s="1"/>
  <c r="G58" i="19" s="1"/>
  <c r="D55" i="14"/>
  <c r="D40" i="14"/>
  <c r="E40" i="14" s="1"/>
  <c r="D41" i="14"/>
  <c r="G19" i="14"/>
  <c r="F54" i="19" s="1"/>
  <c r="H19" i="14"/>
  <c r="F55" i="19" s="1"/>
  <c r="I19" i="14"/>
  <c r="F56" i="19" s="1"/>
  <c r="G20" i="14"/>
  <c r="G54" i="19" s="1"/>
  <c r="H20" i="14"/>
  <c r="G55" i="19" s="1"/>
  <c r="I20" i="14"/>
  <c r="G56" i="19" s="1"/>
  <c r="G21" i="14"/>
  <c r="H54" i="19" s="1"/>
  <c r="H21" i="14"/>
  <c r="H55" i="19" s="1"/>
  <c r="I21" i="14"/>
  <c r="H56" i="19" s="1"/>
  <c r="G6" i="14"/>
  <c r="F51" i="19" s="1"/>
  <c r="H6" i="14"/>
  <c r="F52" i="19" s="1"/>
  <c r="I6" i="14"/>
  <c r="F53" i="19" s="1"/>
  <c r="G7" i="14"/>
  <c r="G51" i="19" s="1"/>
  <c r="H7" i="14"/>
  <c r="G52" i="19" s="1"/>
  <c r="I7" i="14"/>
  <c r="G53" i="19" s="1"/>
  <c r="G8" i="14"/>
  <c r="H51" i="19" s="1"/>
  <c r="H8" i="14"/>
  <c r="H52" i="19" s="1"/>
  <c r="I8" i="14"/>
  <c r="H53" i="19" s="1"/>
  <c r="G58" i="15"/>
  <c r="H58" i="15"/>
  <c r="G59" i="15"/>
  <c r="F26" i="19" s="1"/>
  <c r="H59" i="15"/>
  <c r="F27" i="19" s="1"/>
  <c r="G60" i="15"/>
  <c r="G26" i="19" s="1"/>
  <c r="H60" i="15"/>
  <c r="G27" i="19" s="1"/>
  <c r="H26" i="19"/>
  <c r="H27" i="19"/>
  <c r="D59" i="15"/>
  <c r="D60" i="15"/>
  <c r="D61" i="15"/>
  <c r="I60" i="15" s="1"/>
  <c r="G45" i="15"/>
  <c r="H45" i="15"/>
  <c r="G46" i="15"/>
  <c r="F23" i="19" s="1"/>
  <c r="H46" i="15"/>
  <c r="F24" i="19" s="1"/>
  <c r="G47" i="15"/>
  <c r="G23" i="19" s="1"/>
  <c r="H47" i="15"/>
  <c r="G24" i="19" s="1"/>
  <c r="G48" i="15"/>
  <c r="H23" i="19" s="1"/>
  <c r="H48" i="15"/>
  <c r="H24" i="19" s="1"/>
  <c r="D45" i="15"/>
  <c r="D46" i="15"/>
  <c r="D47" i="15"/>
  <c r="D48" i="15"/>
  <c r="G32" i="15"/>
  <c r="H32" i="15"/>
  <c r="G33" i="15"/>
  <c r="F20" i="19" s="1"/>
  <c r="H33" i="15"/>
  <c r="F21" i="19" s="1"/>
  <c r="G34" i="15"/>
  <c r="G20" i="19" s="1"/>
  <c r="H34" i="15"/>
  <c r="G21" i="19" s="1"/>
  <c r="G35" i="15"/>
  <c r="H20" i="19" s="1"/>
  <c r="H35" i="15"/>
  <c r="H21" i="19" s="1"/>
  <c r="D32" i="15"/>
  <c r="D33" i="15"/>
  <c r="D34" i="15"/>
  <c r="D35" i="15"/>
  <c r="G19" i="15"/>
  <c r="H19" i="15"/>
  <c r="G20" i="15"/>
  <c r="F17" i="19" s="1"/>
  <c r="H20" i="15"/>
  <c r="F18" i="19" s="1"/>
  <c r="G21" i="15"/>
  <c r="G17" i="19" s="1"/>
  <c r="H21" i="15"/>
  <c r="G18" i="19" s="1"/>
  <c r="G22" i="15"/>
  <c r="H17" i="19" s="1"/>
  <c r="H22" i="15"/>
  <c r="H18" i="19" s="1"/>
  <c r="D19" i="15"/>
  <c r="D20" i="15"/>
  <c r="D21" i="15"/>
  <c r="D22" i="15"/>
  <c r="D6" i="15"/>
  <c r="I6" i="15" s="1"/>
  <c r="D7" i="15"/>
  <c r="I7" i="15" s="1"/>
  <c r="D8" i="15"/>
  <c r="I8" i="15" s="1"/>
  <c r="D9" i="15"/>
  <c r="D110" i="18"/>
  <c r="G110" i="18" s="1"/>
  <c r="D111" i="18"/>
  <c r="H111" i="18" s="1"/>
  <c r="D112" i="18"/>
  <c r="G112" i="18" s="1"/>
  <c r="G99" i="18"/>
  <c r="D97" i="18"/>
  <c r="H99" i="18"/>
  <c r="G85" i="18"/>
  <c r="H85" i="18"/>
  <c r="G86" i="18"/>
  <c r="H86" i="18"/>
  <c r="G87" i="18"/>
  <c r="H87" i="18"/>
  <c r="D83" i="18"/>
  <c r="D84" i="18"/>
  <c r="I9" i="15" l="1"/>
  <c r="I61" i="15"/>
  <c r="G94" i="14"/>
  <c r="H94" i="14"/>
  <c r="G41" i="14"/>
  <c r="G57" i="19" s="1"/>
  <c r="E41" i="14"/>
  <c r="E24" i="18"/>
  <c r="D93" i="14"/>
  <c r="G93" i="14" s="1"/>
  <c r="G6" i="16"/>
  <c r="F65" i="19" s="1"/>
  <c r="D92" i="14"/>
  <c r="H6" i="15"/>
  <c r="G6" i="15"/>
  <c r="G13" i="19"/>
  <c r="G8" i="15"/>
  <c r="H8" i="15"/>
  <c r="H13" i="19"/>
  <c r="G9" i="15"/>
  <c r="H9" i="15"/>
  <c r="F13" i="19"/>
  <c r="H7" i="15"/>
  <c r="G7" i="15"/>
  <c r="D144" i="14"/>
  <c r="G144" i="14" s="1"/>
  <c r="D143" i="14"/>
  <c r="H118" i="14"/>
  <c r="H105" i="14"/>
  <c r="F68" i="19" s="1"/>
  <c r="D107" i="14"/>
  <c r="G107" i="14" s="1"/>
  <c r="H61" i="19" s="1"/>
  <c r="H106" i="14"/>
  <c r="G68" i="19" s="1"/>
  <c r="I58" i="15"/>
  <c r="I21" i="15"/>
  <c r="G16" i="19" s="1"/>
  <c r="I47" i="15"/>
  <c r="G22" i="19" s="1"/>
  <c r="I19" i="15"/>
  <c r="I45" i="15"/>
  <c r="H25" i="19"/>
  <c r="I33" i="15"/>
  <c r="F19" i="19" s="1"/>
  <c r="I35" i="15"/>
  <c r="H19" i="19" s="1"/>
  <c r="I59" i="15"/>
  <c r="F25" i="19" s="1"/>
  <c r="I20" i="15"/>
  <c r="F16" i="19" s="1"/>
  <c r="I32" i="15"/>
  <c r="I48" i="15"/>
  <c r="H22" i="19" s="1"/>
  <c r="G25" i="19"/>
  <c r="I22" i="15"/>
  <c r="H16" i="19" s="1"/>
  <c r="I34" i="15"/>
  <c r="G19" i="19" s="1"/>
  <c r="I46" i="15"/>
  <c r="F22" i="19" s="1"/>
  <c r="D100" i="18"/>
  <c r="G100" i="18" s="1"/>
  <c r="H47" i="19" s="1"/>
  <c r="D98" i="18"/>
  <c r="G98" i="18" s="1"/>
  <c r="F47" i="19" s="1"/>
  <c r="I99" i="18"/>
  <c r="G47" i="19"/>
  <c r="L33" i="19"/>
  <c r="G19" i="16"/>
  <c r="F69" i="19" s="1"/>
  <c r="G20" i="16"/>
  <c r="G69" i="19" s="1"/>
  <c r="H34" i="16"/>
  <c r="H48" i="16"/>
  <c r="G130" i="14"/>
  <c r="F62" i="19" s="1"/>
  <c r="H47" i="16"/>
  <c r="G60" i="16"/>
  <c r="G67" i="19" s="1"/>
  <c r="H79" i="14"/>
  <c r="G40" i="14"/>
  <c r="F57" i="19" s="1"/>
  <c r="G7" i="16"/>
  <c r="G65" i="19" s="1"/>
  <c r="G81" i="14"/>
  <c r="H59" i="19" s="1"/>
  <c r="H112" i="16"/>
  <c r="H113" i="16"/>
  <c r="H40" i="14"/>
  <c r="G79" i="14"/>
  <c r="F59" i="19" s="1"/>
  <c r="G131" i="14"/>
  <c r="G62" i="19" s="1"/>
  <c r="H62" i="19"/>
  <c r="H114" i="16"/>
  <c r="H55" i="14"/>
  <c r="G55" i="14"/>
  <c r="H58" i="19" s="1"/>
  <c r="G61" i="16"/>
  <c r="H67" i="19" s="1"/>
  <c r="G8" i="16"/>
  <c r="H65" i="19" s="1"/>
  <c r="H53" i="14"/>
  <c r="G48" i="19"/>
  <c r="G53" i="14"/>
  <c r="F58" i="19" s="1"/>
  <c r="H60" i="16"/>
  <c r="D47" i="16"/>
  <c r="G43" i="19"/>
  <c r="F43" i="19"/>
  <c r="G24" i="18"/>
  <c r="H24" i="18"/>
  <c r="H43" i="19"/>
  <c r="G111" i="18"/>
  <c r="H112" i="18"/>
  <c r="I112" i="18" s="1"/>
  <c r="D113" i="18"/>
  <c r="G113" i="18" s="1"/>
  <c r="H110" i="18"/>
  <c r="I110" i="18" s="1"/>
  <c r="H6" i="16"/>
  <c r="H21" i="16"/>
  <c r="G35" i="16"/>
  <c r="H70" i="19" s="1"/>
  <c r="G33" i="16"/>
  <c r="F70" i="19" s="1"/>
  <c r="H46" i="16"/>
  <c r="G46" i="16"/>
  <c r="F66" i="19" s="1"/>
  <c r="F75" i="19"/>
  <c r="G75" i="19"/>
  <c r="H75" i="19"/>
  <c r="H59" i="16"/>
  <c r="H117" i="14"/>
  <c r="H119" i="14"/>
  <c r="H54" i="14"/>
  <c r="H80" i="14"/>
  <c r="D42" i="14"/>
  <c r="E42" i="14" s="1"/>
  <c r="G80" i="14"/>
  <c r="G59" i="19" s="1"/>
  <c r="H41" i="14"/>
  <c r="D57" i="18"/>
  <c r="D58" i="18"/>
  <c r="D59" i="18"/>
  <c r="D60" i="18"/>
  <c r="G45" i="18"/>
  <c r="H45" i="18"/>
  <c r="G46" i="18"/>
  <c r="H46" i="18"/>
  <c r="G47" i="18"/>
  <c r="H47" i="18"/>
  <c r="D44" i="18"/>
  <c r="D45" i="18"/>
  <c r="D46" i="18"/>
  <c r="D47" i="18"/>
  <c r="D31" i="18"/>
  <c r="D32" i="18"/>
  <c r="D33" i="18"/>
  <c r="D34" i="18"/>
  <c r="D6" i="18"/>
  <c r="C70" i="18" s="1"/>
  <c r="D70" i="18" s="1"/>
  <c r="D7" i="18"/>
  <c r="C71" i="18" s="1"/>
  <c r="D71" i="18" s="1"/>
  <c r="D8" i="18"/>
  <c r="G32" i="18"/>
  <c r="H32" i="18"/>
  <c r="G33" i="18"/>
  <c r="H33" i="18"/>
  <c r="G34" i="18"/>
  <c r="H34" i="18"/>
  <c r="H93" i="14" l="1"/>
  <c r="C72" i="18"/>
  <c r="D72" i="18" s="1"/>
  <c r="I156" i="18"/>
  <c r="H156" i="18"/>
  <c r="J156" i="18" s="1"/>
  <c r="E7" i="18"/>
  <c r="G156" i="18"/>
  <c r="G157" i="18"/>
  <c r="I157" i="18"/>
  <c r="H157" i="18"/>
  <c r="E8" i="18"/>
  <c r="G155" i="18"/>
  <c r="I155" i="18"/>
  <c r="H155" i="18"/>
  <c r="E6" i="18"/>
  <c r="H30" i="19"/>
  <c r="G92" i="14"/>
  <c r="H144" i="14"/>
  <c r="H8" i="16"/>
  <c r="H107" i="14"/>
  <c r="H68" i="19" s="1"/>
  <c r="H100" i="18"/>
  <c r="I100" i="18" s="1"/>
  <c r="H98" i="18"/>
  <c r="I98" i="18" s="1"/>
  <c r="G42" i="19"/>
  <c r="G30" i="19"/>
  <c r="F42" i="19"/>
  <c r="F30" i="19"/>
  <c r="H130" i="14"/>
  <c r="H92" i="14"/>
  <c r="H131" i="14"/>
  <c r="H7" i="16"/>
  <c r="H48" i="19"/>
  <c r="I111" i="18"/>
  <c r="F48" i="19"/>
  <c r="I59" i="18"/>
  <c r="G39" i="19" s="1"/>
  <c r="I32" i="18"/>
  <c r="F36" i="19" s="1"/>
  <c r="I34" i="18"/>
  <c r="H36" i="19" s="1"/>
  <c r="I58" i="18"/>
  <c r="F39" i="19" s="1"/>
  <c r="I60" i="18"/>
  <c r="H39" i="19" s="1"/>
  <c r="I45" i="18"/>
  <c r="F38" i="19" s="1"/>
  <c r="G71" i="18"/>
  <c r="G40" i="19" s="1"/>
  <c r="H113" i="18"/>
  <c r="I113" i="18" s="1"/>
  <c r="H42" i="19"/>
  <c r="I46" i="18"/>
  <c r="G38" i="19" s="1"/>
  <c r="I47" i="18"/>
  <c r="H38" i="19" s="1"/>
  <c r="H81" i="14"/>
  <c r="G42" i="14"/>
  <c r="H57" i="19" s="1"/>
  <c r="H42" i="14"/>
  <c r="I33" i="18"/>
  <c r="G36" i="19" s="1"/>
  <c r="J155" i="18" l="1"/>
  <c r="J157" i="18"/>
  <c r="H37" i="19"/>
  <c r="H71" i="18"/>
  <c r="I71" i="18" s="1"/>
  <c r="H72" i="18"/>
  <c r="I40" i="19" s="1"/>
  <c r="H70" i="18"/>
  <c r="D77" i="14"/>
  <c r="D90" i="14" s="1"/>
  <c r="D78" i="14"/>
  <c r="D91" i="14" s="1"/>
  <c r="D76" i="14"/>
  <c r="D84" i="14" l="1"/>
  <c r="D89" i="14"/>
  <c r="D97" i="14" s="1"/>
  <c r="G72" i="18"/>
  <c r="G70" i="18"/>
  <c r="C116" i="18"/>
  <c r="I72" i="18" l="1"/>
  <c r="J40" i="19" s="1"/>
  <c r="H40" i="19"/>
  <c r="I70" i="18"/>
  <c r="F40" i="19"/>
  <c r="D116" i="14" l="1"/>
  <c r="E24" i="17" l="1"/>
  <c r="E15" i="19"/>
  <c r="D15" i="19"/>
  <c r="C15" i="19"/>
  <c r="B15" i="19"/>
  <c r="E14" i="19"/>
  <c r="D14" i="19"/>
  <c r="C14" i="19"/>
  <c r="B14" i="19"/>
  <c r="L77" i="19"/>
  <c r="E77" i="19"/>
  <c r="D77" i="19"/>
  <c r="C77" i="19"/>
  <c r="B77" i="19"/>
  <c r="L76" i="19"/>
  <c r="E76" i="19"/>
  <c r="D76" i="19"/>
  <c r="C76" i="19"/>
  <c r="B76" i="19"/>
  <c r="L75" i="19"/>
  <c r="E75" i="19"/>
  <c r="D75" i="19"/>
  <c r="C75" i="19"/>
  <c r="B75" i="19"/>
  <c r="L72" i="19"/>
  <c r="E72" i="19"/>
  <c r="B72" i="19"/>
  <c r="L71" i="19"/>
  <c r="E71" i="19"/>
  <c r="D71" i="19"/>
  <c r="C71" i="19"/>
  <c r="B71" i="19"/>
  <c r="E46" i="19"/>
  <c r="D46" i="19"/>
  <c r="C46" i="19"/>
  <c r="B46" i="19"/>
  <c r="E45" i="19"/>
  <c r="D45" i="19"/>
  <c r="C45" i="19"/>
  <c r="B45" i="19"/>
  <c r="D44" i="19"/>
  <c r="H55" i="18" l="1"/>
  <c r="G55" i="18"/>
  <c r="G29" i="18"/>
  <c r="H30" i="15" l="1"/>
  <c r="B21" i="19" s="1"/>
  <c r="G30" i="15"/>
  <c r="B20" i="19" s="1"/>
  <c r="G31" i="15"/>
  <c r="C20" i="19" s="1"/>
  <c r="H31" i="15"/>
  <c r="C21" i="19" s="1"/>
  <c r="D20" i="19"/>
  <c r="D21" i="19"/>
  <c r="E20" i="19"/>
  <c r="E21" i="19"/>
  <c r="F17" i="17"/>
  <c r="F18" i="17"/>
  <c r="F24" i="17"/>
  <c r="F16" i="17"/>
  <c r="B41" i="19" l="1"/>
  <c r="E41" i="19"/>
  <c r="D41" i="19"/>
  <c r="C41" i="19"/>
  <c r="E7" i="19"/>
  <c r="D7" i="19"/>
  <c r="C7" i="19"/>
  <c r="B7" i="19"/>
  <c r="L6" i="19"/>
  <c r="E6" i="19"/>
  <c r="D6" i="19"/>
  <c r="C6" i="19"/>
  <c r="B6" i="19"/>
  <c r="E5" i="19"/>
  <c r="D5" i="19"/>
  <c r="C5" i="19"/>
  <c r="B5" i="19"/>
  <c r="L4" i="19"/>
  <c r="E4" i="19"/>
  <c r="C4" i="19"/>
  <c r="B4" i="19"/>
  <c r="L3" i="19"/>
  <c r="E3" i="19"/>
  <c r="D3" i="19"/>
  <c r="C3" i="19"/>
  <c r="B3" i="19"/>
  <c r="L12" i="23" l="1"/>
  <c r="L13" i="23" s="1"/>
  <c r="L74" i="19"/>
  <c r="C140" i="14"/>
  <c r="C141" i="14"/>
  <c r="C139" i="14"/>
  <c r="C147" i="14" l="1"/>
  <c r="G5" i="14"/>
  <c r="E51" i="19" s="1"/>
  <c r="G57" i="15"/>
  <c r="C26" i="19" s="1"/>
  <c r="H57" i="15"/>
  <c r="C27" i="19" s="1"/>
  <c r="D26" i="19"/>
  <c r="D27" i="19"/>
  <c r="E26" i="19"/>
  <c r="E27" i="19"/>
  <c r="H56" i="15"/>
  <c r="B27" i="19" s="1"/>
  <c r="G56" i="15"/>
  <c r="B26" i="19" s="1"/>
  <c r="H44" i="15"/>
  <c r="C24" i="19" s="1"/>
  <c r="D24" i="19"/>
  <c r="E24" i="19"/>
  <c r="H43" i="15"/>
  <c r="B24" i="19" s="1"/>
  <c r="G44" i="15"/>
  <c r="C23" i="19" s="1"/>
  <c r="D23" i="19"/>
  <c r="E23" i="19"/>
  <c r="G43" i="15"/>
  <c r="B23" i="19" s="1"/>
  <c r="D57" i="15"/>
  <c r="D56" i="15"/>
  <c r="D96" i="18"/>
  <c r="D64" i="15" l="1"/>
  <c r="I63" i="15" s="1"/>
  <c r="K25" i="19" s="1"/>
  <c r="C139" i="16"/>
  <c r="D139" i="16"/>
  <c r="B139" i="16"/>
  <c r="I128" i="16"/>
  <c r="I123" i="16"/>
  <c r="L123" i="16" s="1"/>
  <c r="I124" i="16"/>
  <c r="L124" i="16" s="1"/>
  <c r="I125" i="16"/>
  <c r="L125" i="16" s="1"/>
  <c r="I126" i="16"/>
  <c r="L126" i="16" s="1"/>
  <c r="I127" i="16"/>
  <c r="L127" i="16" s="1"/>
  <c r="I122" i="16"/>
  <c r="L122" i="16" s="1"/>
  <c r="H142" i="14"/>
  <c r="D141" i="14"/>
  <c r="H141" i="14" s="1"/>
  <c r="D140" i="14"/>
  <c r="H140" i="14" s="1"/>
  <c r="D139" i="14"/>
  <c r="H116" i="14"/>
  <c r="D115" i="14"/>
  <c r="H115" i="14" s="1"/>
  <c r="D114" i="14"/>
  <c r="D103" i="14"/>
  <c r="D61" i="19"/>
  <c r="D104" i="14"/>
  <c r="G104" i="14" s="1"/>
  <c r="E61" i="19" s="1"/>
  <c r="D102" i="14"/>
  <c r="J139" i="16" l="1"/>
  <c r="B145" i="16"/>
  <c r="B146" i="16"/>
  <c r="B147" i="16"/>
  <c r="B148" i="16"/>
  <c r="B149" i="16"/>
  <c r="B150" i="16"/>
  <c r="C145" i="16"/>
  <c r="C146" i="16"/>
  <c r="C147" i="16"/>
  <c r="C148" i="16"/>
  <c r="C149" i="16"/>
  <c r="C150" i="16"/>
  <c r="D145" i="16"/>
  <c r="D146" i="16"/>
  <c r="D147" i="16"/>
  <c r="D148" i="16"/>
  <c r="D149" i="16"/>
  <c r="D150" i="16"/>
  <c r="L128" i="16"/>
  <c r="D147" i="14"/>
  <c r="D122" i="14"/>
  <c r="H122" i="14" s="1"/>
  <c r="D110" i="14"/>
  <c r="H110" i="14" s="1"/>
  <c r="L68" i="19" s="1"/>
  <c r="I109" i="16"/>
  <c r="B74" i="19" s="1"/>
  <c r="G102" i="14"/>
  <c r="B61" i="19" s="1"/>
  <c r="G115" i="14"/>
  <c r="C60" i="19" s="1"/>
  <c r="G116" i="14"/>
  <c r="E60" i="19" s="1"/>
  <c r="G142" i="14"/>
  <c r="H102" i="14"/>
  <c r="B68" i="19" s="1"/>
  <c r="H104" i="14"/>
  <c r="E68" i="19" s="1"/>
  <c r="D68" i="19"/>
  <c r="G140" i="14"/>
  <c r="G103" i="14"/>
  <c r="C61" i="19" s="1"/>
  <c r="G114" i="14"/>
  <c r="B60" i="19" s="1"/>
  <c r="D60" i="19"/>
  <c r="G139" i="14"/>
  <c r="G141" i="14"/>
  <c r="H103" i="14"/>
  <c r="C68" i="19" s="1"/>
  <c r="H114" i="14"/>
  <c r="H139" i="14"/>
  <c r="D38" i="14"/>
  <c r="E38" i="14" s="1"/>
  <c r="D39" i="14"/>
  <c r="E39" i="14" s="1"/>
  <c r="D37" i="14"/>
  <c r="I31" i="14"/>
  <c r="G17" i="14"/>
  <c r="C54" i="19" s="1"/>
  <c r="H17" i="14"/>
  <c r="C55" i="19" s="1"/>
  <c r="I17" i="14"/>
  <c r="C56" i="19" s="1"/>
  <c r="D54" i="19"/>
  <c r="D55" i="19"/>
  <c r="D56" i="19"/>
  <c r="G18" i="14"/>
  <c r="E54" i="19" s="1"/>
  <c r="H18" i="14"/>
  <c r="E55" i="19" s="1"/>
  <c r="I18" i="14"/>
  <c r="E56" i="19" s="1"/>
  <c r="I16" i="14"/>
  <c r="B56" i="19" s="1"/>
  <c r="H16" i="14"/>
  <c r="B55" i="19" s="1"/>
  <c r="G16" i="14"/>
  <c r="B54" i="19" s="1"/>
  <c r="G4" i="14"/>
  <c r="C51" i="19" s="1"/>
  <c r="H4" i="14"/>
  <c r="C52" i="19" s="1"/>
  <c r="I4" i="14"/>
  <c r="C53" i="19" s="1"/>
  <c r="D51" i="19"/>
  <c r="D52" i="19"/>
  <c r="D53" i="19"/>
  <c r="H5" i="14"/>
  <c r="E52" i="19" s="1"/>
  <c r="I5" i="14"/>
  <c r="E53" i="19" s="1"/>
  <c r="I111" i="16" l="1"/>
  <c r="I112" i="16"/>
  <c r="D151" i="16"/>
  <c r="C151" i="16"/>
  <c r="B151" i="16"/>
  <c r="I110" i="16"/>
  <c r="C74" i="19" s="1"/>
  <c r="E74" i="19"/>
  <c r="D74" i="19"/>
  <c r="F74" i="19"/>
  <c r="E37" i="14"/>
  <c r="D45" i="14"/>
  <c r="E45" i="14" s="1"/>
  <c r="G77" i="14"/>
  <c r="C59" i="19" s="1"/>
  <c r="H37" i="14"/>
  <c r="D57" i="19"/>
  <c r="G38" i="14"/>
  <c r="C57" i="19" s="1"/>
  <c r="D51" i="14"/>
  <c r="G39" i="14"/>
  <c r="E57" i="19" s="1"/>
  <c r="D52" i="14"/>
  <c r="H38" i="14"/>
  <c r="G37" i="14"/>
  <c r="B57" i="19" s="1"/>
  <c r="G147" i="14"/>
  <c r="I28" i="14"/>
  <c r="G110" i="14"/>
  <c r="L61" i="19" s="1"/>
  <c r="G24" i="14"/>
  <c r="L54" i="19" s="1"/>
  <c r="I30" i="14"/>
  <c r="I29" i="14"/>
  <c r="G122" i="14"/>
  <c r="L60" i="19" s="1"/>
  <c r="H24" i="14"/>
  <c r="L55" i="19" s="1"/>
  <c r="H39" i="14"/>
  <c r="I24" i="14"/>
  <c r="L56" i="19" s="1"/>
  <c r="D44" i="15"/>
  <c r="D43" i="15"/>
  <c r="D31" i="15"/>
  <c r="D30" i="15"/>
  <c r="E18" i="19"/>
  <c r="D18" i="19"/>
  <c r="H18" i="15"/>
  <c r="C18" i="19" s="1"/>
  <c r="H17" i="15"/>
  <c r="B18" i="19" s="1"/>
  <c r="G18" i="15"/>
  <c r="C17" i="19" s="1"/>
  <c r="D17" i="19"/>
  <c r="E17" i="19"/>
  <c r="G17" i="15"/>
  <c r="B17" i="19" s="1"/>
  <c r="D18" i="15"/>
  <c r="D17" i="15"/>
  <c r="D5" i="15"/>
  <c r="I5" i="15" s="1"/>
  <c r="D4" i="15"/>
  <c r="H44" i="18"/>
  <c r="H43" i="18"/>
  <c r="H42" i="18"/>
  <c r="G44" i="18"/>
  <c r="L32" i="19"/>
  <c r="H31" i="18"/>
  <c r="H30" i="18"/>
  <c r="H29" i="18"/>
  <c r="G31" i="18"/>
  <c r="G30" i="18"/>
  <c r="D109" i="18"/>
  <c r="D108" i="18"/>
  <c r="D47" i="19"/>
  <c r="G96" i="18"/>
  <c r="C47" i="19" s="1"/>
  <c r="D95" i="18"/>
  <c r="L46" i="19"/>
  <c r="L45" i="19"/>
  <c r="E44" i="19"/>
  <c r="D82" i="18"/>
  <c r="D90" i="18" s="1"/>
  <c r="L41" i="19"/>
  <c r="D56" i="18"/>
  <c r="D55" i="18"/>
  <c r="D43" i="18"/>
  <c r="D42" i="18"/>
  <c r="D30" i="18"/>
  <c r="D29" i="18"/>
  <c r="L31" i="19"/>
  <c r="D4" i="18"/>
  <c r="C68" i="18" s="1"/>
  <c r="D68" i="18" s="1"/>
  <c r="D5" i="18"/>
  <c r="C69" i="18" s="1"/>
  <c r="D69" i="18" s="1"/>
  <c r="D3" i="18"/>
  <c r="C67" i="18" s="1"/>
  <c r="D4" i="19"/>
  <c r="D4" i="17"/>
  <c r="D5" i="17"/>
  <c r="D6" i="17"/>
  <c r="D7" i="17"/>
  <c r="D8" i="17"/>
  <c r="D3" i="17"/>
  <c r="C75" i="18" l="1"/>
  <c r="D25" i="15"/>
  <c r="D38" i="15"/>
  <c r="D51" i="15"/>
  <c r="I154" i="18"/>
  <c r="H154" i="18"/>
  <c r="J154" i="18" s="1"/>
  <c r="G154" i="18"/>
  <c r="E5" i="18"/>
  <c r="I153" i="18"/>
  <c r="H153" i="18"/>
  <c r="J153" i="18" s="1"/>
  <c r="G153" i="18"/>
  <c r="E4" i="18"/>
  <c r="I152" i="18"/>
  <c r="H152" i="18"/>
  <c r="J152" i="18" s="1"/>
  <c r="G152" i="18"/>
  <c r="E3" i="18"/>
  <c r="D11" i="18"/>
  <c r="D12" i="15"/>
  <c r="I12" i="15" s="1"/>
  <c r="I4" i="15"/>
  <c r="G4" i="15"/>
  <c r="H4" i="15"/>
  <c r="G5" i="15"/>
  <c r="H5" i="15"/>
  <c r="D50" i="18"/>
  <c r="D63" i="18"/>
  <c r="D116" i="18"/>
  <c r="G116" i="18" s="1"/>
  <c r="G95" i="18"/>
  <c r="B47" i="19" s="1"/>
  <c r="D103" i="18"/>
  <c r="E90" i="18" s="1"/>
  <c r="D37" i="18"/>
  <c r="I89" i="18"/>
  <c r="I88" i="18"/>
  <c r="H97" i="18"/>
  <c r="G97" i="18"/>
  <c r="G69" i="18"/>
  <c r="E42" i="19"/>
  <c r="H63" i="18"/>
  <c r="G63" i="18"/>
  <c r="E43" i="19"/>
  <c r="D39" i="19"/>
  <c r="H128" i="14"/>
  <c r="G128" i="14"/>
  <c r="D62" i="19" s="1"/>
  <c r="D59" i="19"/>
  <c r="G78" i="14"/>
  <c r="E59" i="19" s="1"/>
  <c r="H78" i="14"/>
  <c r="H129" i="14"/>
  <c r="G129" i="14"/>
  <c r="E62" i="19" s="1"/>
  <c r="H127" i="14"/>
  <c r="G127" i="14"/>
  <c r="C62" i="19" s="1"/>
  <c r="H77" i="14"/>
  <c r="E25" i="19"/>
  <c r="E13" i="19"/>
  <c r="E19" i="19"/>
  <c r="D13" i="19"/>
  <c r="D19" i="19"/>
  <c r="C13" i="19"/>
  <c r="I31" i="15"/>
  <c r="C19" i="19" s="1"/>
  <c r="L15" i="19"/>
  <c r="H38" i="15"/>
  <c r="L21" i="19" s="1"/>
  <c r="H51" i="15"/>
  <c r="L24" i="19" s="1"/>
  <c r="B13" i="19"/>
  <c r="I30" i="15"/>
  <c r="B19" i="19" s="1"/>
  <c r="L14" i="19"/>
  <c r="G38" i="15"/>
  <c r="L20" i="19" s="1"/>
  <c r="G83" i="18"/>
  <c r="C44" i="19"/>
  <c r="H82" i="18"/>
  <c r="B44" i="19"/>
  <c r="C43" i="19"/>
  <c r="B43" i="19"/>
  <c r="I57" i="18"/>
  <c r="E39" i="19" s="1"/>
  <c r="I56" i="18"/>
  <c r="C39" i="19" s="1"/>
  <c r="E30" i="19"/>
  <c r="D30" i="19"/>
  <c r="D42" i="19"/>
  <c r="C30" i="19"/>
  <c r="C42" i="19"/>
  <c r="I55" i="18"/>
  <c r="B39" i="19" s="1"/>
  <c r="B42" i="19"/>
  <c r="B30" i="19"/>
  <c r="G109" i="18"/>
  <c r="H109" i="18"/>
  <c r="G108" i="18"/>
  <c r="H108" i="18"/>
  <c r="G52" i="14"/>
  <c r="E58" i="19" s="1"/>
  <c r="D58" i="19"/>
  <c r="G51" i="14"/>
  <c r="C58" i="19" s="1"/>
  <c r="E22" i="19"/>
  <c r="D25" i="19"/>
  <c r="H64" i="15"/>
  <c r="L27" i="19" s="1"/>
  <c r="G51" i="15"/>
  <c r="L23" i="19" s="1"/>
  <c r="I56" i="15"/>
  <c r="B25" i="19" s="1"/>
  <c r="D22" i="19"/>
  <c r="G64" i="15"/>
  <c r="L26" i="19" s="1"/>
  <c r="I57" i="15"/>
  <c r="C25" i="19" s="1"/>
  <c r="I44" i="15"/>
  <c r="C22" i="19" s="1"/>
  <c r="H51" i="14"/>
  <c r="H52" i="14"/>
  <c r="D50" i="14"/>
  <c r="D58" i="14" s="1"/>
  <c r="I32" i="14"/>
  <c r="E16" i="19"/>
  <c r="H25" i="15"/>
  <c r="L18" i="19" s="1"/>
  <c r="I18" i="15"/>
  <c r="C16" i="19" s="1"/>
  <c r="I43" i="15"/>
  <c r="B22" i="19" s="1"/>
  <c r="G25" i="15"/>
  <c r="L17" i="19" s="1"/>
  <c r="D67" i="18"/>
  <c r="D75" i="18" s="1"/>
  <c r="K121" i="18"/>
  <c r="G82" i="18"/>
  <c r="I31" i="18"/>
  <c r="E36" i="19" s="1"/>
  <c r="G50" i="18"/>
  <c r="H96" i="18"/>
  <c r="I96" i="18" s="1"/>
  <c r="H84" i="18"/>
  <c r="H83" i="18"/>
  <c r="I145" i="18"/>
  <c r="M121" i="18" s="1"/>
  <c r="I42" i="18"/>
  <c r="B38" i="19" s="1"/>
  <c r="H37" i="18"/>
  <c r="G84" i="18"/>
  <c r="H95" i="18"/>
  <c r="H50" i="18"/>
  <c r="I30" i="18"/>
  <c r="C36" i="19" s="1"/>
  <c r="I29" i="18"/>
  <c r="B36" i="19" s="1"/>
  <c r="D12" i="17"/>
  <c r="G45" i="14"/>
  <c r="L57" i="19" s="1"/>
  <c r="H45" i="14"/>
  <c r="I17" i="15"/>
  <c r="B16" i="19" s="1"/>
  <c r="D16" i="19"/>
  <c r="I44" i="18"/>
  <c r="E38" i="19" s="1"/>
  <c r="I43" i="18"/>
  <c r="C38" i="19" s="1"/>
  <c r="D38" i="19"/>
  <c r="D36" i="19"/>
  <c r="G37" i="18"/>
  <c r="D37" i="19" l="1"/>
  <c r="C37" i="19"/>
  <c r="E12" i="18"/>
  <c r="G160" i="18"/>
  <c r="K152" i="18" s="1"/>
  <c r="E11" i="18"/>
  <c r="H160" i="18"/>
  <c r="I160" i="18"/>
  <c r="M152" i="18" s="1"/>
  <c r="E25" i="18"/>
  <c r="B37" i="19"/>
  <c r="I97" i="18"/>
  <c r="G12" i="15"/>
  <c r="H12" i="15"/>
  <c r="I95" i="18"/>
  <c r="G22" i="18"/>
  <c r="H23" i="18"/>
  <c r="G23" i="18"/>
  <c r="I22" i="18"/>
  <c r="H22" i="18"/>
  <c r="I23" i="18"/>
  <c r="G10" i="18"/>
  <c r="H9" i="18"/>
  <c r="H10" i="18"/>
  <c r="G9" i="18"/>
  <c r="I10" i="18"/>
  <c r="I9" i="18"/>
  <c r="G37" i="19"/>
  <c r="F37" i="19"/>
  <c r="I85" i="18"/>
  <c r="I87" i="18"/>
  <c r="I86" i="18"/>
  <c r="H69" i="18"/>
  <c r="I69" i="18" s="1"/>
  <c r="H20" i="18"/>
  <c r="H17" i="18"/>
  <c r="I21" i="18"/>
  <c r="I20" i="18"/>
  <c r="I19" i="18"/>
  <c r="G17" i="18"/>
  <c r="H16" i="18"/>
  <c r="H21" i="18"/>
  <c r="H19" i="18"/>
  <c r="H18" i="18"/>
  <c r="G16" i="18"/>
  <c r="G21" i="18"/>
  <c r="G20" i="18"/>
  <c r="G19" i="18"/>
  <c r="G18" i="18"/>
  <c r="I16" i="18"/>
  <c r="I18" i="18"/>
  <c r="I17" i="18"/>
  <c r="G7" i="18"/>
  <c r="G6" i="18"/>
  <c r="H7" i="18"/>
  <c r="H6" i="18"/>
  <c r="I6" i="18"/>
  <c r="G8" i="18"/>
  <c r="H8" i="18"/>
  <c r="I8" i="18"/>
  <c r="I7" i="18"/>
  <c r="H67" i="18"/>
  <c r="D43" i="19"/>
  <c r="E37" i="19"/>
  <c r="L5" i="19"/>
  <c r="L7" i="19"/>
  <c r="E40" i="19"/>
  <c r="D48" i="19"/>
  <c r="H5" i="16"/>
  <c r="H4" i="16"/>
  <c r="G126" i="14"/>
  <c r="B62" i="19" s="1"/>
  <c r="G134" i="14"/>
  <c r="L62" i="19" s="1"/>
  <c r="H76" i="14"/>
  <c r="G76" i="14"/>
  <c r="B59" i="19" s="1"/>
  <c r="G50" i="14"/>
  <c r="B58" i="19" s="1"/>
  <c r="H126" i="14"/>
  <c r="L13" i="19"/>
  <c r="I38" i="15"/>
  <c r="L19" i="19" s="1"/>
  <c r="K38" i="15"/>
  <c r="L121" i="18"/>
  <c r="G90" i="18"/>
  <c r="L44" i="19"/>
  <c r="I90" i="18"/>
  <c r="I84" i="18"/>
  <c r="I83" i="18"/>
  <c r="L43" i="19"/>
  <c r="I63" i="18"/>
  <c r="L39" i="19" s="1"/>
  <c r="L30" i="19"/>
  <c r="L42" i="19"/>
  <c r="H116" i="18"/>
  <c r="I116" i="18" s="1"/>
  <c r="E47" i="19"/>
  <c r="E48" i="19"/>
  <c r="C48" i="19"/>
  <c r="I109" i="18"/>
  <c r="G103" i="18"/>
  <c r="L48" i="19"/>
  <c r="B48" i="19"/>
  <c r="I108" i="18"/>
  <c r="H103" i="18"/>
  <c r="G91" i="14"/>
  <c r="I64" i="15"/>
  <c r="L25" i="19" s="1"/>
  <c r="I51" i="15"/>
  <c r="L22" i="19" s="1"/>
  <c r="H50" i="14"/>
  <c r="G58" i="14"/>
  <c r="L58" i="19" s="1"/>
  <c r="I25" i="15"/>
  <c r="L16" i="19" s="1"/>
  <c r="G67" i="18"/>
  <c r="H68" i="18"/>
  <c r="G68" i="18"/>
  <c r="H90" i="18"/>
  <c r="I82" i="18"/>
  <c r="I37" i="18"/>
  <c r="L36" i="19" s="1"/>
  <c r="I50" i="18"/>
  <c r="L38" i="19" s="1"/>
  <c r="G3" i="18"/>
  <c r="G5" i="18"/>
  <c r="H4" i="18"/>
  <c r="H11" i="18"/>
  <c r="H5" i="18"/>
  <c r="G4" i="18"/>
  <c r="H3" i="18"/>
  <c r="G11" i="18"/>
  <c r="I4" i="18"/>
  <c r="I5" i="18"/>
  <c r="I3" i="18"/>
  <c r="A30" i="19"/>
  <c r="J160" i="18" l="1"/>
  <c r="L37" i="19"/>
  <c r="I24" i="18"/>
  <c r="D40" i="19"/>
  <c r="D65" i="19"/>
  <c r="G5" i="16"/>
  <c r="E65" i="19" s="1"/>
  <c r="H134" i="14"/>
  <c r="G4" i="16"/>
  <c r="C65" i="19" s="1"/>
  <c r="H89" i="14"/>
  <c r="G89" i="14"/>
  <c r="H84" i="14"/>
  <c r="G84" i="14"/>
  <c r="L59" i="19" s="1"/>
  <c r="D3" i="16"/>
  <c r="I68" i="18"/>
  <c r="C40" i="19"/>
  <c r="I67" i="18"/>
  <c r="B40" i="19"/>
  <c r="L152" i="18"/>
  <c r="L47" i="19"/>
  <c r="I103" i="18"/>
  <c r="H91" i="14"/>
  <c r="H90" i="14"/>
  <c r="G97" i="14"/>
  <c r="G90" i="14"/>
  <c r="H58" i="14"/>
  <c r="I11" i="18"/>
  <c r="H3" i="16" l="1"/>
  <c r="D11" i="16"/>
  <c r="G11" i="16" s="1"/>
  <c r="L65" i="19" s="1"/>
  <c r="H75" i="18"/>
  <c r="G75" i="18"/>
  <c r="L40" i="19" s="1"/>
  <c r="D66" i="19"/>
  <c r="D69" i="19"/>
  <c r="D70" i="19"/>
  <c r="H18" i="16"/>
  <c r="G18" i="16"/>
  <c r="E69" i="19" s="1"/>
  <c r="H32" i="16"/>
  <c r="G32" i="16"/>
  <c r="E70" i="19" s="1"/>
  <c r="H45" i="16"/>
  <c r="G45" i="16"/>
  <c r="E66" i="19" s="1"/>
  <c r="D45" i="16"/>
  <c r="H44" i="16"/>
  <c r="G44" i="16"/>
  <c r="C66" i="19" s="1"/>
  <c r="D44" i="16"/>
  <c r="H31" i="16"/>
  <c r="G31" i="16"/>
  <c r="C70" i="19" s="1"/>
  <c r="G17" i="16"/>
  <c r="C69" i="19" s="1"/>
  <c r="H17" i="16"/>
  <c r="G3" i="16"/>
  <c r="B65" i="19" s="1"/>
  <c r="H97" i="14"/>
  <c r="I75" i="18" l="1"/>
  <c r="D67" i="19"/>
  <c r="H58" i="16"/>
  <c r="G58" i="16"/>
  <c r="E67" i="19" s="1"/>
  <c r="H57" i="16"/>
  <c r="G57" i="16"/>
  <c r="C67" i="19" s="1"/>
  <c r="D43" i="16"/>
  <c r="D51" i="16" s="1"/>
  <c r="H43" i="16"/>
  <c r="G43" i="16"/>
  <c r="B66" i="19" s="1"/>
  <c r="H16" i="16"/>
  <c r="G16" i="16"/>
  <c r="B69" i="19" s="1"/>
  <c r="H11" i="16"/>
  <c r="H30" i="16"/>
  <c r="G30" i="16"/>
  <c r="B70" i="19" s="1"/>
  <c r="D73" i="19" l="1"/>
  <c r="G111" i="16"/>
  <c r="E73" i="19" s="1"/>
  <c r="D110" i="16"/>
  <c r="G110" i="16" s="1"/>
  <c r="C73" i="19" s="1"/>
  <c r="H38" i="16"/>
  <c r="G38" i="16"/>
  <c r="L70" i="19" s="1"/>
  <c r="H51" i="16"/>
  <c r="G51" i="16"/>
  <c r="L66" i="19" s="1"/>
  <c r="G24" i="16"/>
  <c r="L69" i="19" s="1"/>
  <c r="H24" i="16"/>
  <c r="H111" i="16" l="1"/>
  <c r="H110" i="16"/>
  <c r="B67" i="19"/>
  <c r="G64" i="16" l="1"/>
  <c r="L67" i="19" s="1"/>
  <c r="H64" i="16"/>
  <c r="D109" i="16" l="1"/>
  <c r="D117" i="16" s="1"/>
  <c r="G109" i="16" l="1"/>
  <c r="B73" i="19" s="1"/>
  <c r="H109" i="16"/>
  <c r="H117" i="16" l="1"/>
  <c r="H147" i="14" l="1"/>
  <c r="I3" i="14"/>
  <c r="B53" i="19" s="1"/>
  <c r="G3" i="14"/>
  <c r="B51" i="19" s="1"/>
  <c r="I11" i="14"/>
  <c r="L53" i="19" s="1"/>
  <c r="H3" i="14"/>
  <c r="B52" i="19" s="1"/>
  <c r="H11" i="14" l="1"/>
  <c r="L52" i="19" s="1"/>
  <c r="G11" i="14"/>
  <c r="L51" i="19" s="1"/>
  <c r="G117" i="16"/>
  <c r="L73" i="19" s="1"/>
</calcChain>
</file>

<file path=xl/sharedStrings.xml><?xml version="1.0" encoding="utf-8"?>
<sst xmlns="http://schemas.openxmlformats.org/spreadsheetml/2006/main" count="12477" uniqueCount="1942">
  <si>
    <t>Borrowed</t>
  </si>
  <si>
    <t>Permanent</t>
  </si>
  <si>
    <t>Borehole</t>
  </si>
  <si>
    <t>Yes</t>
  </si>
  <si>
    <t>Tap</t>
  </si>
  <si>
    <t>River</t>
  </si>
  <si>
    <t>Unprotected Well</t>
  </si>
  <si>
    <t>Temporary</t>
  </si>
  <si>
    <t>No</t>
  </si>
  <si>
    <t>Protected Well</t>
  </si>
  <si>
    <t>Total</t>
  </si>
  <si>
    <t>Male</t>
  </si>
  <si>
    <t>Female</t>
  </si>
  <si>
    <t>Number of Care Givers</t>
  </si>
  <si>
    <t xml:space="preserve">Number of Trained Care Givers Who Dropped Out </t>
  </si>
  <si>
    <t>Trained Male Care Givers</t>
  </si>
  <si>
    <t>Number of Registered Children In CBCCs</t>
  </si>
  <si>
    <t>Number of Children Attending CBCCs</t>
  </si>
  <si>
    <t>Number of Children Transitioning To Primary School</t>
  </si>
  <si>
    <t>Attendance Rates</t>
  </si>
  <si>
    <t>Number of Orphans In CBCCs</t>
  </si>
  <si>
    <t>Percentage of Orphans In CBCCs</t>
  </si>
  <si>
    <t>Percentage of Children Transitioning To Primary School</t>
  </si>
  <si>
    <t>Percentage of Care Givers</t>
  </si>
  <si>
    <t>Percentage (estimate) of Children In CBCCs</t>
  </si>
  <si>
    <t>Number of Children In CBCCs With Special Needs</t>
  </si>
  <si>
    <t>Percentage of Children In CBCCs With Special Needs</t>
  </si>
  <si>
    <t>Availability of Classroom Structure</t>
  </si>
  <si>
    <t>Type of Structures</t>
  </si>
  <si>
    <t>Semi - Permanent</t>
  </si>
  <si>
    <t>Number of CBCCs With One / Two / Three / Four Structures</t>
  </si>
  <si>
    <t>One Classroom</t>
  </si>
  <si>
    <t>Two Classrooms</t>
  </si>
  <si>
    <t>Three Classrooms</t>
  </si>
  <si>
    <t>Four Classrooms</t>
  </si>
  <si>
    <t>Availability of Toilets at CBCCs</t>
  </si>
  <si>
    <t>CBCCs With Toilets</t>
  </si>
  <si>
    <t>CBCCs Without Toilets</t>
  </si>
  <si>
    <t>Availability of Child Friendly Toilets at CBCCs</t>
  </si>
  <si>
    <t>CBCCs With Child Friendly Toilets</t>
  </si>
  <si>
    <t>CBCCs Without Child Friendly Toilets</t>
  </si>
  <si>
    <t>Availability of a Kitchens at CBCCs</t>
  </si>
  <si>
    <t>CBCCs With Kitchens</t>
  </si>
  <si>
    <t>CBCCs Without Kitchens</t>
  </si>
  <si>
    <t>Availability of Feeding Programs</t>
  </si>
  <si>
    <t>CBCCs With Kitchens That Have Storerooms</t>
  </si>
  <si>
    <t>Availability of Outdoor Play Materials</t>
  </si>
  <si>
    <t>CBCCs With Outdoor Play Materials</t>
  </si>
  <si>
    <t>CBCCs Without Outdoor Play Materials</t>
  </si>
  <si>
    <t>Availability of Outdoor Play Materials in CBCCs With NGO / CBO Partnerships</t>
  </si>
  <si>
    <t>Percentage of CBCCs With One / Two / Three / Four Structures</t>
  </si>
  <si>
    <t>Number of CBCCs With or Without Feeding Programs</t>
  </si>
  <si>
    <t>Availability of CBCC Gardens</t>
  </si>
  <si>
    <t>CBCCs With Gardens</t>
  </si>
  <si>
    <t>CBCCs Without Gardens</t>
  </si>
  <si>
    <t>CBCCs With Feeding Programs</t>
  </si>
  <si>
    <t>CBCCs Without Feeding Programs</t>
  </si>
  <si>
    <r>
      <t xml:space="preserve">Availability of Irrigable Land </t>
    </r>
    <r>
      <rPr>
        <i/>
        <sz val="11"/>
        <color theme="1"/>
        <rFont val="Calibri"/>
        <family val="2"/>
        <scheme val="minor"/>
      </rPr>
      <t>(Dimba Gardens)</t>
    </r>
  </si>
  <si>
    <t>CBCCs With Dimbas</t>
  </si>
  <si>
    <t>CBCCs Without Dimbas</t>
  </si>
  <si>
    <t>Availability of Cooking Utensils</t>
  </si>
  <si>
    <t>CBCCs With Utensils</t>
  </si>
  <si>
    <t>CBCCs Without Utensils</t>
  </si>
  <si>
    <t>CBCCs With Feeding Programs But Without Utensils</t>
  </si>
  <si>
    <t>Average Distance to Nearest Primary School</t>
  </si>
  <si>
    <t>Average Distance to Nearest Health Facility</t>
  </si>
  <si>
    <t>Availability of Water Supply At CBCC</t>
  </si>
  <si>
    <t>CBCCs With Water Supply</t>
  </si>
  <si>
    <t>CBCCs Without Water Supply</t>
  </si>
  <si>
    <t>Type of Water Source</t>
  </si>
  <si>
    <t>Lake</t>
  </si>
  <si>
    <t>Estimated Number of U5 Children</t>
  </si>
  <si>
    <t>Number of NGOs Working With CBCCs In The District</t>
  </si>
  <si>
    <t>Number of CBCCs Supported by NGOs</t>
  </si>
  <si>
    <t>Number of CBOs Working With CBCCs In The District</t>
  </si>
  <si>
    <t>Number of CBCCs Affiliated to CBOs</t>
  </si>
  <si>
    <t>Number of  CBCCs In The District</t>
  </si>
  <si>
    <t>Average Distance to Water Source</t>
  </si>
  <si>
    <t>Average Distance (M)</t>
  </si>
  <si>
    <t>Average Distance (KM)</t>
  </si>
  <si>
    <t>Average Acreage</t>
  </si>
  <si>
    <t xml:space="preserve"> Trained Female Care Givers</t>
  </si>
  <si>
    <t xml:space="preserve">Number of Care Givers Who Dropped Out the Past Three Years </t>
  </si>
  <si>
    <t>Number of Parent Committee Members</t>
  </si>
  <si>
    <t>Existence of Parent Committtees in CBCCs</t>
  </si>
  <si>
    <t>P.C. Exists</t>
  </si>
  <si>
    <t>P.C. Non-Existent</t>
  </si>
  <si>
    <t>Existence of Parent Committtees in CBCCs Supported by NGOs</t>
  </si>
  <si>
    <t>Supported by NGO / CBO</t>
  </si>
  <si>
    <t>Not Supported</t>
  </si>
  <si>
    <t>Number of Care Givers Trained</t>
  </si>
  <si>
    <t>Percentage of Care Givers Trained</t>
  </si>
  <si>
    <t>Care Givers Drop Out Rates</t>
  </si>
  <si>
    <t>Drop Out Rates for Trained Care Givers</t>
  </si>
  <si>
    <t>Care Givers In CBCCs Supported By NGOs</t>
  </si>
  <si>
    <t>Care Givers In CBCCs Not Supported By NGOs</t>
  </si>
  <si>
    <t>Literacy Levels For Care Givers</t>
  </si>
  <si>
    <t>Ever Been to Primary School</t>
  </si>
  <si>
    <t>Care Givers' Qualifications</t>
  </si>
  <si>
    <t>PSLCE</t>
  </si>
  <si>
    <t>JCE</t>
  </si>
  <si>
    <t>MSCE</t>
  </si>
  <si>
    <t>District Total / Average</t>
  </si>
  <si>
    <t>General Info</t>
  </si>
  <si>
    <t>Info on Care Givers and Parent Committtees</t>
  </si>
  <si>
    <t>Percentage of CBCCs with Parent Committtees</t>
  </si>
  <si>
    <t>Percentage of CBCCs Supported by NGOs With Parent Committees</t>
  </si>
  <si>
    <t>CBCC Structures</t>
  </si>
  <si>
    <t>Percentage of CBCCs with no classroom structure</t>
  </si>
  <si>
    <t>Percentage of CBCCs using a borrowed classroom structure</t>
  </si>
  <si>
    <t>Percentage of CBCCs with a permanent structure</t>
  </si>
  <si>
    <t>Percentage of CBCCs with a semi-permanent structure</t>
  </si>
  <si>
    <t>Percentage of CBCCs with a temporary structure</t>
  </si>
  <si>
    <t>Percentage of CBCCs with toilets</t>
  </si>
  <si>
    <t>Percentage of CBCCs with kitchens</t>
  </si>
  <si>
    <t>Percentage of CBCCs with child-friendly toilets</t>
  </si>
  <si>
    <t>Percentage of CBCCs with kitchens that have a store-room</t>
  </si>
  <si>
    <t>Percentage of CBCCs with Feeding Programs</t>
  </si>
  <si>
    <t>Percentage of CBCCs with Feeding Programs but have no kitchens</t>
  </si>
  <si>
    <t>Percentage of CBCCs with outdoor play materials</t>
  </si>
  <si>
    <t>Other Social Issues</t>
  </si>
  <si>
    <t>Percentage of CBCCs with Utensils</t>
  </si>
  <si>
    <t>Percentage of CBCCs with Feeding Programs but without utensils</t>
  </si>
  <si>
    <t>Percentage of CBCCs with Feeding Programs but without kitchens</t>
  </si>
  <si>
    <t>Percentage of CBCCs with Communal Gardens (i.e. CBCC Gardens)</t>
  </si>
  <si>
    <r>
      <t xml:space="preserve">Percentage of CBCCs with irrigable land (i.e. </t>
    </r>
    <r>
      <rPr>
        <i/>
        <sz val="11"/>
        <color theme="1"/>
        <rFont val="Calibri"/>
        <family val="2"/>
        <scheme val="minor"/>
      </rPr>
      <t>Dimba</t>
    </r>
    <r>
      <rPr>
        <sz val="11"/>
        <color theme="1"/>
        <rFont val="Calibri"/>
        <family val="2"/>
        <scheme val="minor"/>
      </rPr>
      <t>Gardens)</t>
    </r>
  </si>
  <si>
    <t>Percentage of CBCCs with a water source</t>
  </si>
  <si>
    <t>Average acreage of CBCC Communal Gardens</t>
  </si>
  <si>
    <t>Average acreage of CBCC irrigable gardens</t>
  </si>
  <si>
    <t>Average distance in metres to nearest water source</t>
  </si>
  <si>
    <t>Average distance in km to nearest health facility</t>
  </si>
  <si>
    <t>Average distance in km to nearest primary school</t>
  </si>
  <si>
    <t>Estimated number of children aged U5 yrs</t>
  </si>
  <si>
    <t>Number of CBCCs</t>
  </si>
  <si>
    <t>Number of NGOs working with CBCCs in the district</t>
  </si>
  <si>
    <t>Number of CBCCs supported by NGOs</t>
  </si>
  <si>
    <t>Number of CBOs working with CBCCs in the district</t>
  </si>
  <si>
    <t>Number of CBCCs affiliated to CBOs</t>
  </si>
  <si>
    <t>Number of Care Givers in CBCCs Supported by NGOs</t>
  </si>
  <si>
    <t>Percentage of Care Givers  in CBCCs Supported by NGOs</t>
  </si>
  <si>
    <t>Percentage of Care Givers Who Dropped Out In CBCCs Supported by NGOs</t>
  </si>
  <si>
    <t>Percentage of Care Givers Who Dropped Out In CBCCs Supported by CBOs</t>
  </si>
  <si>
    <t>Percentage of Care Givers  in CBCCs Supported by CBO</t>
  </si>
  <si>
    <t>ID</t>
  </si>
  <si>
    <t>Name of CBCC</t>
  </si>
  <si>
    <t>Contact Details Name and Surname</t>
  </si>
  <si>
    <t>Phone number</t>
  </si>
  <si>
    <t>GVH</t>
  </si>
  <si>
    <t>District</t>
  </si>
  <si>
    <t>CBCC Code Identifier</t>
  </si>
  <si>
    <t>Data Collector</t>
  </si>
  <si>
    <t>Date for Data Collection</t>
  </si>
  <si>
    <t>Parliamentary Constituency</t>
  </si>
  <si>
    <t>Village</t>
  </si>
  <si>
    <t>Traditional Authority</t>
  </si>
  <si>
    <t>Closest Town or Trading Centre</t>
  </si>
  <si>
    <t>Latitude</t>
  </si>
  <si>
    <t>Longitude</t>
  </si>
  <si>
    <t>GPS Eastings</t>
  </si>
  <si>
    <t>GPS Northings</t>
  </si>
  <si>
    <t>NGO/NGOs working with CBCC</t>
  </si>
  <si>
    <t>CBO working with the CBCCs</t>
  </si>
  <si>
    <t>Male Care Givers Number</t>
  </si>
  <si>
    <t>Female Care Givers number</t>
  </si>
  <si>
    <t>Total no of Caregivers</t>
  </si>
  <si>
    <t>No of male trained Caregivers</t>
  </si>
  <si>
    <t>No of female trained Caregivers</t>
  </si>
  <si>
    <t>Total no of trained CGs</t>
  </si>
  <si>
    <t>No of male untrained Caregivers</t>
  </si>
  <si>
    <t>No of female untrained Caregivers</t>
  </si>
  <si>
    <t>Total no of untrained CGs</t>
  </si>
  <si>
    <t>Male Dropped Care Givers last 3 yrs</t>
  </si>
  <si>
    <t>Female Dropped Care Givers last 3 yrs</t>
  </si>
  <si>
    <t>Total dropped care givers</t>
  </si>
  <si>
    <t>No of male parent committee members</t>
  </si>
  <si>
    <t>No of female parent committee members</t>
  </si>
  <si>
    <t>No of  parent committee members</t>
  </si>
  <si>
    <t>Trained Male Dropped Care Givers last 3 yrs</t>
  </si>
  <si>
    <t>Trained female Dropped Care Givers last 3 yrs</t>
  </si>
  <si>
    <t>Total Dropped Trained  CGs last 3 yrs</t>
  </si>
  <si>
    <t>No of male Children Registered</t>
  </si>
  <si>
    <t>No of female Children Registered</t>
  </si>
  <si>
    <t>All Children Total Registered</t>
  </si>
  <si>
    <t>No-of male children attending on Day of Visit</t>
  </si>
  <si>
    <t>No-of female children attending on Day of Visit</t>
  </si>
  <si>
    <t>Day of Visit Total attendance</t>
  </si>
  <si>
    <t>No of male  children transitioned  in current school calendar</t>
  </si>
  <si>
    <t>No  of female children  transitioned  in current school calendar</t>
  </si>
  <si>
    <t>Total no  transitioned to primary school</t>
  </si>
  <si>
    <t>No -of male orphans registered</t>
  </si>
  <si>
    <t>No -of female orphans registered</t>
  </si>
  <si>
    <t>Total No of Orphans</t>
  </si>
  <si>
    <t>No_male Children with special needs</t>
  </si>
  <si>
    <t>No_female Childrenwith special needs</t>
  </si>
  <si>
    <t>Total No of Children with special needs</t>
  </si>
  <si>
    <t>Has the CBCC got a structure?</t>
  </si>
  <si>
    <t>Type of structure</t>
  </si>
  <si>
    <t>Number of Classrooms available</t>
  </si>
  <si>
    <t>Does the CBCC have a toilet?</t>
  </si>
  <si>
    <t>How toilets are available</t>
  </si>
  <si>
    <t>Is the toilet child Friendly?</t>
  </si>
  <si>
    <t>Is there water supply?</t>
  </si>
  <si>
    <t>Type of Water Supply</t>
  </si>
  <si>
    <t>Has the CBCCs got a garden?</t>
  </si>
  <si>
    <t>Garden size in acres</t>
  </si>
  <si>
    <t>Has the CBCCs got a Irrigable Land - Dimba?</t>
  </si>
  <si>
    <t>Irrigable land size in acres</t>
  </si>
  <si>
    <t>Has the CBCCs got a feeding program?</t>
  </si>
  <si>
    <t>Does the CBCC got a kitchen? Yes No</t>
  </si>
  <si>
    <t>Does the Kitchen got a storeroom?</t>
  </si>
  <si>
    <t>Has the CBCCs got outdoor materials?</t>
  </si>
  <si>
    <t>Has the CBCCs got cooking and eating utensils?</t>
  </si>
  <si>
    <t>How far is the CBCC from the Nearest Primary School? metres</t>
  </si>
  <si>
    <t>Primary school name</t>
  </si>
  <si>
    <t>How far is the CBCC from the Nearest Health Facility? metres</t>
  </si>
  <si>
    <t>Name of the health Facility</t>
  </si>
  <si>
    <t>Observation</t>
  </si>
  <si>
    <t/>
  </si>
  <si>
    <t>Semi Permanent</t>
  </si>
  <si>
    <t>Existence of Parent Committtees in CBCCs Supported by NGOs / NGOs</t>
  </si>
  <si>
    <t>CBCCs With Feeding Programs But With / Without Kitchens</t>
  </si>
  <si>
    <t>%</t>
  </si>
  <si>
    <t>Percentage of CBCCs with access to safe water source</t>
  </si>
  <si>
    <t>Safe Water Souce</t>
  </si>
  <si>
    <t>2009 T0 2016 POPULATION PROJECTIONS FOR 0-2 YRS, 3-5 YRS, 12-18 YRS, 19-24 YRS, 25-49 YRS, 18 YRS AND BELOW</t>
  </si>
  <si>
    <t>Year</t>
  </si>
  <si>
    <t>0-2 yrs popln projections</t>
  </si>
  <si>
    <t>3-5 yrs popln projections</t>
  </si>
  <si>
    <t xml:space="preserve">12-18 yrs popln projections </t>
  </si>
  <si>
    <t>19-24 yrs popln projections</t>
  </si>
  <si>
    <t>25-49 yrs popln projections</t>
  </si>
  <si>
    <t>18 yrs and below popln projections</t>
  </si>
  <si>
    <t>(Total)</t>
  </si>
  <si>
    <t>(Boys)</t>
  </si>
  <si>
    <t>(Girls)</t>
  </si>
  <si>
    <t xml:space="preserve">    1,464,714 </t>
  </si>
  <si>
    <t xml:space="preserve">  1,429,389 </t>
  </si>
  <si>
    <t xml:space="preserve">   2,101,546 </t>
  </si>
  <si>
    <t xml:space="preserve">   1,041,385 </t>
  </si>
  <si>
    <t xml:space="preserve">  1,060,161 </t>
  </si>
  <si>
    <t xml:space="preserve">      830,630 </t>
  </si>
  <si>
    <t xml:space="preserve">      1,733,884 </t>
  </si>
  <si>
    <t xml:space="preserve">   7,284,407 </t>
  </si>
  <si>
    <t xml:space="preserve">   3,600,672 </t>
  </si>
  <si>
    <t xml:space="preserve">   3,683,735 </t>
  </si>
  <si>
    <t xml:space="preserve">    1,510,266 </t>
  </si>
  <si>
    <t xml:space="preserve">  1,473,843 </t>
  </si>
  <si>
    <t xml:space="preserve">   2,166,904 </t>
  </si>
  <si>
    <t xml:space="preserve">   1,073,772 </t>
  </si>
  <si>
    <t xml:space="preserve">  1,093,132 </t>
  </si>
  <si>
    <t xml:space="preserve">      856,462 </t>
  </si>
  <si>
    <t xml:space="preserve">      1,787,808 </t>
  </si>
  <si>
    <t xml:space="preserve">   7,510,952 </t>
  </si>
  <si>
    <t xml:space="preserve">   3,712,653 </t>
  </si>
  <si>
    <t xml:space="preserve">   3,798,299 </t>
  </si>
  <si>
    <t xml:space="preserve">    1,557,236 </t>
  </si>
  <si>
    <t xml:space="preserve">  1,519,680 </t>
  </si>
  <si>
    <t xml:space="preserve">   2,234,294 </t>
  </si>
  <si>
    <t xml:space="preserve">   1,107,166 </t>
  </si>
  <si>
    <t xml:space="preserve">  1,127,128 </t>
  </si>
  <si>
    <t xml:space="preserve">      883,098 </t>
  </si>
  <si>
    <t xml:space="preserve">      1,843,409 </t>
  </si>
  <si>
    <t xml:space="preserve">   7,744,543 </t>
  </si>
  <si>
    <t xml:space="preserve">   3,828,116 </t>
  </si>
  <si>
    <t xml:space="preserve">   3,916,426 </t>
  </si>
  <si>
    <t xml:space="preserve">    1,605,821 </t>
  </si>
  <si>
    <t xml:space="preserve">  1,567,094 </t>
  </si>
  <si>
    <t xml:space="preserve">   2,304,004 </t>
  </si>
  <si>
    <t xml:space="preserve">   1,141,710 </t>
  </si>
  <si>
    <t xml:space="preserve">  1,162,294 </t>
  </si>
  <si>
    <t xml:space="preserve">      910,651 </t>
  </si>
  <si>
    <t xml:space="preserve">      1,900,923 </t>
  </si>
  <si>
    <t xml:space="preserve">   7,986,172 </t>
  </si>
  <si>
    <t xml:space="preserve">   3,947,554 </t>
  </si>
  <si>
    <t xml:space="preserve">   4,038,619 </t>
  </si>
  <si>
    <t xml:space="preserve">    1,656,084 </t>
  </si>
  <si>
    <t xml:space="preserve">  1,616,144 </t>
  </si>
  <si>
    <t xml:space="preserve">   2,376,120 </t>
  </si>
  <si>
    <t xml:space="preserve">   1,177,445 </t>
  </si>
  <si>
    <t xml:space="preserve">  1,198,674 </t>
  </si>
  <si>
    <t xml:space="preserve">      939,154 </t>
  </si>
  <si>
    <t xml:space="preserve">      1,960,422 </t>
  </si>
  <si>
    <t xml:space="preserve">   8,236,139 </t>
  </si>
  <si>
    <t xml:space="preserve">   4,071,112 </t>
  </si>
  <si>
    <t xml:space="preserve">   4,165,027 </t>
  </si>
  <si>
    <t xml:space="preserve">    1,707,919 </t>
  </si>
  <si>
    <t xml:space="preserve">  1,666,729 </t>
  </si>
  <si>
    <t xml:space="preserve">   2,450,492 </t>
  </si>
  <si>
    <t xml:space="preserve">   1,214,300 </t>
  </si>
  <si>
    <t xml:space="preserve">  1,236,193 </t>
  </si>
  <si>
    <t xml:space="preserve">      968,550 </t>
  </si>
  <si>
    <t xml:space="preserve">      2,021,784 </t>
  </si>
  <si>
    <t xml:space="preserve">   8,493,931 </t>
  </si>
  <si>
    <t xml:space="preserve">   4,198,538 </t>
  </si>
  <si>
    <t xml:space="preserve">   4,295,393 </t>
  </si>
  <si>
    <t xml:space="preserve">    1,761,548 </t>
  </si>
  <si>
    <t xml:space="preserve">  1,719,065 </t>
  </si>
  <si>
    <t xml:space="preserve">   2,527,438 </t>
  </si>
  <si>
    <t xml:space="preserve">   1,252,429 </t>
  </si>
  <si>
    <t xml:space="preserve">  1,275,009 </t>
  </si>
  <si>
    <t xml:space="preserve">      998,962 </t>
  </si>
  <si>
    <t xml:space="preserve">      2,085,268 </t>
  </si>
  <si>
    <t xml:space="preserve">   8,760,640 </t>
  </si>
  <si>
    <t xml:space="preserve">   4,330,372 </t>
  </si>
  <si>
    <t xml:space="preserve">   4,430,268 </t>
  </si>
  <si>
    <t xml:space="preserve">    1,817,037 </t>
  </si>
  <si>
    <t xml:space="preserve">  1,773,215 </t>
  </si>
  <si>
    <t xml:space="preserve">   2,607,052 </t>
  </si>
  <si>
    <t xml:space="preserve">   1,291,880 </t>
  </si>
  <si>
    <t xml:space="preserve">  1,315,172 </t>
  </si>
  <si>
    <t xml:space="preserve">   1,030,430 </t>
  </si>
  <si>
    <t xml:space="preserve">      2,150,954 </t>
  </si>
  <si>
    <t xml:space="preserve">   9,036,600 </t>
  </si>
  <si>
    <t xml:space="preserve">   4,466,779 </t>
  </si>
  <si>
    <t xml:space="preserve">   4,569,821 </t>
  </si>
  <si>
    <t>Source: NSO - 2008 Population Census Data</t>
  </si>
  <si>
    <t>Boys</t>
  </si>
  <si>
    <t>Girls</t>
  </si>
  <si>
    <t>District Total</t>
  </si>
  <si>
    <t>PSLCE Only</t>
  </si>
  <si>
    <t>JCE Only</t>
  </si>
  <si>
    <t>MSCE Only</t>
  </si>
  <si>
    <t>CBCCs With Access to Safe Water</t>
  </si>
  <si>
    <t>Percentage of CBCCs with own classroom structure</t>
  </si>
  <si>
    <t>n/a</t>
  </si>
  <si>
    <t>Percentage of CBCCs with a safe water source</t>
  </si>
  <si>
    <t>General Information on Children</t>
  </si>
  <si>
    <t>Number of Registered Children</t>
  </si>
  <si>
    <t>Percentage of Orphans in CBCCs</t>
  </si>
  <si>
    <t>Percentage of Care Givers with at least a JCE qualification (i.e. JCE plus MSCE)</t>
  </si>
  <si>
    <t>Number of Helpers</t>
  </si>
  <si>
    <t>Percentage of Helpers</t>
  </si>
  <si>
    <t>Ever Been to Secondary School</t>
  </si>
  <si>
    <t>Ever Been To College</t>
  </si>
  <si>
    <t>CHIKONDI</t>
  </si>
  <si>
    <t>MOSES</t>
  </si>
  <si>
    <t>MTENDERE</t>
  </si>
  <si>
    <t>0</t>
  </si>
  <si>
    <t>YESAYA</t>
  </si>
  <si>
    <t>MCHENGA</t>
  </si>
  <si>
    <t>CHIKUYU</t>
  </si>
  <si>
    <t>KAMBEWA</t>
  </si>
  <si>
    <t>TADALA</t>
  </si>
  <si>
    <t>CHIMWEMWE</t>
  </si>
  <si>
    <t>TAFIKA</t>
  </si>
  <si>
    <t>KAMWANKHUKU</t>
  </si>
  <si>
    <t>MTONGA</t>
  </si>
  <si>
    <t>TITHANDIZANE</t>
  </si>
  <si>
    <t>KONDWANI</t>
  </si>
  <si>
    <t>TAKONDWA</t>
  </si>
  <si>
    <t>CHIMOTO</t>
  </si>
  <si>
    <t>THETE</t>
  </si>
  <si>
    <t>KACHAMBA</t>
  </si>
  <si>
    <t>CHISOMO</t>
  </si>
  <si>
    <t>MTAMBALIKA</t>
  </si>
  <si>
    <t>YOBE</t>
  </si>
  <si>
    <t>CHIMUTU</t>
  </si>
  <si>
    <t>Mtendere Cbcc</t>
  </si>
  <si>
    <t>MALEMBO</t>
  </si>
  <si>
    <t>KASANKHA</t>
  </si>
  <si>
    <t>MATUMBA</t>
  </si>
  <si>
    <t>TA TA Chindi</t>
  </si>
  <si>
    <t xml:space="preserve">TA TA Jaravikuwa </t>
  </si>
  <si>
    <t>TA TA Kampingo Sibande</t>
  </si>
  <si>
    <t>1.5</t>
  </si>
  <si>
    <t>CG Name</t>
  </si>
  <si>
    <t>Birth Date</t>
  </si>
  <si>
    <t>Current  Date</t>
  </si>
  <si>
    <t>Age</t>
  </si>
  <si>
    <t>Age in Years</t>
  </si>
  <si>
    <t>Sex</t>
  </si>
  <si>
    <t>Education Qualification</t>
  </si>
  <si>
    <t>Trained-Not Trained</t>
  </si>
  <si>
    <t>Notes</t>
  </si>
  <si>
    <t>Standard 8</t>
  </si>
  <si>
    <t>Form 4</t>
  </si>
  <si>
    <t>Standard 6</t>
  </si>
  <si>
    <t>Form 3</t>
  </si>
  <si>
    <t>Primary School Leaving Certificate</t>
  </si>
  <si>
    <t>Form 2</t>
  </si>
  <si>
    <t>Form 1</t>
  </si>
  <si>
    <t>Standard 1</t>
  </si>
  <si>
    <t>Junior Certificate</t>
  </si>
  <si>
    <t>Standard 7</t>
  </si>
  <si>
    <t>MARY BANDA</t>
  </si>
  <si>
    <t>Malawi School Certificate of Education</t>
  </si>
  <si>
    <t>Standard 3</t>
  </si>
  <si>
    <t>Standard 5</t>
  </si>
  <si>
    <t>Standard 4</t>
  </si>
  <si>
    <t>Standard 2</t>
  </si>
  <si>
    <t>JERE</t>
  </si>
  <si>
    <t>Mzimba District</t>
  </si>
  <si>
    <t>TA</t>
  </si>
  <si>
    <t>Chifundo Dz</t>
  </si>
  <si>
    <t>0996725928</t>
  </si>
  <si>
    <t>MATENGA</t>
  </si>
  <si>
    <t>Dedza</t>
  </si>
  <si>
    <t>MARY MSINDWA</t>
  </si>
  <si>
    <t>Dedza South</t>
  </si>
  <si>
    <t>Pemba</t>
  </si>
  <si>
    <t>KAFERE</t>
  </si>
  <si>
    <t>Chigwengwe Dz</t>
  </si>
  <si>
    <t>FLORA GOLIATI</t>
  </si>
  <si>
    <t>KUNJAWA</t>
  </si>
  <si>
    <t>B.KAPUCHU</t>
  </si>
  <si>
    <t>Dedza East</t>
  </si>
  <si>
    <t>THOLOWA</t>
  </si>
  <si>
    <t>NAMAKASU</t>
  </si>
  <si>
    <t>Chimkwita Dz</t>
  </si>
  <si>
    <t>0998077579</t>
  </si>
  <si>
    <t>CHIMKWITA</t>
  </si>
  <si>
    <t>Ntcheu</t>
  </si>
  <si>
    <t>Bwanje North</t>
  </si>
  <si>
    <t>NJONJA</t>
  </si>
  <si>
    <t>CHIKWITA PRIMARY SCHOOL</t>
  </si>
  <si>
    <t>MIKONDO</t>
  </si>
  <si>
    <t>Chivuluvulu Dz</t>
  </si>
  <si>
    <t>0996605646</t>
  </si>
  <si>
    <t>GILIBATI</t>
  </si>
  <si>
    <t>Dedza North</t>
  </si>
  <si>
    <t>KACHERE</t>
  </si>
  <si>
    <t>MCHENGA PRIMARY SCHOOL</t>
  </si>
  <si>
    <t>NJANJA</t>
  </si>
  <si>
    <t>Gabriel Ecd Dz</t>
  </si>
  <si>
    <t>0996815226</t>
  </si>
  <si>
    <t>GABRIEL</t>
  </si>
  <si>
    <t>MJOMNJA</t>
  </si>
  <si>
    <t>Kachewere Dz</t>
  </si>
  <si>
    <t>PATISI SATO</t>
  </si>
  <si>
    <t>KUCHINAMWALI</t>
  </si>
  <si>
    <t>MARY NSINDWA</t>
  </si>
  <si>
    <t>CHIMKWAMBA</t>
  </si>
  <si>
    <t>Kadzuma Cbc Dz</t>
  </si>
  <si>
    <t>JUSTINA KATUNGA</t>
  </si>
  <si>
    <t>MARY MSINDW</t>
  </si>
  <si>
    <t>MSUNDUDZI</t>
  </si>
  <si>
    <t>Kalumpha Dz</t>
  </si>
  <si>
    <t>0999654516</t>
  </si>
  <si>
    <t>Dedza North West</t>
  </si>
  <si>
    <t>KAFOTOKOZA</t>
  </si>
  <si>
    <t>Kasungwi Dz</t>
  </si>
  <si>
    <t>0991787568</t>
  </si>
  <si>
    <t>MWAMBULA</t>
  </si>
  <si>
    <t>MARU MSINDWA</t>
  </si>
  <si>
    <t>ZIPUSA</t>
  </si>
  <si>
    <t>LOBI</t>
  </si>
  <si>
    <t>Kondwani Dz</t>
  </si>
  <si>
    <t>0884565051</t>
  </si>
  <si>
    <t>LOBI KAINGA</t>
  </si>
  <si>
    <t>Lehati Dz</t>
  </si>
  <si>
    <t>0884315781</t>
  </si>
  <si>
    <t>LOBI TRADING</t>
  </si>
  <si>
    <t>Lifidzi Ecd Dz</t>
  </si>
  <si>
    <t>0997388240</t>
  </si>
  <si>
    <t>LODZANYAMA</t>
  </si>
  <si>
    <t>MARY MSIDWA</t>
  </si>
  <si>
    <t>Dedza west</t>
  </si>
  <si>
    <t>MAGOMERO</t>
  </si>
  <si>
    <t>LATIDZI</t>
  </si>
  <si>
    <t>Little Angl Dz</t>
  </si>
  <si>
    <t>0882328093</t>
  </si>
  <si>
    <t>CHAKACHADZA</t>
  </si>
  <si>
    <t>B KAPUCHI</t>
  </si>
  <si>
    <t>MPHUZI</t>
  </si>
  <si>
    <t>Madzimayera Dz</t>
  </si>
  <si>
    <t>GANIZANI MULAMBA</t>
  </si>
  <si>
    <t>B.KAPUCHI</t>
  </si>
  <si>
    <t>JAMES</t>
  </si>
  <si>
    <t>MKHALANKHANGA</t>
  </si>
  <si>
    <t>Miracle Nur Dz</t>
  </si>
  <si>
    <t>0999042205</t>
  </si>
  <si>
    <t>NJONJA TC</t>
  </si>
  <si>
    <t>CHIWENGALU</t>
  </si>
  <si>
    <t>Mtawa Cbcc Dz</t>
  </si>
  <si>
    <t>0991399330</t>
  </si>
  <si>
    <t>Natiswe Dz</t>
  </si>
  <si>
    <t>PATRICIA MASAUTSO</t>
  </si>
  <si>
    <t>Talawona Dz</t>
  </si>
  <si>
    <t>0995781013</t>
  </si>
  <si>
    <t>KUDE</t>
  </si>
  <si>
    <t>Tiyanjane 4 Dz</t>
  </si>
  <si>
    <t>PRECIOUASE PHIRI</t>
  </si>
  <si>
    <t>CHIKOLOLELEL</t>
  </si>
  <si>
    <t>B.NAMUYELE</t>
  </si>
  <si>
    <t>KAMUNKHWANI</t>
  </si>
  <si>
    <t>Kachindamoto</t>
  </si>
  <si>
    <t>Chitsanzo Cbcc</t>
  </si>
  <si>
    <t>MPHUNDA</t>
  </si>
  <si>
    <t>DENMARK MZANGA</t>
  </si>
  <si>
    <t>DZUNJE</t>
  </si>
  <si>
    <t>NTAMBALA</t>
  </si>
  <si>
    <t>CHITOWE</t>
  </si>
  <si>
    <t>Chikondi Cb Dz</t>
  </si>
  <si>
    <t>0995928411</t>
  </si>
  <si>
    <t>GAGA</t>
  </si>
  <si>
    <t>Chilikumwendo</t>
  </si>
  <si>
    <t>KABAMBE</t>
  </si>
  <si>
    <t>Chimwemwe3 Dz</t>
  </si>
  <si>
    <t>Ching"ombe Dz</t>
  </si>
  <si>
    <t>LUKA JAMES</t>
  </si>
  <si>
    <t>0998507294</t>
  </si>
  <si>
    <t>MBAZI</t>
  </si>
  <si>
    <t>MATUMBE</t>
  </si>
  <si>
    <t>Chisomo Dz</t>
  </si>
  <si>
    <t>0999095125</t>
  </si>
  <si>
    <t>MZENGEREZA</t>
  </si>
  <si>
    <t>DAUYA</t>
  </si>
  <si>
    <t>KAPHUKA</t>
  </si>
  <si>
    <t>DEDZA</t>
  </si>
  <si>
    <t>Chithawale Dz</t>
  </si>
  <si>
    <t>CHIKAIKO FOLISTALA</t>
  </si>
  <si>
    <t>KUTSONJA</t>
  </si>
  <si>
    <t>MGOMBE</t>
  </si>
  <si>
    <t>Kanjule Dz</t>
  </si>
  <si>
    <t>0999072057</t>
  </si>
  <si>
    <t>MPHANYAMA</t>
  </si>
  <si>
    <t>B.KAPICHI</t>
  </si>
  <si>
    <t>KAPESI</t>
  </si>
  <si>
    <t>CHIDEZA</t>
  </si>
  <si>
    <t>MITUNDU</t>
  </si>
  <si>
    <t>Kasusu Cbcc Dz</t>
  </si>
  <si>
    <t>CHIKOKOMBE</t>
  </si>
  <si>
    <t>Mbazi Cbcc Dz</t>
  </si>
  <si>
    <t>DENIS CHIMBALI</t>
  </si>
  <si>
    <t>KATSANJA</t>
  </si>
  <si>
    <t>MALUMBE</t>
  </si>
  <si>
    <t>Msambafumu Dz</t>
  </si>
  <si>
    <t>KALAMU WILISIKOTI</t>
  </si>
  <si>
    <t>MKHALADZULU</t>
  </si>
  <si>
    <t>CHIMUUKA</t>
  </si>
  <si>
    <t>NAMIKANGO</t>
  </si>
  <si>
    <t>Tiyanjane 3 Dz</t>
  </si>
  <si>
    <t>IDAH KHOLOWA</t>
  </si>
  <si>
    <t>CHINGANDIZA</t>
  </si>
  <si>
    <t>Dedza East Central</t>
  </si>
  <si>
    <t>MBOZA</t>
  </si>
  <si>
    <t>Umodzi Cbcc Dz</t>
  </si>
  <si>
    <t>EKISONI BANDA</t>
  </si>
  <si>
    <t>0998076579</t>
  </si>
  <si>
    <t>CHIPINGASA</t>
  </si>
  <si>
    <t>KHONDOWE</t>
  </si>
  <si>
    <t>Yankho Cbcc Dz</t>
  </si>
  <si>
    <t>0998076708</t>
  </si>
  <si>
    <t>CHIPHINGIRA</t>
  </si>
  <si>
    <t>CHIPHINGARA</t>
  </si>
  <si>
    <t>Mcheka Cbcc</t>
  </si>
  <si>
    <t>Mothela Cbcc</t>
  </si>
  <si>
    <t>Kaphirimingu D</t>
  </si>
  <si>
    <t>09959903225</t>
  </si>
  <si>
    <t>KWAKWHA</t>
  </si>
  <si>
    <t>KHWAKWA</t>
  </si>
  <si>
    <t>Kaphuka</t>
  </si>
  <si>
    <t>TSOYO</t>
  </si>
  <si>
    <t>KAKOLO</t>
  </si>
  <si>
    <t>KASIMA</t>
  </si>
  <si>
    <t>Tilitonse Cbcc</t>
  </si>
  <si>
    <t>Milale Cbcc</t>
  </si>
  <si>
    <t>Damiano Cbcc</t>
  </si>
  <si>
    <t>CHIPHANZI</t>
  </si>
  <si>
    <t>MPALALA</t>
  </si>
  <si>
    <t>DAMIYANO</t>
  </si>
  <si>
    <t>DEDZA TOWN</t>
  </si>
  <si>
    <t>Undi Cbcc</t>
  </si>
  <si>
    <t>Daniel Cbcc Ka</t>
  </si>
  <si>
    <t>NAOZA</t>
  </si>
  <si>
    <t>DANIEL</t>
  </si>
  <si>
    <t>Kasumbu</t>
  </si>
  <si>
    <t>Andrea Cbcc</t>
  </si>
  <si>
    <t>Chiphazi Cbcc</t>
  </si>
  <si>
    <t>Tiferaizi Cbcc</t>
  </si>
  <si>
    <t>CHIPHAZI</t>
  </si>
  <si>
    <t>TIFELAIZI</t>
  </si>
  <si>
    <t>Kuseri Cbcc</t>
  </si>
  <si>
    <t>Chambwinja Ecd</t>
  </si>
  <si>
    <t>Diwa Cbcc</t>
  </si>
  <si>
    <t>Dedza South West</t>
  </si>
  <si>
    <t>Kamsale Cbcc</t>
  </si>
  <si>
    <t>Masula Cbcc</t>
  </si>
  <si>
    <t>Mphunda Cbcc</t>
  </si>
  <si>
    <t>Mtapo Cbcc</t>
  </si>
  <si>
    <t>Namilangwa Ecd</t>
  </si>
  <si>
    <t>Takondwa Cbcc</t>
  </si>
  <si>
    <t>0881028310</t>
  </si>
  <si>
    <t>KAKHOME</t>
  </si>
  <si>
    <t>MOFFAT KAFWIMBIRI</t>
  </si>
  <si>
    <t>FALIKIRE</t>
  </si>
  <si>
    <t>MTAKATAKA</t>
  </si>
  <si>
    <t>Tambenjoka Ecd</t>
  </si>
  <si>
    <t>Tithandizane</t>
  </si>
  <si>
    <t>0884492910</t>
  </si>
  <si>
    <t>MSUNDUZENI</t>
  </si>
  <si>
    <t>CHATATA</t>
  </si>
  <si>
    <t>NTAKATAKA</t>
  </si>
  <si>
    <t>KACHINDAMOTO</t>
  </si>
  <si>
    <t>Blesings 2 Dz</t>
  </si>
  <si>
    <t>0997385186</t>
  </si>
  <si>
    <t>KAMGUNDA</t>
  </si>
  <si>
    <t>MAYANI</t>
  </si>
  <si>
    <t>Tambala</t>
  </si>
  <si>
    <t>KAMGUNDE FP SCHOOL</t>
  </si>
  <si>
    <t>Chanyanje Dz</t>
  </si>
  <si>
    <t>0991508575</t>
  </si>
  <si>
    <t>FUMBWA</t>
  </si>
  <si>
    <t>DALITSO MNDINDA</t>
  </si>
  <si>
    <t>MNYAMBI</t>
  </si>
  <si>
    <t>Chingo Cbcc Dz</t>
  </si>
  <si>
    <t>0994557651</t>
  </si>
  <si>
    <t>CHINGO</t>
  </si>
  <si>
    <t>A.SANDULIZANI</t>
  </si>
  <si>
    <t>MLOZI</t>
  </si>
  <si>
    <t>Chiphwanya Dz</t>
  </si>
  <si>
    <t>0991162579</t>
  </si>
  <si>
    <t>MTAWANGA</t>
  </si>
  <si>
    <t>CHIMPHWANYA</t>
  </si>
  <si>
    <t>MAYANI TC</t>
  </si>
  <si>
    <t>Kadyaalendo Dz</t>
  </si>
  <si>
    <t>0996785382</t>
  </si>
  <si>
    <t>MAGAGA</t>
  </si>
  <si>
    <t>CHITENDELUKA</t>
  </si>
  <si>
    <t>Kamgunda Dz</t>
  </si>
  <si>
    <t>NIKOLASI BINGA</t>
  </si>
  <si>
    <t>KAMNGUNDA</t>
  </si>
  <si>
    <t>Kamphesi Dz</t>
  </si>
  <si>
    <t>IDA ASHINI</t>
  </si>
  <si>
    <t>MLENGA</t>
  </si>
  <si>
    <t>Kapazi Cbcc Dz</t>
  </si>
  <si>
    <t>CHAMBALA</t>
  </si>
  <si>
    <t>Katawale Dz</t>
  </si>
  <si>
    <t>KULONGWE</t>
  </si>
  <si>
    <t>KUL</t>
  </si>
  <si>
    <t>Kawenda Ecd Dz</t>
  </si>
  <si>
    <t>09997301855</t>
  </si>
  <si>
    <t>KAINJA</t>
  </si>
  <si>
    <t>KAMPHINDA</t>
  </si>
  <si>
    <t>Kunkhongo Dz</t>
  </si>
  <si>
    <t>0888597940</t>
  </si>
  <si>
    <t>LIPULULU</t>
  </si>
  <si>
    <t>A.SANDULIZENI</t>
  </si>
  <si>
    <t>KUNKHONGA</t>
  </si>
  <si>
    <t>Lichenga Dz</t>
  </si>
  <si>
    <t>HARDWELL BANDA</t>
  </si>
  <si>
    <t>KANGUNDA</t>
  </si>
  <si>
    <t>MARY MSINDA</t>
  </si>
  <si>
    <t>LICHENGA</t>
  </si>
  <si>
    <t>Lisisi Cbcc Dz</t>
  </si>
  <si>
    <t>0881023019</t>
  </si>
  <si>
    <t>CHILONDOLA</t>
  </si>
  <si>
    <t>Lodzanyama Dz</t>
  </si>
  <si>
    <t>POOR STRUCTURE</t>
  </si>
  <si>
    <t>Lulira Cbcc Dz</t>
  </si>
  <si>
    <t>0993762808</t>
  </si>
  <si>
    <t>TAMBALA</t>
  </si>
  <si>
    <t>MJINI</t>
  </si>
  <si>
    <t>Mgawi Cbcc Dz</t>
  </si>
  <si>
    <t>JOLOMOSI JEFULE</t>
  </si>
  <si>
    <t>MGAWI</t>
  </si>
  <si>
    <t>Mitudza Dz</t>
  </si>
  <si>
    <t>SELLINA KAMADYA</t>
  </si>
  <si>
    <t>mkajenda Dz</t>
  </si>
  <si>
    <t>0991628679</t>
  </si>
  <si>
    <t>NTAWANGA</t>
  </si>
  <si>
    <t>DALITSO MNDINDE</t>
  </si>
  <si>
    <t>MKUNJONDA</t>
  </si>
  <si>
    <t>Mkokoko Dz</t>
  </si>
  <si>
    <t>0993397231</t>
  </si>
  <si>
    <t>MKOKOKO</t>
  </si>
  <si>
    <t>Mkomola Dz</t>
  </si>
  <si>
    <t>099601479</t>
  </si>
  <si>
    <t>Mtawanga Cb Dz</t>
  </si>
  <si>
    <t>CHITUNDU</t>
  </si>
  <si>
    <t>Mtemwende Dz</t>
  </si>
  <si>
    <t>0993293926</t>
  </si>
  <si>
    <t>MIKOCHE</t>
  </si>
  <si>
    <t>MTEMWENDE</t>
  </si>
  <si>
    <t>Muyowe Dz</t>
  </si>
  <si>
    <t>MAYOWE</t>
  </si>
  <si>
    <t>A.SANDWIZENI</t>
  </si>
  <si>
    <t>Namikoko Dz</t>
  </si>
  <si>
    <t>LOVENESS JOSEPH</t>
  </si>
  <si>
    <t>MARY MSINDWE</t>
  </si>
  <si>
    <t>MPHONDE</t>
  </si>
  <si>
    <t>Nankhombwa Dz</t>
  </si>
  <si>
    <t>0993548920</t>
  </si>
  <si>
    <t>A.SANDULIZA</t>
  </si>
  <si>
    <t>GWEGWE</t>
  </si>
  <si>
    <t>Vision Nurs Dz</t>
  </si>
  <si>
    <t>0995412772</t>
  </si>
  <si>
    <t>KASUPE</t>
  </si>
  <si>
    <t>Kachere Cbc Dz</t>
  </si>
  <si>
    <t>KAMPHINDI</t>
  </si>
  <si>
    <t>MAKALANI</t>
  </si>
  <si>
    <t>Chauma</t>
  </si>
  <si>
    <t>LUNGA</t>
  </si>
  <si>
    <t>Mkundi Cbcc Dz</t>
  </si>
  <si>
    <t>0993584815</t>
  </si>
  <si>
    <t>CHONDE</t>
  </si>
  <si>
    <t>DAWE</t>
  </si>
  <si>
    <t>MKUNDI</t>
  </si>
  <si>
    <t>Thenje Cbcc Dz</t>
  </si>
  <si>
    <t>0997790729</t>
  </si>
  <si>
    <t>CHIKUMBA</t>
  </si>
  <si>
    <t>Kanyada Cbcc</t>
  </si>
  <si>
    <t>KANYANDA</t>
  </si>
  <si>
    <t>A.L MPALALA</t>
  </si>
  <si>
    <t>Mkonkhera Cbcc</t>
  </si>
  <si>
    <t>Chimphandu Cbc</t>
  </si>
  <si>
    <t>Ngondo Cbcc</t>
  </si>
  <si>
    <t>Makungwa Cbcc</t>
  </si>
  <si>
    <t>Chingali Cbcc</t>
  </si>
  <si>
    <t>Chilamba Cbcc</t>
  </si>
  <si>
    <t>Tayambaso Cbcc</t>
  </si>
  <si>
    <t>TAKONDWA 2</t>
  </si>
  <si>
    <t>0997055938</t>
  </si>
  <si>
    <t>A.C MPALALA</t>
  </si>
  <si>
    <t>LUMWIRA</t>
  </si>
  <si>
    <t>KANYAMA</t>
  </si>
  <si>
    <t>Khama Cbcc</t>
  </si>
  <si>
    <t>MAKHUULA</t>
  </si>
  <si>
    <t>Q.L MPALALE</t>
  </si>
  <si>
    <t>Chipiliro Cbcc</t>
  </si>
  <si>
    <t>Kadzola Cbcc</t>
  </si>
  <si>
    <t>0996606277</t>
  </si>
  <si>
    <t>KANGAWANYUMBA'</t>
  </si>
  <si>
    <t>KAMPALALA</t>
  </si>
  <si>
    <t>KADZOLA</t>
  </si>
  <si>
    <t>Chisomo Kasumb</t>
  </si>
  <si>
    <t>Tigwirizane ka</t>
  </si>
  <si>
    <t>Kasankha Cbcc</t>
  </si>
  <si>
    <t>0993049272</t>
  </si>
  <si>
    <t>Mtsetse Cbcc</t>
  </si>
  <si>
    <t>Chimwala Cbcc2</t>
  </si>
  <si>
    <t>0881737851</t>
  </si>
  <si>
    <t>MPALALE</t>
  </si>
  <si>
    <t>A.L MPALALE</t>
  </si>
  <si>
    <t>MPALALE II</t>
  </si>
  <si>
    <t>Tiopaizi Cbcc</t>
  </si>
  <si>
    <t>Mlenzo Cbcc</t>
  </si>
  <si>
    <t>Mpalale Cbcc</t>
  </si>
  <si>
    <t>Mchiwiri Cbcc</t>
  </si>
  <si>
    <t>Chakana Cbcc</t>
  </si>
  <si>
    <t>Kawaliza Cbcc</t>
  </si>
  <si>
    <t>0884416097</t>
  </si>
  <si>
    <t>MNGWELO</t>
  </si>
  <si>
    <t>KAWALIZA</t>
  </si>
  <si>
    <t>Nduwa Cbcc</t>
  </si>
  <si>
    <t>KUSELI</t>
  </si>
  <si>
    <t>NDUWA</t>
  </si>
  <si>
    <t>KASUMBU</t>
  </si>
  <si>
    <t>Naoza Cbcc</t>
  </si>
  <si>
    <t>Mpinganjira Cc</t>
  </si>
  <si>
    <t>Modikayi Cbcc</t>
  </si>
  <si>
    <t>chisemphere Cb</t>
  </si>
  <si>
    <t>Joseph Cbcc</t>
  </si>
  <si>
    <t>Alenga Cbcc</t>
  </si>
  <si>
    <t>Livizi Cbcc</t>
  </si>
  <si>
    <t>0995755229</t>
  </si>
  <si>
    <t>MKOMEKO</t>
  </si>
  <si>
    <t>MARY  MSINDWA</t>
  </si>
  <si>
    <t>Moliani Cbcc</t>
  </si>
  <si>
    <t>0996663297</t>
  </si>
  <si>
    <t>KALINDE</t>
  </si>
  <si>
    <t>DAISY MUKHULIWA</t>
  </si>
  <si>
    <t>MOLIANA</t>
  </si>
  <si>
    <t>Kalinde Cbcc</t>
  </si>
  <si>
    <t>DAISY MAKHUWIRA</t>
  </si>
  <si>
    <t>Magombo Cbcc</t>
  </si>
  <si>
    <t>Kachitsa Cbcc</t>
  </si>
  <si>
    <t>Mtengeza Cbcc</t>
  </si>
  <si>
    <t>THOMO</t>
  </si>
  <si>
    <t>Mkantha Cbcc</t>
  </si>
  <si>
    <t>Mtuta Cbcc</t>
  </si>
  <si>
    <t>Mang'ombo Cbcc</t>
  </si>
  <si>
    <t>Nakaona Ch Con</t>
  </si>
  <si>
    <t>Madzumbi Cbcc</t>
  </si>
  <si>
    <t>Chembe Cbcc</t>
  </si>
  <si>
    <t>Kayembe Cbcc</t>
  </si>
  <si>
    <t>Nangomba Cbcc</t>
  </si>
  <si>
    <t>Takondwa 2Cbcc</t>
  </si>
  <si>
    <t>Tikonde Cbcc</t>
  </si>
  <si>
    <t>Alinafe dz</t>
  </si>
  <si>
    <t>ANNA SAMPHOYA</t>
  </si>
  <si>
    <t>SONGWE</t>
  </si>
  <si>
    <t>MGAWA</t>
  </si>
  <si>
    <t>Chikondi Dz</t>
  </si>
  <si>
    <t>THOKOZANI GANGATA</t>
  </si>
  <si>
    <t>KABULIKA</t>
  </si>
  <si>
    <t>NAGWALE</t>
  </si>
  <si>
    <t>LUWENGALA</t>
  </si>
  <si>
    <t>MUA</t>
  </si>
  <si>
    <t>Chimwemwe Dz</t>
  </si>
  <si>
    <t>MOSES BANDA</t>
  </si>
  <si>
    <t>MARY NSIDWA</t>
  </si>
  <si>
    <t>Chisangalalodz</t>
  </si>
  <si>
    <t>DAVIE MUJANGA</t>
  </si>
  <si>
    <t>CHIKOMBA</t>
  </si>
  <si>
    <t>NANGWALE</t>
  </si>
  <si>
    <t>MATOWE</t>
  </si>
  <si>
    <t>Future Dz</t>
  </si>
  <si>
    <t>0888295426</t>
  </si>
  <si>
    <t>SELINA KASAMALE</t>
  </si>
  <si>
    <t>Matowe dz</t>
  </si>
  <si>
    <t>IREEN JANGASIYA</t>
  </si>
  <si>
    <t>KANZATI</t>
  </si>
  <si>
    <t>Thandizo Dz</t>
  </si>
  <si>
    <t>JOSEPH BANDA</t>
  </si>
  <si>
    <t>KAPASULA</t>
  </si>
  <si>
    <t>GOLOMOTI</t>
  </si>
  <si>
    <t>Tiyanjane 2 Dz</t>
  </si>
  <si>
    <t>0999919833</t>
  </si>
  <si>
    <t>Tiyanjane Dz</t>
  </si>
  <si>
    <t>MARIA BRUNO</t>
  </si>
  <si>
    <t>KABULIKA 1</t>
  </si>
  <si>
    <t>D.NAGWALE</t>
  </si>
  <si>
    <t>Tiyesere Dz</t>
  </si>
  <si>
    <t>WILSON MAJOR</t>
  </si>
  <si>
    <t>CHIKAOLE</t>
  </si>
  <si>
    <t>Mtsala2  Cbcc</t>
  </si>
  <si>
    <t>Kamenya Gwaza</t>
  </si>
  <si>
    <t>Mtsala 1 Cbcc</t>
  </si>
  <si>
    <t>Chilungamo Cbc</t>
  </si>
  <si>
    <t>Nkhawazathu Cc</t>
  </si>
  <si>
    <t>0996579784</t>
  </si>
  <si>
    <t>NGONORUDA</t>
  </si>
  <si>
    <t>BM KAPUCHI</t>
  </si>
  <si>
    <t>NGOROUNDA</t>
  </si>
  <si>
    <t>Kamenyagwaza</t>
  </si>
  <si>
    <t>BEMBEKE</t>
  </si>
  <si>
    <t>Chikondi 1 Cbc</t>
  </si>
  <si>
    <t>Chikondi 2 Cbc</t>
  </si>
  <si>
    <t>tiyanjane Cbcc</t>
  </si>
  <si>
    <t>MwaiWathu Dz</t>
  </si>
  <si>
    <t>Ngoma Cbcc</t>
  </si>
  <si>
    <t>Mwancholi Cbcc</t>
  </si>
  <si>
    <t>Makowe Cbcc</t>
  </si>
  <si>
    <t>Bembeke Cbcc</t>
  </si>
  <si>
    <t>Tithetse Cbcc</t>
  </si>
  <si>
    <t>09928898643</t>
  </si>
  <si>
    <t>KANGULITSE</t>
  </si>
  <si>
    <t>B.M KAPUCHI</t>
  </si>
  <si>
    <t>Mkungumbe Cbcc</t>
  </si>
  <si>
    <t>Tigwirizane Cb</t>
  </si>
  <si>
    <t>ChisomoOCbcc</t>
  </si>
  <si>
    <t>Kulemeka Cbcc</t>
  </si>
  <si>
    <t>Chikukha Cbcc</t>
  </si>
  <si>
    <t>Aaluck Dz</t>
  </si>
  <si>
    <t>0996577855</t>
  </si>
  <si>
    <t>OLD TOWN</t>
  </si>
  <si>
    <t>M. MSINDWA</t>
  </si>
  <si>
    <t>Blessed Hop Dz</t>
  </si>
  <si>
    <t>0999679127</t>
  </si>
  <si>
    <t>SELLINA KASAMALENI</t>
  </si>
  <si>
    <t>Dedza Central</t>
  </si>
  <si>
    <t>Chisomo Nur Dz</t>
  </si>
  <si>
    <t>Dswo</t>
  </si>
  <si>
    <t>Good Hope Dz</t>
  </si>
  <si>
    <t>0882818147</t>
  </si>
  <si>
    <t>AIRFIELD</t>
  </si>
  <si>
    <t>Happy Child Dz</t>
  </si>
  <si>
    <t>Kids Care L Dz</t>
  </si>
  <si>
    <t>0999802412</t>
  </si>
  <si>
    <t>DEDZA BOMA</t>
  </si>
  <si>
    <t>SELLINA KASAMALE</t>
  </si>
  <si>
    <t>Kulera Cbcc Dz</t>
  </si>
  <si>
    <t>0882105930</t>
  </si>
  <si>
    <t>KATREMINGA</t>
  </si>
  <si>
    <t>B.M.KAPUCHI</t>
  </si>
  <si>
    <t>MANDALA</t>
  </si>
  <si>
    <t>Pemphero Dz</t>
  </si>
  <si>
    <t>0999401348</t>
  </si>
  <si>
    <t>SELLINA KASAMALEN</t>
  </si>
  <si>
    <t>St Angels Dz</t>
  </si>
  <si>
    <t>0884331856</t>
  </si>
  <si>
    <t>SELLINA KASAMALA</t>
  </si>
  <si>
    <t>Takondwa Dz</t>
  </si>
  <si>
    <t>0888417727</t>
  </si>
  <si>
    <t>SELLINA BOMA</t>
  </si>
  <si>
    <t>Tiyamike Dz</t>
  </si>
  <si>
    <t>0991393068</t>
  </si>
  <si>
    <t>DZ BOMA</t>
  </si>
  <si>
    <t>Unique Pvt Dz</t>
  </si>
  <si>
    <t>0995415136</t>
  </si>
  <si>
    <t>MZENGELEZA</t>
  </si>
  <si>
    <t>Zambezi Dz</t>
  </si>
  <si>
    <t>088459834</t>
  </si>
  <si>
    <t>DEDZA BOOMA</t>
  </si>
  <si>
    <t>Praise Nurs Dz</t>
  </si>
  <si>
    <t>0992174158</t>
  </si>
  <si>
    <t>KATSEKAMINGA</t>
  </si>
  <si>
    <t>DEDZA GOVERNMENT</t>
  </si>
  <si>
    <t>DEDZA HOSPITAL</t>
  </si>
  <si>
    <t>White Ash Dz</t>
  </si>
  <si>
    <t>0994895493</t>
  </si>
  <si>
    <t>Bizale Dz</t>
  </si>
  <si>
    <t>FLORENCE ABUDALA</t>
  </si>
  <si>
    <t>CHIKOLOLELE</t>
  </si>
  <si>
    <t>B.NAGWALE</t>
  </si>
  <si>
    <t>Green Bird Dz</t>
  </si>
  <si>
    <t>JONATHANA GAMA</t>
  </si>
  <si>
    <t>B.NANGWALE</t>
  </si>
  <si>
    <t>Hope Dz</t>
  </si>
  <si>
    <t>calorine mkambeni</t>
  </si>
  <si>
    <t>chikololele</t>
  </si>
  <si>
    <t>market</t>
  </si>
  <si>
    <t>Kalumo Dz</t>
  </si>
  <si>
    <t>JOSEPHY FRANISCO</t>
  </si>
  <si>
    <t>KALUMO</t>
  </si>
  <si>
    <t>MWENJE</t>
  </si>
  <si>
    <t>MIKIEL MAWALA</t>
  </si>
  <si>
    <t>MADZUMBI</t>
  </si>
  <si>
    <t>MSEKESE</t>
  </si>
  <si>
    <t>ELVIS SAILESI</t>
  </si>
  <si>
    <t>0993706797</t>
  </si>
  <si>
    <t>MZ00LA</t>
  </si>
  <si>
    <t>0999331108</t>
  </si>
  <si>
    <t>MZOOLA</t>
  </si>
  <si>
    <t>MAKWERA</t>
  </si>
  <si>
    <t>CHAPEPA</t>
  </si>
  <si>
    <t>KADO</t>
  </si>
  <si>
    <t>TABOOLA</t>
  </si>
  <si>
    <t>0994210237</t>
  </si>
  <si>
    <t>KUMATENJE</t>
  </si>
  <si>
    <t>LENGWE PRIMALY</t>
  </si>
  <si>
    <t>DZINDEVU HLC</t>
  </si>
  <si>
    <t>TIYANJANE</t>
  </si>
  <si>
    <t>0999281245</t>
  </si>
  <si>
    <t>CHILASANGO</t>
  </si>
  <si>
    <t>MKUMBUDZULU</t>
  </si>
  <si>
    <t>KASUMBU T.C</t>
  </si>
  <si>
    <t>MWATONGA</t>
  </si>
  <si>
    <t>LIVIZI</t>
  </si>
  <si>
    <t>2</t>
  </si>
  <si>
    <t>CHIKHALI</t>
  </si>
  <si>
    <t>0995932313</t>
  </si>
  <si>
    <t>MBOZI</t>
  </si>
  <si>
    <t>MTENGEZA</t>
  </si>
  <si>
    <t>0996427930</t>
  </si>
  <si>
    <t>CHITSAZO</t>
  </si>
  <si>
    <t>MTAMBALA</t>
  </si>
  <si>
    <t>CHABWINJA</t>
  </si>
  <si>
    <t>HUWA</t>
  </si>
  <si>
    <t>DENMARK</t>
  </si>
  <si>
    <t>CHITOWO</t>
  </si>
  <si>
    <t>NAMILAGWA</t>
  </si>
  <si>
    <t>CHIMAMBA</t>
  </si>
  <si>
    <t>NTHANTHIRO</t>
  </si>
  <si>
    <t>KANAMA</t>
  </si>
  <si>
    <t>MCHAKA</t>
  </si>
  <si>
    <t>MOTHERA</t>
  </si>
  <si>
    <t>BISAI</t>
  </si>
  <si>
    <t>CHILIKUMWENDO</t>
  </si>
  <si>
    <t>KANAME</t>
  </si>
  <si>
    <t>TAMBENJEKA</t>
  </si>
  <si>
    <t>JALIKENI</t>
  </si>
  <si>
    <t>CHINAMBA</t>
  </si>
  <si>
    <t>MONTERA</t>
  </si>
  <si>
    <t>KATHOVU</t>
  </si>
  <si>
    <t>KADIMA</t>
  </si>
  <si>
    <t>20</t>
  </si>
  <si>
    <t>NTAPO</t>
  </si>
  <si>
    <t>CHIPENI</t>
  </si>
  <si>
    <t>KAMFUNDULA</t>
  </si>
  <si>
    <t>CHITHOWE</t>
  </si>
  <si>
    <t>MARY MSIDWWA</t>
  </si>
  <si>
    <t>MTEMANKHADZE</t>
  </si>
  <si>
    <t>MARYMSIDWA</t>
  </si>
  <si>
    <t>LENGWE PRIMARY</t>
  </si>
  <si>
    <t>DZINDEVU</t>
  </si>
  <si>
    <t>MSESE</t>
  </si>
  <si>
    <t>KAWIYA</t>
  </si>
  <si>
    <t>CHIPALIKWA</t>
  </si>
  <si>
    <t>CHILASAMONGO</t>
  </si>
  <si>
    <t>TIMANGE</t>
  </si>
  <si>
    <t>KANYENDA</t>
  </si>
  <si>
    <t>CHINKHALI</t>
  </si>
  <si>
    <t>MTEGEZA</t>
  </si>
  <si>
    <t>MAGUNDITSA</t>
  </si>
  <si>
    <t>CHABWERA</t>
  </si>
  <si>
    <t>0994693313</t>
  </si>
  <si>
    <t>NAMPALA</t>
  </si>
  <si>
    <t>0991080049</t>
  </si>
  <si>
    <t>MKHWANGWANYA</t>
  </si>
  <si>
    <t>DERNMARK MZAMBE</t>
  </si>
  <si>
    <t>KHOTI TRADING</t>
  </si>
  <si>
    <t>KASINA</t>
  </si>
  <si>
    <t>ST MARTIN</t>
  </si>
  <si>
    <t>0997252267</t>
  </si>
  <si>
    <t>DERNMAR MZANGA</t>
  </si>
  <si>
    <t>KULUMINA</t>
  </si>
  <si>
    <t>LINTHIPE</t>
  </si>
  <si>
    <t>ST TELEZA</t>
  </si>
  <si>
    <t>LITHIPE</t>
  </si>
  <si>
    <t>MACHIKUNGA</t>
  </si>
  <si>
    <t>0995931499</t>
  </si>
  <si>
    <t>MACHILUNGA</t>
  </si>
  <si>
    <t>MCHOKERA</t>
  </si>
  <si>
    <t>MPHATSO</t>
  </si>
  <si>
    <t>DENMAR</t>
  </si>
  <si>
    <t>MAKWINJA</t>
  </si>
  <si>
    <t>MNURU</t>
  </si>
  <si>
    <t>MKANE</t>
  </si>
  <si>
    <t>0993183145</t>
  </si>
  <si>
    <t>MBALAME</t>
  </si>
  <si>
    <t>DYAMPHWE</t>
  </si>
  <si>
    <t>UNIQUE</t>
  </si>
  <si>
    <t>MKAGWANJA</t>
  </si>
  <si>
    <t>CHILUNGA</t>
  </si>
  <si>
    <t>BENDO</t>
  </si>
  <si>
    <t>0993448623</t>
  </si>
  <si>
    <t>CHIOTHERA</t>
  </si>
  <si>
    <t>CHILOWO</t>
  </si>
  <si>
    <t>.5</t>
  </si>
  <si>
    <t>CHIGUMUKIRE</t>
  </si>
  <si>
    <t>CHIONTHERA</t>
  </si>
  <si>
    <t>KAMYONGO</t>
  </si>
  <si>
    <t>CHILANGA</t>
  </si>
  <si>
    <t>GALANGE</t>
  </si>
  <si>
    <t>GALAGA</t>
  </si>
  <si>
    <t>KANJEDZA</t>
  </si>
  <si>
    <t>KAWELENGA</t>
  </si>
  <si>
    <t>BRIGHT FUTURE</t>
  </si>
  <si>
    <t>0995778269</t>
  </si>
  <si>
    <t>MNGWERE</t>
  </si>
  <si>
    <t>TIKONDANE</t>
  </si>
  <si>
    <t>MPLALALE</t>
  </si>
  <si>
    <t>KINGS</t>
  </si>
  <si>
    <t>0995239631</t>
  </si>
  <si>
    <t>KALIMBANGOMBE</t>
  </si>
  <si>
    <t>MGAWANYUMBA</t>
  </si>
  <si>
    <t>0997702616</t>
  </si>
  <si>
    <t>KAFUNDULA</t>
  </si>
  <si>
    <t>MKANDA</t>
  </si>
  <si>
    <t>0884421354</t>
  </si>
  <si>
    <t>KAFULAMA</t>
  </si>
  <si>
    <t>M.KAFWAMBIRA</t>
  </si>
  <si>
    <t>SEKENI</t>
  </si>
  <si>
    <t>MUA MISSION</t>
  </si>
  <si>
    <t>LUSO</t>
  </si>
  <si>
    <t>0994657804</t>
  </si>
  <si>
    <t>KAVALA</t>
  </si>
  <si>
    <t>09990007567</t>
  </si>
  <si>
    <t>MULONGOTI</t>
  </si>
  <si>
    <t>KAONGO</t>
  </si>
  <si>
    <t>MTONDO</t>
  </si>
  <si>
    <t>0998677413</t>
  </si>
  <si>
    <t>MONTFOTT</t>
  </si>
  <si>
    <t>MAYIWAZA</t>
  </si>
  <si>
    <t>RICHARD</t>
  </si>
  <si>
    <t>KABWAZI</t>
  </si>
  <si>
    <t>SAVE THE CHILDREN</t>
  </si>
  <si>
    <t>KATEWE</t>
  </si>
  <si>
    <t>KANYEZI</t>
  </si>
  <si>
    <t>MKOKA</t>
  </si>
  <si>
    <t>DULAMPINGO</t>
  </si>
  <si>
    <t>SAGWENI</t>
  </si>
  <si>
    <t>KUNTHAMBALA</t>
  </si>
  <si>
    <t>NDELEMA</t>
  </si>
  <si>
    <t>099771317</t>
  </si>
  <si>
    <t>0996231540</t>
  </si>
  <si>
    <t>MGANJA</t>
  </si>
  <si>
    <t>MNGANJA</t>
  </si>
  <si>
    <t>TAYAMBA</t>
  </si>
  <si>
    <t>0994659674</t>
  </si>
  <si>
    <t>KAPUCHI</t>
  </si>
  <si>
    <t>KUWERUZA</t>
  </si>
  <si>
    <t>TIKWEZE</t>
  </si>
  <si>
    <t>0998071130</t>
  </si>
  <si>
    <t>PHUMULA</t>
  </si>
  <si>
    <t>MTSALA 2</t>
  </si>
  <si>
    <t>NAZINKHALE</t>
  </si>
  <si>
    <t>MTSALA 1</t>
  </si>
  <si>
    <t>AGNESS KUDIMBA</t>
  </si>
  <si>
    <t>LUNGUZI</t>
  </si>
  <si>
    <t>CHILUNGAMO</t>
  </si>
  <si>
    <t>CHIKOMBOLE</t>
  </si>
  <si>
    <t>CHIKOMBELO</t>
  </si>
  <si>
    <t>MKUGUMBE</t>
  </si>
  <si>
    <t>FANNY MASINJA</t>
  </si>
  <si>
    <t>BENARD NAGWALE</t>
  </si>
  <si>
    <t>PCM NURSERY</t>
  </si>
  <si>
    <t>FUTURE</t>
  </si>
  <si>
    <t>MKUTU</t>
  </si>
  <si>
    <t>MIRRIAM KOJWA</t>
  </si>
  <si>
    <t>MCHOCHOMA2</t>
  </si>
  <si>
    <t>MKHUTU</t>
  </si>
  <si>
    <t>MCHOCHOMA</t>
  </si>
  <si>
    <t>NKHANGANYA</t>
  </si>
  <si>
    <t>MIRRIAM KAJIWA</t>
  </si>
  <si>
    <t>JARESI MANDELA</t>
  </si>
  <si>
    <t>MIRRIAM KANJIWA</t>
  </si>
  <si>
    <t>KHANGANYA</t>
  </si>
  <si>
    <t>CHINYAMULA</t>
  </si>
  <si>
    <t>KULEMEKA</t>
  </si>
  <si>
    <t>CHIKUNKHA</t>
  </si>
  <si>
    <t>KALILOMBE</t>
  </si>
  <si>
    <t>ELADA PHILILA</t>
  </si>
  <si>
    <t>MIRRIAM KASIWA</t>
  </si>
  <si>
    <t>BUYA</t>
  </si>
  <si>
    <t>KAMENYAGWAZA</t>
  </si>
  <si>
    <t>MWANCHOLI</t>
  </si>
  <si>
    <t>GORGINA PHUPHA</t>
  </si>
  <si>
    <t>GWAZA</t>
  </si>
  <si>
    <t>MWAIWANTHU</t>
  </si>
  <si>
    <t>KANGULITSA</t>
  </si>
  <si>
    <t>CAMEL PVT</t>
  </si>
  <si>
    <t>KAMUGULITSA</t>
  </si>
  <si>
    <t>UMODZI</t>
  </si>
  <si>
    <t>THEONDOLA BWANALI</t>
  </si>
  <si>
    <t>KAPENUKA</t>
  </si>
  <si>
    <t>UMODZI 1</t>
  </si>
  <si>
    <t>GRACE SEMU</t>
  </si>
  <si>
    <t>KUTHINDI</t>
  </si>
  <si>
    <t>FALIYA RICHARD</t>
  </si>
  <si>
    <t>MALITENI</t>
  </si>
  <si>
    <t>H.MAGAGULA</t>
  </si>
  <si>
    <t>MWAYIWANTHU</t>
  </si>
  <si>
    <t>MAGAGULA</t>
  </si>
  <si>
    <t>ALIBETO GONTHI</t>
  </si>
  <si>
    <t>NGOMA</t>
  </si>
  <si>
    <t>VELONICA BANDA</t>
  </si>
  <si>
    <t>CHIMKANDA</t>
  </si>
  <si>
    <t>KAPHONDE</t>
  </si>
  <si>
    <t>BANDA NURSERY</t>
  </si>
  <si>
    <t>MZEGEREZA</t>
  </si>
  <si>
    <t>KUMFUNDA</t>
  </si>
  <si>
    <t>NZEGEREZA</t>
  </si>
  <si>
    <t>PIJI</t>
  </si>
  <si>
    <t>CHIMBIYA</t>
  </si>
  <si>
    <t>PINJI</t>
  </si>
  <si>
    <t>CHIKWITA</t>
  </si>
  <si>
    <t>MKUZI</t>
  </si>
  <si>
    <t>KAMFUNDA</t>
  </si>
  <si>
    <t>CHIKONDANO</t>
  </si>
  <si>
    <t>CHINTHAKWA</t>
  </si>
  <si>
    <t>BONDO</t>
  </si>
  <si>
    <t>KAMPHALA</t>
  </si>
  <si>
    <t>KANKHANE</t>
  </si>
  <si>
    <t>KWINDA</t>
  </si>
  <si>
    <t>KALUWINA</t>
  </si>
  <si>
    <t>KALIRA</t>
  </si>
  <si>
    <t>0999712715</t>
  </si>
  <si>
    <t>CHIKWASE</t>
  </si>
  <si>
    <t>MAYAMIKO MAGOMBO</t>
  </si>
  <si>
    <t>CHEMDALA</t>
  </si>
  <si>
    <t>GOD CARES</t>
  </si>
  <si>
    <t>KALUWINE</t>
  </si>
  <si>
    <t>WISDOM</t>
  </si>
  <si>
    <t>0999265049</t>
  </si>
  <si>
    <t>CHASOKERA</t>
  </si>
  <si>
    <t>SUZI KACHEMBERE</t>
  </si>
  <si>
    <t>CHIASULA</t>
  </si>
  <si>
    <t>UNDI</t>
  </si>
  <si>
    <t>GWENGWERE</t>
  </si>
  <si>
    <t>UNIQUE NURSERY SCHOOL</t>
  </si>
  <si>
    <t>CHIUTSA</t>
  </si>
  <si>
    <t>KUMTERERA</t>
  </si>
  <si>
    <t>TITHOKOZE</t>
  </si>
  <si>
    <t>NJUCHI</t>
  </si>
  <si>
    <t>ZUZE</t>
  </si>
  <si>
    <t>HORA</t>
  </si>
  <si>
    <t>PAUL</t>
  </si>
  <si>
    <t>CHINGANJI</t>
  </si>
  <si>
    <t>MKAKU</t>
  </si>
  <si>
    <t>PHOKERA</t>
  </si>
  <si>
    <t>ASITEPU</t>
  </si>
  <si>
    <t>LAMUSITENI</t>
  </si>
  <si>
    <t>KALINYEKE</t>
  </si>
  <si>
    <t>SIMION</t>
  </si>
  <si>
    <t>CHAPATALI</t>
  </si>
  <si>
    <t>KAUTERE</t>
  </si>
  <si>
    <t>MAONDE</t>
  </si>
  <si>
    <t>PEMBA</t>
  </si>
  <si>
    <t>MACOF</t>
  </si>
  <si>
    <t>0884479630</t>
  </si>
  <si>
    <t>N/A</t>
  </si>
  <si>
    <t>AARON MPALALE</t>
  </si>
  <si>
    <t>COLLAGE FORESTY</t>
  </si>
  <si>
    <t>BOYLE FAMILY</t>
  </si>
  <si>
    <t>DAISY MANKHUWIRA</t>
  </si>
  <si>
    <t>HOUSE OF JOY</t>
  </si>
  <si>
    <t>JEHOVAH MISS</t>
  </si>
  <si>
    <t>DAISY MAKHAWIRE</t>
  </si>
  <si>
    <t>TIGWIRANI MANJA</t>
  </si>
  <si>
    <t>DAISY MANKHUWIRA'</t>
  </si>
  <si>
    <t>CATHERINE</t>
  </si>
  <si>
    <t>A.L.MPALALE</t>
  </si>
  <si>
    <t>ASSEBLIES OF GOD</t>
  </si>
  <si>
    <t>CHIPHZI</t>
  </si>
  <si>
    <t>MPHANGOZ</t>
  </si>
  <si>
    <t>MPHANGO</t>
  </si>
  <si>
    <t>CHILUZI</t>
  </si>
  <si>
    <t>MPHUNGO</t>
  </si>
  <si>
    <t>LOKOMAIDYA</t>
  </si>
  <si>
    <t>NKOMAWANTHU</t>
  </si>
  <si>
    <t>KAUNDE</t>
  </si>
  <si>
    <t>MKOMAANTHU</t>
  </si>
  <si>
    <t>MKOMAATHU</t>
  </si>
  <si>
    <t>MKOMAAANTHU</t>
  </si>
  <si>
    <t>MWALAWANGOMBE</t>
  </si>
  <si>
    <t>GEZA</t>
  </si>
  <si>
    <t>NKHOMAANTHU</t>
  </si>
  <si>
    <t>MWALAWANGONDE</t>
  </si>
  <si>
    <t>HEZEKIAH</t>
  </si>
  <si>
    <t>KAPITAPITA</t>
  </si>
  <si>
    <t>SADALAKI</t>
  </si>
  <si>
    <t>MKOMAWAANTHU</t>
  </si>
  <si>
    <t>20820010</t>
  </si>
  <si>
    <t>MIRIAM MWALE</t>
  </si>
  <si>
    <t>FELISTER CHIPHAZI</t>
  </si>
  <si>
    <t>20820011</t>
  </si>
  <si>
    <t>FONICA NJOLOMOLE</t>
  </si>
  <si>
    <t>GRACE MITAYE</t>
  </si>
  <si>
    <t>OLIPA MANGULENJE</t>
  </si>
  <si>
    <t>20820002</t>
  </si>
  <si>
    <t>DALITSO SANDALAMU</t>
  </si>
  <si>
    <t>CHISOMO SUMANI</t>
  </si>
  <si>
    <t>LEXINA CHOYIPA</t>
  </si>
  <si>
    <t>ABELO BOSITONI</t>
  </si>
  <si>
    <t>ESINATI GANIZANI</t>
  </si>
  <si>
    <t>20820009</t>
  </si>
  <si>
    <t>JANE KADERERA</t>
  </si>
  <si>
    <t>MERCY LIPENGA</t>
  </si>
  <si>
    <t>20820007</t>
  </si>
  <si>
    <t>ALICE SIMWAKE</t>
  </si>
  <si>
    <t>DAAMALANTHA CHIKUSE</t>
  </si>
  <si>
    <t>LINDA KAZEMBE</t>
  </si>
  <si>
    <t>BETI PHIRI</t>
  </si>
  <si>
    <t>20820014</t>
  </si>
  <si>
    <t>EVA MAKAYIKA</t>
  </si>
  <si>
    <t>ELLEN KACHENJE</t>
  </si>
  <si>
    <t>MARTHA ABRAHAM</t>
  </si>
  <si>
    <t>SARAH MAYIKA</t>
  </si>
  <si>
    <t>20801019</t>
  </si>
  <si>
    <t>PATRICK YOHANE</t>
  </si>
  <si>
    <t>PRECIOUSE PHIRI</t>
  </si>
  <si>
    <t>LONESS KUMUNDA</t>
  </si>
  <si>
    <t>DOROTHY JOSEPHY</t>
  </si>
  <si>
    <t>None</t>
  </si>
  <si>
    <t>ESTERE LUCIANO</t>
  </si>
  <si>
    <t>RABECCA SOMBA</t>
  </si>
  <si>
    <t>ERTERE KASAMBA</t>
  </si>
  <si>
    <t>20909003</t>
  </si>
  <si>
    <t>MAGGIE CHINKHWANGWA</t>
  </si>
  <si>
    <t>20909001</t>
  </si>
  <si>
    <t>MELVIS KAFISI</t>
  </si>
  <si>
    <t>20909004</t>
  </si>
  <si>
    <t>CALORINE MKAMBENI</t>
  </si>
  <si>
    <t>20909005</t>
  </si>
  <si>
    <t>JOSEPHY FRANCISCO</t>
  </si>
  <si>
    <t>JOSEPHY WINFORD</t>
  </si>
  <si>
    <t>VUNILE BENSON</t>
  </si>
  <si>
    <t>JASONI MELINDA</t>
  </si>
  <si>
    <t>LEKISINA YOHANE</t>
  </si>
  <si>
    <t>20807009</t>
  </si>
  <si>
    <t>GLORIA LUNGU</t>
  </si>
  <si>
    <t>STELLA MAJAWA</t>
  </si>
  <si>
    <t>EDNA KHOMBA</t>
  </si>
  <si>
    <t>20807007</t>
  </si>
  <si>
    <t>JOSEPHY BANDA</t>
  </si>
  <si>
    <t>MOSES KAZIMILO</t>
  </si>
  <si>
    <t>20807002</t>
  </si>
  <si>
    <t>STELLA</t>
  </si>
  <si>
    <t>20807004</t>
  </si>
  <si>
    <t>DAVIE MUYANGA</t>
  </si>
  <si>
    <t>IVESI ENITOLE</t>
  </si>
  <si>
    <t>EVIREEN KALOMBO</t>
  </si>
  <si>
    <t>20807006</t>
  </si>
  <si>
    <t>FRANCIS CLEMENCE</t>
  </si>
  <si>
    <t>GREVAZIO NJOKA</t>
  </si>
  <si>
    <t>ELENATA SAKAYIKO</t>
  </si>
  <si>
    <t>PATRICK CHAGONA</t>
  </si>
  <si>
    <t>20807003</t>
  </si>
  <si>
    <t>LUFINA CHINSEWU</t>
  </si>
  <si>
    <t>ESINTA MAULIDI</t>
  </si>
  <si>
    <t>BLASTALA BANDA</t>
  </si>
  <si>
    <t>20807001</t>
  </si>
  <si>
    <t>ROSE MATCHONA</t>
  </si>
  <si>
    <t>ANNA SAPHOYA</t>
  </si>
  <si>
    <t>MONICA JOSEPHY</t>
  </si>
  <si>
    <t>20807010</t>
  </si>
  <si>
    <t>DORICA MWANGOMBA</t>
  </si>
  <si>
    <t>LUSIYANI PETRO</t>
  </si>
  <si>
    <t>20804004</t>
  </si>
  <si>
    <t>MALIETA MTEREMUKA</t>
  </si>
  <si>
    <t>METINA MANJAKAYISI</t>
  </si>
  <si>
    <t>TELEZA MOSES</t>
  </si>
  <si>
    <t>20804005</t>
  </si>
  <si>
    <t>CECILIA SAITI</t>
  </si>
  <si>
    <t>EFRINA JAMES</t>
  </si>
  <si>
    <t>LAZARO MOSES</t>
  </si>
  <si>
    <t>JENIFER YASINI</t>
  </si>
  <si>
    <t>20804013</t>
  </si>
  <si>
    <t>CHRISTINA MARKO</t>
  </si>
  <si>
    <t>20804024</t>
  </si>
  <si>
    <t>LOVENSESS JOSEPHY</t>
  </si>
  <si>
    <t>LUCY VICENT</t>
  </si>
  <si>
    <t>ZIONE ASUTEN</t>
  </si>
  <si>
    <t>20804016</t>
  </si>
  <si>
    <t>EDWIN MKWAPATIRA</t>
  </si>
  <si>
    <t>20804007</t>
  </si>
  <si>
    <t>AIDA ASHINI</t>
  </si>
  <si>
    <t>PATUMA RASHID</t>
  </si>
  <si>
    <t>20804015</t>
  </si>
  <si>
    <t>MARRIAM LI</t>
  </si>
  <si>
    <t>AGNESS GEORGE</t>
  </si>
  <si>
    <t>20804006</t>
  </si>
  <si>
    <t>BENADETTA STEVEN</t>
  </si>
  <si>
    <t>PRONIYA JABESI</t>
  </si>
  <si>
    <t>SAKAIMFA YOHANE</t>
  </si>
  <si>
    <t>20804017</t>
  </si>
  <si>
    <t>SELLINA KAMADYE</t>
  </si>
  <si>
    <t>VEDIYANA MAJAWA</t>
  </si>
  <si>
    <t>FORWAD KANTHUMBA</t>
  </si>
  <si>
    <t>LUCY FORWAD</t>
  </si>
  <si>
    <t>20804008</t>
  </si>
  <si>
    <t>DAVID JOSEPH</t>
  </si>
  <si>
    <t>MALISERA CHAKUDZA</t>
  </si>
  <si>
    <t>MALITA CHIONA</t>
  </si>
  <si>
    <t>VINICENT NTHENGA</t>
  </si>
  <si>
    <t>20804012</t>
  </si>
  <si>
    <t>HARWELL BANDA</t>
  </si>
  <si>
    <t>MATRIDA JACOB</t>
  </si>
  <si>
    <t>20804026</t>
  </si>
  <si>
    <t>BRENDA JUSAB</t>
  </si>
  <si>
    <t>SAUNDA MONJEZA</t>
  </si>
  <si>
    <t>20804001</t>
  </si>
  <si>
    <t>THANDIWE MBEWE</t>
  </si>
  <si>
    <t>MRS KALOMBE</t>
  </si>
  <si>
    <t>20804023</t>
  </si>
  <si>
    <t>CHAPONDA FABIYAWO</t>
  </si>
  <si>
    <t>MPHATSO NGULUWE</t>
  </si>
  <si>
    <t>MERISA BONGOLOLO</t>
  </si>
  <si>
    <t>20804018</t>
  </si>
  <si>
    <t>HAWA TWANA</t>
  </si>
  <si>
    <t>ASIYATU JEFLY</t>
  </si>
  <si>
    <t>ASIYATU MAULIDI</t>
  </si>
  <si>
    <t>20804014</t>
  </si>
  <si>
    <t>EVERISTER KUSINA</t>
  </si>
  <si>
    <t>EDRIAM NYONGANI</t>
  </si>
  <si>
    <t>20804020</t>
  </si>
  <si>
    <t>ALIKANE JEFLY</t>
  </si>
  <si>
    <t>20804002</t>
  </si>
  <si>
    <t>JUDITH SOSTEN</t>
  </si>
  <si>
    <t>SOLEPIYA ZAKEYU</t>
  </si>
  <si>
    <t>20804019</t>
  </si>
  <si>
    <t>ENOCK TIME</t>
  </si>
  <si>
    <t>20801014</t>
  </si>
  <si>
    <t>LISE PHILIP</t>
  </si>
  <si>
    <t>20801017</t>
  </si>
  <si>
    <t>CHRISY NKHUNGWA</t>
  </si>
  <si>
    <t>JUSTEN KHUNGWA</t>
  </si>
  <si>
    <t>PAATRICIA MASAUTSO</t>
  </si>
  <si>
    <t>THOMAS MARKO</t>
  </si>
  <si>
    <t>20801002</t>
  </si>
  <si>
    <t>GODWEE DIVAN</t>
  </si>
  <si>
    <t>GLADESI TITANI</t>
  </si>
  <si>
    <t>FILIPINA BAYISONI</t>
  </si>
  <si>
    <t>ISAMATI CHIKADZA</t>
  </si>
  <si>
    <t>20801001</t>
  </si>
  <si>
    <t>MONICA MAUDZU</t>
  </si>
  <si>
    <t>AARON LEBIYAMU</t>
  </si>
  <si>
    <t>KAUDZU JEMUSIFALA</t>
  </si>
  <si>
    <t>EFELESI MANYOWA</t>
  </si>
  <si>
    <t>20801018</t>
  </si>
  <si>
    <t>DOROTHY PETULO</t>
  </si>
  <si>
    <t>TIFINESI ZAKIYA</t>
  </si>
  <si>
    <t>20820012</t>
  </si>
  <si>
    <t>CECILIA MILOS</t>
  </si>
  <si>
    <t>20801006</t>
  </si>
  <si>
    <t>MALIETA CHARLES</t>
  </si>
  <si>
    <t>20801011</t>
  </si>
  <si>
    <t>FENIYA BANDA</t>
  </si>
  <si>
    <t>SONYEZO LENARD</t>
  </si>
  <si>
    <t>20801010</t>
  </si>
  <si>
    <t>MARY CHISALE</t>
  </si>
  <si>
    <t>20801016</t>
  </si>
  <si>
    <t>MEDISONI CHIWALA</t>
  </si>
  <si>
    <t>JOVIYALA LENGISITALA</t>
  </si>
  <si>
    <t>20801007</t>
  </si>
  <si>
    <t>JUSITINA KATUNGA</t>
  </si>
  <si>
    <t>FELOSI CHIMALIZENI</t>
  </si>
  <si>
    <t>GRACE WADI</t>
  </si>
  <si>
    <t>JUDITH JONASI</t>
  </si>
  <si>
    <t>20801015</t>
  </si>
  <si>
    <t>CYNTHIA TYSON</t>
  </si>
  <si>
    <t>20802010</t>
  </si>
  <si>
    <t>TIKHALE YOHANE</t>
  </si>
  <si>
    <t>ROSE POTIFALA</t>
  </si>
  <si>
    <t>20802009</t>
  </si>
  <si>
    <t>NAMATOCHI MITAMBO</t>
  </si>
  <si>
    <t>JENIFER CHIPALA</t>
  </si>
  <si>
    <t>FATIMA CHIBWEYA</t>
  </si>
  <si>
    <t>20802005</t>
  </si>
  <si>
    <t>CHIKAIKO FOSITALA</t>
  </si>
  <si>
    <t>PATRICIA DAMAKANO</t>
  </si>
  <si>
    <t>20802003</t>
  </si>
  <si>
    <t>LEZINA CHIMETA</t>
  </si>
  <si>
    <t>FOLITA KACHOKA</t>
  </si>
  <si>
    <t>20802008</t>
  </si>
  <si>
    <t>TITANI BOKITONI</t>
  </si>
  <si>
    <t>20802011</t>
  </si>
  <si>
    <t>LUDIA SOSTENI</t>
  </si>
  <si>
    <t>20801013</t>
  </si>
  <si>
    <t>MRS PHIRI</t>
  </si>
  <si>
    <t>THANDIE ZULU</t>
  </si>
  <si>
    <t>MAGRET BANDA</t>
  </si>
  <si>
    <t>20802001</t>
  </si>
  <si>
    <t>RUTHNESS  MKHUNESI</t>
  </si>
  <si>
    <t>20802007</t>
  </si>
  <si>
    <t>JEJENIFER KANTHUNGO</t>
  </si>
  <si>
    <t>20802006</t>
  </si>
  <si>
    <t>JOICE PATRICK</t>
  </si>
  <si>
    <t>20802012</t>
  </si>
  <si>
    <t>JUITINA WISIKI</t>
  </si>
  <si>
    <t>20804021</t>
  </si>
  <si>
    <t>JAMILLA JOHN</t>
  </si>
  <si>
    <t>20804022</t>
  </si>
  <si>
    <t>KELEKESIYA</t>
  </si>
  <si>
    <t>DOLINI MALENGA</t>
  </si>
  <si>
    <t>20804010</t>
  </si>
  <si>
    <t>AGATA MATANDAKA</t>
  </si>
  <si>
    <t>RAPHAEL RENADI</t>
  </si>
  <si>
    <t>20804025</t>
  </si>
  <si>
    <t>ALICE AJAWA</t>
  </si>
  <si>
    <t>LUKIA HAWARD</t>
  </si>
  <si>
    <t>20804003</t>
  </si>
  <si>
    <t>TUWENI MKUNDA</t>
  </si>
  <si>
    <t>ALESI AMADU</t>
  </si>
  <si>
    <t>20804011</t>
  </si>
  <si>
    <t>OLIVA SAMALANI</t>
  </si>
  <si>
    <t>MOLINI JULIUS</t>
  </si>
  <si>
    <t>STELLA JULIUS</t>
  </si>
  <si>
    <t>20802004</t>
  </si>
  <si>
    <t>ESTER NGAMBI</t>
  </si>
  <si>
    <t>20820005</t>
  </si>
  <si>
    <t>MRS KAFAMVEKA</t>
  </si>
  <si>
    <t>20820013</t>
  </si>
  <si>
    <t>MRS F FALAWO</t>
  </si>
  <si>
    <t>ELLA NTHAKA</t>
  </si>
  <si>
    <t>20820016</t>
  </si>
  <si>
    <t>MARTHA KEFA</t>
  </si>
  <si>
    <t>20805003</t>
  </si>
  <si>
    <t>ALENA SANDIFELA</t>
  </si>
  <si>
    <t>GLORIA MWALA</t>
  </si>
  <si>
    <t>LIFINESI MASTER</t>
  </si>
  <si>
    <t>20803001</t>
  </si>
  <si>
    <t>CHRISTINE SAOPA</t>
  </si>
  <si>
    <t>20805002</t>
  </si>
  <si>
    <t>MAGIE MANJANKHOSI</t>
  </si>
  <si>
    <t>20805001</t>
  </si>
  <si>
    <t>LUCY AGROJW</t>
  </si>
  <si>
    <t>JEREZA JOHN</t>
  </si>
  <si>
    <t>20820015</t>
  </si>
  <si>
    <t>PATRICIA YOHANE</t>
  </si>
  <si>
    <t>20820001</t>
  </si>
  <si>
    <t>LUKIYA NYONDO</t>
  </si>
  <si>
    <t>20820008</t>
  </si>
  <si>
    <t>MARIA YUZELE</t>
  </si>
  <si>
    <t>ELIZA NJUZI</t>
  </si>
  <si>
    <t>20801009</t>
  </si>
  <si>
    <t>AGNESS MWAPEMBA</t>
  </si>
  <si>
    <t>ZAKALIYA BITSO</t>
  </si>
  <si>
    <t>CHIKUMBUTSO JABESI</t>
  </si>
  <si>
    <t>20801003</t>
  </si>
  <si>
    <t>LENUYA CHIMTANDAA</t>
  </si>
  <si>
    <t>MPHATSO CHITHUMBA</t>
  </si>
  <si>
    <t>20801005</t>
  </si>
  <si>
    <t>ALED MKHOLA</t>
  </si>
  <si>
    <t>NELOSI JOLAMU</t>
  </si>
  <si>
    <t>20801004</t>
  </si>
  <si>
    <t>KETTIE BULEYA</t>
  </si>
  <si>
    <t>ANNE LIKASONI</t>
  </si>
  <si>
    <t>20801012</t>
  </si>
  <si>
    <t>REDSON NYUMOYO</t>
  </si>
  <si>
    <t>BIKAUSI VEKIYASI</t>
  </si>
  <si>
    <t>20801008</t>
  </si>
  <si>
    <t>CHRISTINA LOMBWA</t>
  </si>
  <si>
    <t>CATHREN MIZIYELE</t>
  </si>
  <si>
    <t>20808013</t>
  </si>
  <si>
    <t>JANE KAKWAMBA</t>
  </si>
  <si>
    <t>EVELESI NKHOMA</t>
  </si>
  <si>
    <t>20808004</t>
  </si>
  <si>
    <t>FELISTER NGONA</t>
  </si>
  <si>
    <t>IREEN SIWINDA</t>
  </si>
  <si>
    <t>20807008</t>
  </si>
  <si>
    <t>LUSUNGU KAMBANI</t>
  </si>
  <si>
    <t>IDA YAKOBE</t>
  </si>
  <si>
    <t>20803020</t>
  </si>
  <si>
    <t>EDWARD KADZILAWA</t>
  </si>
  <si>
    <t>AGNESS MGAWI</t>
  </si>
  <si>
    <t>EASTHER CHATATA</t>
  </si>
  <si>
    <t>MERCY GONDA</t>
  </si>
  <si>
    <t>20803018</t>
  </si>
  <si>
    <t>CATHREEN NKHUKU</t>
  </si>
  <si>
    <t>DOROTHY KHAMALANTHA</t>
  </si>
  <si>
    <t>ELUBE SIKWEYA</t>
  </si>
  <si>
    <t>20806008</t>
  </si>
  <si>
    <t>JONATHAN JULY</t>
  </si>
  <si>
    <t>TIYESE ONETSANI</t>
  </si>
  <si>
    <t>ELIDA JELANI</t>
  </si>
  <si>
    <t>20806001</t>
  </si>
  <si>
    <t>SAMSON TOLANI</t>
  </si>
  <si>
    <t>PATRICK MALANGA</t>
  </si>
  <si>
    <t>LUCY SIYANO</t>
  </si>
  <si>
    <t>20806036</t>
  </si>
  <si>
    <t>NASTANZIA ZILEKENI</t>
  </si>
  <si>
    <t>CALORINE POFERA</t>
  </si>
  <si>
    <t>MERCY PIPIYASI</t>
  </si>
  <si>
    <t>JUSTINA FRED</t>
  </si>
  <si>
    <t>20801020</t>
  </si>
  <si>
    <t>ENELESI BENJAMIN</t>
  </si>
  <si>
    <t>ENELETI SITIVE</t>
  </si>
  <si>
    <t>20806030</t>
  </si>
  <si>
    <t>CATHREN MOROLO</t>
  </si>
  <si>
    <t>ELIZA GELARD</t>
  </si>
  <si>
    <t>20806022</t>
  </si>
  <si>
    <t>ELENATA LASTEN</t>
  </si>
  <si>
    <t>MARIA MAKANGA</t>
  </si>
  <si>
    <t>TEDDIE JOSEPHY</t>
  </si>
  <si>
    <t>BIFOLO NYADANI</t>
  </si>
  <si>
    <t>20806014</t>
  </si>
  <si>
    <t>ELLENA MBOZA</t>
  </si>
  <si>
    <t>ESTHER SHAWA</t>
  </si>
  <si>
    <t>20806011</t>
  </si>
  <si>
    <t>BENEDETTA GAMA</t>
  </si>
  <si>
    <t>SARAH VINCENT</t>
  </si>
  <si>
    <t>FELIYAMU DAMBULE</t>
  </si>
  <si>
    <t>20807005</t>
  </si>
  <si>
    <t>CATHREEN KALIOPA</t>
  </si>
  <si>
    <t>ALENA MWAMPONDA</t>
  </si>
  <si>
    <t>SILIZE POLIFALA</t>
  </si>
  <si>
    <t>FANNY MADEYA</t>
  </si>
  <si>
    <t>20806023</t>
  </si>
  <si>
    <t>FONES CHIMTALI</t>
  </si>
  <si>
    <t>SAVINTA GADISONI</t>
  </si>
  <si>
    <t>20803006</t>
  </si>
  <si>
    <t>PEMPHERO KAFELA</t>
  </si>
  <si>
    <t>DAINA MOSES</t>
  </si>
  <si>
    <t>20803009</t>
  </si>
  <si>
    <t>EDINA SAISON</t>
  </si>
  <si>
    <t>PATRICIA CHARLE</t>
  </si>
  <si>
    <t>20803004</t>
  </si>
  <si>
    <t>CHARITY BISALOMU</t>
  </si>
  <si>
    <t>20806033</t>
  </si>
  <si>
    <t>PRECIOUSE CHIDA</t>
  </si>
  <si>
    <t>WISHES CHINTHUZI</t>
  </si>
  <si>
    <t>20806032</t>
  </si>
  <si>
    <t>JUSTINA NASON</t>
  </si>
  <si>
    <t>HOLES CHAGUZIKA</t>
  </si>
  <si>
    <t>20806016</t>
  </si>
  <si>
    <t>REGINA JUSTALA</t>
  </si>
  <si>
    <t>20806009</t>
  </si>
  <si>
    <t>RHODA MSUMALILANDE</t>
  </si>
  <si>
    <t>MEMORY MATINGA</t>
  </si>
  <si>
    <t>CLARA ISAAC</t>
  </si>
  <si>
    <t>20890008</t>
  </si>
  <si>
    <t>NASTAZIA ZILEKENI</t>
  </si>
  <si>
    <t>CARINE POFERE</t>
  </si>
  <si>
    <t>20890009</t>
  </si>
  <si>
    <t>ENELESI SITIVE</t>
  </si>
  <si>
    <t>20890010</t>
  </si>
  <si>
    <t>VELESIYA CHIYABWE</t>
  </si>
  <si>
    <t>THOKOZANI MATEKESA</t>
  </si>
  <si>
    <t>20890011</t>
  </si>
  <si>
    <t>GLORIA CHAPOLOMA</t>
  </si>
  <si>
    <t>JENIFA CHIKUNJE</t>
  </si>
  <si>
    <t>TELEZA CHATSIKA</t>
  </si>
  <si>
    <t>20890012</t>
  </si>
  <si>
    <t>CICILIA MTIMA</t>
  </si>
  <si>
    <t>LOZALIA YONA</t>
  </si>
  <si>
    <t>CHIBUMI KAPHAZI</t>
  </si>
  <si>
    <t>BEZITA UNDI</t>
  </si>
  <si>
    <t>20890013</t>
  </si>
  <si>
    <t>STEVEN KACHIFWERA</t>
  </si>
  <si>
    <t>20890014</t>
  </si>
  <si>
    <t>FANIYA RICHARD</t>
  </si>
  <si>
    <t>20890015</t>
  </si>
  <si>
    <t>ELENA CHRISTOPHER</t>
  </si>
  <si>
    <t>STANLY WEDISONI</t>
  </si>
  <si>
    <t>ENOCK MALINGAZE</t>
  </si>
  <si>
    <t>20890016</t>
  </si>
  <si>
    <t>CLARA CHANJAMA</t>
  </si>
  <si>
    <t>DAMATA MATHEWS</t>
  </si>
  <si>
    <t>ELEYELA GWIRA</t>
  </si>
  <si>
    <t>PATRICK SAID</t>
  </si>
  <si>
    <t>20890017</t>
  </si>
  <si>
    <t>ESIME FATISON</t>
  </si>
  <si>
    <t>ETINISI ANDISON</t>
  </si>
  <si>
    <t>DEFINA</t>
  </si>
  <si>
    <t>20890018</t>
  </si>
  <si>
    <t>FALODI KANGIRA</t>
  </si>
  <si>
    <t>EDWARD PETRO</t>
  </si>
  <si>
    <t>FESTA SCALE</t>
  </si>
  <si>
    <t>CATHRINE FRANCISCO</t>
  </si>
  <si>
    <t>20890019</t>
  </si>
  <si>
    <t>MIKAEL MAWALA</t>
  </si>
  <si>
    <t>FAINESS BENARD</t>
  </si>
  <si>
    <t>ALINAFE MAWALA</t>
  </si>
  <si>
    <t>20890020</t>
  </si>
  <si>
    <t>SAINANI PAULO</t>
  </si>
  <si>
    <t>MUTAYIRANJI TENISSANI</t>
  </si>
  <si>
    <t>FILIPINA MATEYU</t>
  </si>
  <si>
    <t>20890021</t>
  </si>
  <si>
    <t>FAIJIWA MKOKOKO</t>
  </si>
  <si>
    <t>HAWA KARINO</t>
  </si>
  <si>
    <t>20890022</t>
  </si>
  <si>
    <t>ISSA SALADI</t>
  </si>
  <si>
    <t>ZIONE ISIMU</t>
  </si>
  <si>
    <t>HAWA ALLAN</t>
  </si>
  <si>
    <t>20890023</t>
  </si>
  <si>
    <t>SUMAIRA IMRANI</t>
  </si>
  <si>
    <t>AWUMU WILSON</t>
  </si>
  <si>
    <t>20890024</t>
  </si>
  <si>
    <t>GERLAD SIKWEYA</t>
  </si>
  <si>
    <t>NEKILIDA MBEWA</t>
  </si>
  <si>
    <t>20890025</t>
  </si>
  <si>
    <t>ANGELINA ZIMVEKA</t>
  </si>
  <si>
    <t>COSTANCE JULIEYELO</t>
  </si>
  <si>
    <t>GETRUDE GAWA</t>
  </si>
  <si>
    <t>INNOCENT MASINA</t>
  </si>
  <si>
    <t>ESTHER KADIMBA</t>
  </si>
  <si>
    <t>20890026</t>
  </si>
  <si>
    <t>ZIONE YUSUFU</t>
  </si>
  <si>
    <t>UNDERSON MDALA</t>
  </si>
  <si>
    <t>20890027</t>
  </si>
  <si>
    <t>CATHREEN MALOKO</t>
  </si>
  <si>
    <t>MIKALINA KAPEFU</t>
  </si>
  <si>
    <t>20890028</t>
  </si>
  <si>
    <t>AGNESS NGOLOMI</t>
  </si>
  <si>
    <t>LEBIYALA KUMANANI</t>
  </si>
  <si>
    <t>20890029</t>
  </si>
  <si>
    <t>CARLORINE POFERA</t>
  </si>
  <si>
    <t>ABEL LUMBE</t>
  </si>
  <si>
    <t>JUSTINA YALISONI</t>
  </si>
  <si>
    <t>20890030</t>
  </si>
  <si>
    <t>BERNADETTA NGUNDE</t>
  </si>
  <si>
    <t>20890031</t>
  </si>
  <si>
    <t>SELLINA FALUWA</t>
  </si>
  <si>
    <t>MALUWA LAYITONI</t>
  </si>
  <si>
    <t>20890032</t>
  </si>
  <si>
    <t>AMINA ALFRED</t>
  </si>
  <si>
    <t>CHIKONDI MPEKA</t>
  </si>
  <si>
    <t>20890033</t>
  </si>
  <si>
    <t>FATIMA BANDA</t>
  </si>
  <si>
    <t>THOKOZANI MASAMBA</t>
  </si>
  <si>
    <t>20890034</t>
  </si>
  <si>
    <t>MEMORY SHAMA</t>
  </si>
  <si>
    <t>20890035</t>
  </si>
  <si>
    <t>GIFT MAKWINJA</t>
  </si>
  <si>
    <t>20890036</t>
  </si>
  <si>
    <t>KALOLINI KALIMBIRA</t>
  </si>
  <si>
    <t>20890037</t>
  </si>
  <si>
    <t>JULIUS KAMENYA</t>
  </si>
  <si>
    <t>20890038</t>
  </si>
  <si>
    <t>TIWONGE CHITEKWERE</t>
  </si>
  <si>
    <t>ESILIYA CHOME</t>
  </si>
  <si>
    <t>STELA KELIYASI</t>
  </si>
  <si>
    <t>20890039</t>
  </si>
  <si>
    <t>EASTHER CHAFIKA</t>
  </si>
  <si>
    <t>20890040</t>
  </si>
  <si>
    <t>LIMBANI MAYILOSI</t>
  </si>
  <si>
    <t>CHIYEMBEKEZO CHELENAWO</t>
  </si>
  <si>
    <t>LUCIANATO LEMITON</t>
  </si>
  <si>
    <t>GIFT GASPILA</t>
  </si>
  <si>
    <t>ALINAFE SAFALIANO</t>
  </si>
  <si>
    <t>20890041</t>
  </si>
  <si>
    <t>GALADESI BONIFESI</t>
  </si>
  <si>
    <t>CHIONETSERO THOMASI</t>
  </si>
  <si>
    <t>20890042</t>
  </si>
  <si>
    <t>GETRUDE POSIYANA</t>
  </si>
  <si>
    <t>LORINE GILBET</t>
  </si>
  <si>
    <t>CILIA CHIKAPA</t>
  </si>
  <si>
    <t>MOYA HAMUYELE</t>
  </si>
  <si>
    <t>20890043</t>
  </si>
  <si>
    <t>TIYAMIKE WILIAKSI</t>
  </si>
  <si>
    <t>CICILIA KAVALA</t>
  </si>
  <si>
    <t>PELEPETU MAPOSIYANA</t>
  </si>
  <si>
    <t>YOBU SAMSON</t>
  </si>
  <si>
    <t>20890044</t>
  </si>
  <si>
    <t>FESTON MANGIRE</t>
  </si>
  <si>
    <t>REXA GASIPA</t>
  </si>
  <si>
    <t>20890045</t>
  </si>
  <si>
    <t>ELLENTA LASTEN</t>
  </si>
  <si>
    <t>MARIAMAKANGA</t>
  </si>
  <si>
    <t>ROSBY CHIMWALA</t>
  </si>
  <si>
    <t>NAMAVELA GUINALA</t>
  </si>
  <si>
    <t>EDDAH CHIOSI</t>
  </si>
  <si>
    <t>LOVENES TCHAUYA</t>
  </si>
  <si>
    <t>20890046</t>
  </si>
  <si>
    <t>MILLIAM LINDAKO</t>
  </si>
  <si>
    <t>PETER CHIGALIMOTO</t>
  </si>
  <si>
    <t>20890047</t>
  </si>
  <si>
    <t>ELLENA MBOZI</t>
  </si>
  <si>
    <t>EATHER SHAWA</t>
  </si>
  <si>
    <t>20890048</t>
  </si>
  <si>
    <t>OTRINA MALUWA</t>
  </si>
  <si>
    <t>EMELESI KAMWAZA</t>
  </si>
  <si>
    <t>20890049</t>
  </si>
  <si>
    <t>BLESSINGS LEMASI</t>
  </si>
  <si>
    <t>EUNICE SEDA</t>
  </si>
  <si>
    <t>20890050</t>
  </si>
  <si>
    <t>BENEDETA GAMA</t>
  </si>
  <si>
    <t>20890051</t>
  </si>
  <si>
    <t>LOUSI THOMSON</t>
  </si>
  <si>
    <t>JOYCE MANAYE</t>
  </si>
  <si>
    <t>20890052</t>
  </si>
  <si>
    <t>BLENDA ADAM</t>
  </si>
  <si>
    <t>ESTER DANKEN</t>
  </si>
  <si>
    <t>20890053</t>
  </si>
  <si>
    <t>BELITA PIYO</t>
  </si>
  <si>
    <t>MATRIDA GREZULO</t>
  </si>
  <si>
    <t>EDES MANIASI</t>
  </si>
  <si>
    <t>20890054</t>
  </si>
  <si>
    <t>ELIZA SILIZANO</t>
  </si>
  <si>
    <t>ELEXINA CHIYRNDA</t>
  </si>
  <si>
    <t>ANTON KOSMAS</t>
  </si>
  <si>
    <t>20890055</t>
  </si>
  <si>
    <t>PAUL WAYISON</t>
  </si>
  <si>
    <t>SUZANNA LEVISONI</t>
  </si>
  <si>
    <t>20890056</t>
  </si>
  <si>
    <t>JUDITH KWAZIZIRA</t>
  </si>
  <si>
    <t>FINOSI MATIYASI</t>
  </si>
  <si>
    <t>20890057</t>
  </si>
  <si>
    <t>TELEZA JOHN</t>
  </si>
  <si>
    <t>JOYCE MALAWIRIANO</t>
  </si>
  <si>
    <t>GIFT LAMECK</t>
  </si>
  <si>
    <t>20890058</t>
  </si>
  <si>
    <t>CLARA MNSAMPHA</t>
  </si>
  <si>
    <t>20890059</t>
  </si>
  <si>
    <t>PATRICK SIWINDA</t>
  </si>
  <si>
    <t>JOSEPHY KANJANGA</t>
  </si>
  <si>
    <t>JUDITH BOMA</t>
  </si>
  <si>
    <t>20890060</t>
  </si>
  <si>
    <t>JOYCE CHAUMA</t>
  </si>
  <si>
    <t>MAKUMBA ANNA</t>
  </si>
  <si>
    <t>ELUFE KAMWENDO</t>
  </si>
  <si>
    <t>20890061</t>
  </si>
  <si>
    <t>CHRISTINA KAFWAFWA</t>
  </si>
  <si>
    <t>MAGRET ALLAN</t>
  </si>
  <si>
    <t>20890062</t>
  </si>
  <si>
    <t>CATHRENE MASULA</t>
  </si>
  <si>
    <t>20890063</t>
  </si>
  <si>
    <t>CHRISTINA LOYD</t>
  </si>
  <si>
    <t>LEAH SAIZI</t>
  </si>
  <si>
    <t>20890064</t>
  </si>
  <si>
    <t>JINIYA BANDA</t>
  </si>
  <si>
    <t>AGNESS KADYAMANGAZI</t>
  </si>
  <si>
    <t>20890065</t>
  </si>
  <si>
    <t>20890066</t>
  </si>
  <si>
    <t>MARY SOKOSI</t>
  </si>
  <si>
    <t>FOSITINA PHUKAPHUKA</t>
  </si>
  <si>
    <t>GILIBATI MATHIAS</t>
  </si>
  <si>
    <t>ELLEN MUNTHUZI</t>
  </si>
  <si>
    <t>BEATRICE KANGOMBE</t>
  </si>
  <si>
    <t>20890067</t>
  </si>
  <si>
    <t>FANNY MASIYE</t>
  </si>
  <si>
    <t>ROSALIYA MBALUKA</t>
  </si>
  <si>
    <t>NASFORD JOSEPHY</t>
  </si>
  <si>
    <t>20890068</t>
  </si>
  <si>
    <t>IREEN FREZA</t>
  </si>
  <si>
    <t>20890069</t>
  </si>
  <si>
    <t>BEIFA MADZIASIKA</t>
  </si>
  <si>
    <t>ROSE PASKAZIO</t>
  </si>
  <si>
    <t>20890070</t>
  </si>
  <si>
    <t>JOSINA JOWELO</t>
  </si>
  <si>
    <t>LEZINA CHISOMO</t>
  </si>
  <si>
    <t>20890071</t>
  </si>
  <si>
    <t>MERCY CHASIKA</t>
  </si>
  <si>
    <t>SELI KABANGO</t>
  </si>
  <si>
    <t>20890073</t>
  </si>
  <si>
    <t>JOYCE STIVESTA</t>
  </si>
  <si>
    <t>MAGRET PUPHWA</t>
  </si>
  <si>
    <t>FROSSY MKUNDU</t>
  </si>
  <si>
    <t>CHIMWEMWE KAPALAMULA</t>
  </si>
  <si>
    <t>20890075</t>
  </si>
  <si>
    <t>GLADY PHLIS</t>
  </si>
  <si>
    <t>JUDITH HANANIA</t>
  </si>
  <si>
    <t>20890076</t>
  </si>
  <si>
    <t>GEORGINA PHUPHA</t>
  </si>
  <si>
    <t>DOROTHY TANASIO</t>
  </si>
  <si>
    <t>20890077</t>
  </si>
  <si>
    <t>IVONY NJELEMA</t>
  </si>
  <si>
    <t>20890078</t>
  </si>
  <si>
    <t>ELEVETA MAGOMBO</t>
  </si>
  <si>
    <t>ESTHER KADAYA</t>
  </si>
  <si>
    <t>20890079</t>
  </si>
  <si>
    <t>20890080</t>
  </si>
  <si>
    <t>MARTHA KAPAPA</t>
  </si>
  <si>
    <t>20890081</t>
  </si>
  <si>
    <t>FELIYA RICHARD</t>
  </si>
  <si>
    <t>FOSTINA ISAAC</t>
  </si>
  <si>
    <t>EVALICTER CHAMTHERA</t>
  </si>
  <si>
    <t>20890082</t>
  </si>
  <si>
    <t>AGNESS KACHITSA</t>
  </si>
  <si>
    <t>20890083</t>
  </si>
  <si>
    <t>JOSOFINA SEMU</t>
  </si>
  <si>
    <t>20890084</t>
  </si>
  <si>
    <t>MARTHA KALILEVENI</t>
  </si>
  <si>
    <t>20890085</t>
  </si>
  <si>
    <t>MATHEWS LIKISON</t>
  </si>
  <si>
    <t>ALEX KAGONA</t>
  </si>
  <si>
    <t>20890086</t>
  </si>
  <si>
    <t>LOREFA GOLOWA</t>
  </si>
  <si>
    <t>20890087</t>
  </si>
  <si>
    <t>INNOCENT MBEWE</t>
  </si>
  <si>
    <t>SUNGENI TCHUMA</t>
  </si>
  <si>
    <t>20890088</t>
  </si>
  <si>
    <t>JANE STALIKO</t>
  </si>
  <si>
    <t>VERONICA STEVEN</t>
  </si>
  <si>
    <t>ALEFA MASESE</t>
  </si>
  <si>
    <t>20890089</t>
  </si>
  <si>
    <t>IDA LEO</t>
  </si>
  <si>
    <t>20890090</t>
  </si>
  <si>
    <t>EVERESI MANDAWA</t>
  </si>
  <si>
    <t>GLADS SINGANO</t>
  </si>
  <si>
    <t>KONDWANI CHAWINGA</t>
  </si>
  <si>
    <t>20890091</t>
  </si>
  <si>
    <t>NITA RICHARD</t>
  </si>
  <si>
    <t>EDDA SIYIDI</t>
  </si>
  <si>
    <t>ESNART MAKALANI</t>
  </si>
  <si>
    <t>20890092</t>
  </si>
  <si>
    <t>HAWA KANTENDE</t>
  </si>
  <si>
    <t>GRACE DAKIRI</t>
  </si>
  <si>
    <t>20890093</t>
  </si>
  <si>
    <t>FILESI MCHITWE</t>
  </si>
  <si>
    <t>20890094</t>
  </si>
  <si>
    <t>ALIA MTHUYU</t>
  </si>
  <si>
    <t>CATHRENI CHABWER</t>
  </si>
  <si>
    <t>20890095</t>
  </si>
  <si>
    <t>LUKUSHINA LIMBALO</t>
  </si>
  <si>
    <t>KEN LIMBALE</t>
  </si>
  <si>
    <t>MAI MEDI</t>
  </si>
  <si>
    <t>20890096</t>
  </si>
  <si>
    <t>LONESI CHILAMBA</t>
  </si>
  <si>
    <t>ROSE CHIWETA</t>
  </si>
  <si>
    <t>20890097</t>
  </si>
  <si>
    <t>MAGGIE MTOLONGO</t>
  </si>
  <si>
    <t>TITANJANE POFERA</t>
  </si>
  <si>
    <t>20890098</t>
  </si>
  <si>
    <t>MGILA MANKHINA</t>
  </si>
  <si>
    <t>MRS ISHAMEAL</t>
  </si>
  <si>
    <t>20890099</t>
  </si>
  <si>
    <t>SMETU MAGONA</t>
  </si>
  <si>
    <t>ELETINA LETISONI</t>
  </si>
  <si>
    <t>LITA MAHODO</t>
  </si>
  <si>
    <t>20890100</t>
  </si>
  <si>
    <t>EVINESS KAWABUNGU</t>
  </si>
  <si>
    <t>MARIFA TAKISA</t>
  </si>
  <si>
    <t>20890101</t>
  </si>
  <si>
    <t>JULIANA ZIKAWANDA</t>
  </si>
  <si>
    <t>IVON ISIKALE</t>
  </si>
  <si>
    <t>20890102</t>
  </si>
  <si>
    <t>STELLA SAIDENI</t>
  </si>
  <si>
    <t>SARAH MADAKA</t>
  </si>
  <si>
    <t>20890103</t>
  </si>
  <si>
    <t>JUDITH MKUTU</t>
  </si>
  <si>
    <t>20890104</t>
  </si>
  <si>
    <t>GEORGE LEVISONI</t>
  </si>
  <si>
    <t>JOSE[HINE MAVUTO</t>
  </si>
  <si>
    <t>20890105</t>
  </si>
  <si>
    <t>FELESIA DULI</t>
  </si>
  <si>
    <t>LOREEN PALASA</t>
  </si>
  <si>
    <t>20890106</t>
  </si>
  <si>
    <t>CHRISSY NDEULE</t>
  </si>
  <si>
    <t>CECILIA STAND</t>
  </si>
  <si>
    <t>LUTY KADULA</t>
  </si>
  <si>
    <t>LINLY YAKOBE</t>
  </si>
  <si>
    <t>20890108</t>
  </si>
  <si>
    <t>AGNESS KWIPHESA</t>
  </si>
  <si>
    <t>RHODA LUHENGA</t>
  </si>
  <si>
    <t>20890109</t>
  </si>
  <si>
    <t>BERTHA HUWA</t>
  </si>
  <si>
    <t>MEMORY THOMASI</t>
  </si>
  <si>
    <t>20890110</t>
  </si>
  <si>
    <t>PILIRANI MASEKO</t>
  </si>
  <si>
    <t>20890111</t>
  </si>
  <si>
    <t>PRECIOUSE MAKALA</t>
  </si>
  <si>
    <t>20890112</t>
  </si>
  <si>
    <t>CECILIA CHIMBALA</t>
  </si>
  <si>
    <t>20890113</t>
  </si>
  <si>
    <t>TIWONGE MZOMBE</t>
  </si>
  <si>
    <t>20890115</t>
  </si>
  <si>
    <t>EMELES GIDION</t>
  </si>
  <si>
    <t>MRS GOMANI</t>
  </si>
  <si>
    <t>20890116</t>
  </si>
  <si>
    <t>JULIANA BILY</t>
  </si>
  <si>
    <t>20890117</t>
  </si>
  <si>
    <t>ENELETA OSIPESIYO</t>
  </si>
  <si>
    <t>20890118</t>
  </si>
  <si>
    <t>CATHERINE NJUZI</t>
  </si>
  <si>
    <t>20890119</t>
  </si>
  <si>
    <t>SEBA JUMBE</t>
  </si>
  <si>
    <t>20890120</t>
  </si>
  <si>
    <t>ZELU SALAM</t>
  </si>
  <si>
    <t>20890121</t>
  </si>
  <si>
    <t>ALEPHA KUSELI</t>
  </si>
  <si>
    <t>ESTHER INNOCENT</t>
  </si>
  <si>
    <t>20890122</t>
  </si>
  <si>
    <t>FILIDA LOLENT</t>
  </si>
  <si>
    <t>LIDIYA LAZARO</t>
  </si>
  <si>
    <t>MENIYA JEKE</t>
  </si>
  <si>
    <t>20890123</t>
  </si>
  <si>
    <t>BERTHA ANAFI</t>
  </si>
  <si>
    <t>AYINA LETALA</t>
  </si>
  <si>
    <t>20890124</t>
  </si>
  <si>
    <t>LOREEN WATSON</t>
  </si>
  <si>
    <t>SIKILETI LATIFOLO</t>
  </si>
  <si>
    <t>20890125</t>
  </si>
  <si>
    <t>ELIZABETH BLACKSON</t>
  </si>
  <si>
    <t>ELDA KALIMONI</t>
  </si>
  <si>
    <t>MODESIA GEORGE</t>
  </si>
  <si>
    <t>SITILOLA CHAMPION</t>
  </si>
  <si>
    <t>20890126</t>
  </si>
  <si>
    <t>FENELETI KALUWENI</t>
  </si>
  <si>
    <t>JEBELETI KUYENDA</t>
  </si>
  <si>
    <t>KHIRISTINA KANYENDA</t>
  </si>
  <si>
    <t>20890127</t>
  </si>
  <si>
    <t>JUDITH PETRO</t>
  </si>
  <si>
    <t>NEDESI CHIMALIZENI</t>
  </si>
  <si>
    <t>20890128</t>
  </si>
  <si>
    <t>ETELESI ZIMPITA</t>
  </si>
  <si>
    <t>ZIONE VAMESIO</t>
  </si>
  <si>
    <t>20890129</t>
  </si>
  <si>
    <t>MANELE GOMANI</t>
  </si>
  <si>
    <t>LEZESI JUMASI</t>
  </si>
  <si>
    <t>GRACE KANGACHEPE</t>
  </si>
  <si>
    <t>MARTHA ELIASI</t>
  </si>
  <si>
    <t>TA Chauma</t>
  </si>
  <si>
    <t>TA Chilikumwendo</t>
  </si>
  <si>
    <t>TA Kachindamoto</t>
  </si>
  <si>
    <t>TA Kamenya Gwaza</t>
  </si>
  <si>
    <t>TA Kaphuka</t>
  </si>
  <si>
    <t>TA Kasumbu</t>
  </si>
  <si>
    <t>TA Masasa</t>
  </si>
  <si>
    <t>TA Pemba</t>
  </si>
  <si>
    <t>TA Tambala</t>
  </si>
  <si>
    <t>Kamenya gwaza</t>
  </si>
  <si>
    <t>Distance to water source in metres</t>
  </si>
  <si>
    <t>Ching'ombe Dz</t>
  </si>
  <si>
    <t>NATISWE</t>
  </si>
  <si>
    <t>Code for CBCC</t>
  </si>
  <si>
    <t>Number of Child Friendly Toilets</t>
  </si>
  <si>
    <t>Dedza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</si>
</sst>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2"/>
      <color theme="1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58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1" fillId="0" borderId="16" xfId="0" applyFont="1" applyBorder="1" applyAlignment="1">
      <alignment wrapText="1"/>
    </xf>
    <xf numFmtId="0" fontId="0" fillId="0" borderId="6" xfId="0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1" fillId="0" borderId="11" xfId="0" applyFont="1" applyBorder="1" applyAlignment="1">
      <alignment vertical="top" wrapText="1"/>
    </xf>
    <xf numFmtId="0" fontId="1" fillId="2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1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1" fillId="0" borderId="20" xfId="0" applyFont="1" applyBorder="1" applyAlignment="1">
      <alignment wrapText="1"/>
    </xf>
    <xf numFmtId="0" fontId="0" fillId="3" borderId="20" xfId="0" applyFill="1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0" borderId="26" xfId="0" applyBorder="1" applyAlignment="1">
      <alignment wrapText="1"/>
    </xf>
    <xf numFmtId="0" fontId="1" fillId="0" borderId="19" xfId="0" applyFont="1" applyBorder="1" applyAlignment="1">
      <alignment wrapText="1"/>
    </xf>
    <xf numFmtId="3" fontId="0" fillId="0" borderId="0" xfId="0" applyNumberFormat="1" applyAlignment="1">
      <alignment wrapText="1"/>
    </xf>
    <xf numFmtId="3" fontId="0" fillId="0" borderId="10" xfId="0" applyNumberFormat="1" applyBorder="1" applyAlignment="1">
      <alignment wrapText="1"/>
    </xf>
    <xf numFmtId="3" fontId="0" fillId="0" borderId="11" xfId="0" applyNumberFormat="1" applyBorder="1" applyAlignment="1">
      <alignment wrapText="1"/>
    </xf>
    <xf numFmtId="3" fontId="0" fillId="0" borderId="12" xfId="0" applyNumberFormat="1" applyBorder="1" applyAlignment="1">
      <alignment wrapText="1"/>
    </xf>
    <xf numFmtId="3" fontId="1" fillId="0" borderId="3" xfId="0" applyNumberFormat="1" applyFont="1" applyBorder="1" applyAlignment="1">
      <alignment wrapText="1"/>
    </xf>
    <xf numFmtId="3" fontId="1" fillId="0" borderId="10" xfId="0" applyNumberFormat="1" applyFont="1" applyBorder="1" applyAlignment="1">
      <alignment wrapText="1"/>
    </xf>
    <xf numFmtId="3" fontId="1" fillId="0" borderId="11" xfId="0" applyNumberFormat="1" applyFont="1" applyBorder="1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0" fillId="0" borderId="17" xfId="0" applyNumberFormat="1" applyFont="1" applyBorder="1" applyAlignment="1">
      <alignment wrapText="1"/>
    </xf>
    <xf numFmtId="3" fontId="0" fillId="0" borderId="30" xfId="0" applyNumberFormat="1" applyBorder="1" applyAlignment="1">
      <alignment wrapText="1"/>
    </xf>
    <xf numFmtId="3" fontId="1" fillId="0" borderId="31" xfId="0" applyNumberFormat="1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28" xfId="0" applyBorder="1"/>
    <xf numFmtId="0" fontId="0" fillId="0" borderId="11" xfId="0" applyBorder="1"/>
    <xf numFmtId="0" fontId="0" fillId="0" borderId="17" xfId="0" applyBorder="1"/>
    <xf numFmtId="0" fontId="0" fillId="0" borderId="15" xfId="0" applyBorder="1"/>
    <xf numFmtId="0" fontId="0" fillId="2" borderId="2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17" xfId="0" applyFill="1" applyBorder="1"/>
    <xf numFmtId="0" fontId="0" fillId="0" borderId="37" xfId="0" applyBorder="1"/>
    <xf numFmtId="0" fontId="0" fillId="0" borderId="4" xfId="0" applyBorder="1"/>
    <xf numFmtId="3" fontId="0" fillId="0" borderId="16" xfId="0" applyNumberFormat="1" applyBorder="1" applyAlignment="1">
      <alignment wrapText="1"/>
    </xf>
    <xf numFmtId="3" fontId="0" fillId="0" borderId="40" xfId="0" applyNumberFormat="1" applyBorder="1" applyAlignment="1">
      <alignment wrapText="1"/>
    </xf>
    <xf numFmtId="0" fontId="0" fillId="0" borderId="1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12" xfId="0" applyBorder="1"/>
    <xf numFmtId="0" fontId="0" fillId="0" borderId="3" xfId="0" applyBorder="1"/>
    <xf numFmtId="3" fontId="1" fillId="0" borderId="17" xfId="0" applyNumberFormat="1" applyFont="1" applyBorder="1" applyAlignment="1">
      <alignment wrapText="1"/>
    </xf>
    <xf numFmtId="0" fontId="0" fillId="0" borderId="0" xfId="0" applyBorder="1"/>
    <xf numFmtId="9" fontId="0" fillId="0" borderId="32" xfId="2" applyFont="1" applyBorder="1"/>
    <xf numFmtId="9" fontId="0" fillId="0" borderId="38" xfId="2" applyFont="1" applyBorder="1"/>
    <xf numFmtId="9" fontId="0" fillId="0" borderId="43" xfId="2" applyFont="1" applyBorder="1"/>
    <xf numFmtId="9" fontId="0" fillId="0" borderId="4" xfId="2" applyFont="1" applyBorder="1"/>
    <xf numFmtId="9" fontId="0" fillId="0" borderId="5" xfId="2" applyFont="1" applyBorder="1"/>
    <xf numFmtId="9" fontId="0" fillId="0" borderId="9" xfId="2" applyFont="1" applyBorder="1"/>
    <xf numFmtId="9" fontId="0" fillId="0" borderId="36" xfId="2" applyFont="1" applyBorder="1"/>
    <xf numFmtId="9" fontId="0" fillId="0" borderId="10" xfId="2" applyFont="1" applyBorder="1"/>
    <xf numFmtId="9" fontId="0" fillId="0" borderId="17" xfId="2" applyFont="1" applyBorder="1"/>
    <xf numFmtId="9" fontId="0" fillId="0" borderId="3" xfId="2" applyFont="1" applyBorder="1"/>
    <xf numFmtId="9" fontId="0" fillId="0" borderId="41" xfId="2" applyFont="1" applyBorder="1"/>
    <xf numFmtId="9" fontId="0" fillId="0" borderId="42" xfId="2" applyFont="1" applyBorder="1"/>
    <xf numFmtId="9" fontId="0" fillId="0" borderId="46" xfId="2" applyFont="1" applyBorder="1"/>
    <xf numFmtId="9" fontId="0" fillId="0" borderId="1" xfId="2" applyFont="1" applyBorder="1"/>
    <xf numFmtId="9" fontId="0" fillId="0" borderId="12" xfId="2" applyFont="1" applyBorder="1"/>
    <xf numFmtId="9" fontId="0" fillId="0" borderId="44" xfId="2" applyFont="1" applyBorder="1"/>
    <xf numFmtId="9" fontId="0" fillId="0" borderId="45" xfId="2" applyFont="1" applyBorder="1"/>
    <xf numFmtId="9" fontId="0" fillId="0" borderId="39" xfId="2" applyFont="1" applyBorder="1"/>
    <xf numFmtId="9" fontId="0" fillId="0" borderId="27" xfId="2" applyFont="1" applyBorder="1"/>
    <xf numFmtId="9" fontId="0" fillId="0" borderId="35" xfId="2" applyFont="1" applyBorder="1"/>
    <xf numFmtId="9" fontId="0" fillId="0" borderId="2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52" xfId="2" applyFont="1" applyBorder="1"/>
    <xf numFmtId="9" fontId="0" fillId="0" borderId="33" xfId="2" applyFont="1" applyBorder="1"/>
    <xf numFmtId="9" fontId="0" fillId="0" borderId="53" xfId="2" applyFont="1" applyBorder="1"/>
    <xf numFmtId="9" fontId="1" fillId="0" borderId="0" xfId="2" applyFont="1" applyAlignment="1">
      <alignment wrapText="1"/>
    </xf>
    <xf numFmtId="9" fontId="0" fillId="0" borderId="25" xfId="2" applyFont="1" applyBorder="1"/>
    <xf numFmtId="9" fontId="0" fillId="0" borderId="15" xfId="2" applyFont="1" applyBorder="1"/>
    <xf numFmtId="0" fontId="0" fillId="0" borderId="22" xfId="0" applyBorder="1"/>
    <xf numFmtId="9" fontId="0" fillId="0" borderId="47" xfId="2" applyFont="1" applyBorder="1"/>
    <xf numFmtId="9" fontId="0" fillId="0" borderId="11" xfId="2" applyFont="1" applyBorder="1"/>
    <xf numFmtId="9" fontId="0" fillId="0" borderId="10" xfId="2" applyFont="1" applyBorder="1" applyAlignment="1">
      <alignment wrapText="1"/>
    </xf>
    <xf numFmtId="9" fontId="0" fillId="0" borderId="17" xfId="2" applyFont="1" applyBorder="1" applyAlignment="1">
      <alignment wrapText="1"/>
    </xf>
    <xf numFmtId="9" fontId="1" fillId="0" borderId="8" xfId="2" applyFont="1" applyBorder="1" applyAlignment="1">
      <alignment wrapText="1"/>
    </xf>
    <xf numFmtId="9" fontId="0" fillId="0" borderId="0" xfId="2" applyFont="1" applyAlignment="1">
      <alignment wrapText="1"/>
    </xf>
    <xf numFmtId="9" fontId="0" fillId="0" borderId="11" xfId="2" applyFont="1" applyBorder="1" applyAlignment="1">
      <alignment wrapText="1"/>
    </xf>
    <xf numFmtId="9" fontId="0" fillId="0" borderId="12" xfId="2" applyFont="1" applyBorder="1" applyAlignment="1">
      <alignment wrapText="1"/>
    </xf>
    <xf numFmtId="9" fontId="1" fillId="0" borderId="3" xfId="2" applyFont="1" applyBorder="1" applyAlignment="1">
      <alignment wrapText="1"/>
    </xf>
    <xf numFmtId="9" fontId="1" fillId="0" borderId="11" xfId="2" applyFont="1" applyBorder="1" applyAlignment="1">
      <alignment wrapText="1"/>
    </xf>
    <xf numFmtId="9" fontId="1" fillId="0" borderId="22" xfId="2" applyFont="1" applyBorder="1" applyAlignment="1">
      <alignment wrapText="1"/>
    </xf>
    <xf numFmtId="9" fontId="1" fillId="0" borderId="10" xfId="2" applyFont="1" applyBorder="1" applyAlignment="1">
      <alignment wrapText="1"/>
    </xf>
    <xf numFmtId="9" fontId="1" fillId="0" borderId="17" xfId="2" applyFont="1" applyBorder="1" applyAlignment="1">
      <alignment wrapText="1"/>
    </xf>
    <xf numFmtId="9" fontId="1" fillId="0" borderId="15" xfId="2" applyFont="1" applyBorder="1" applyAlignment="1">
      <alignment wrapText="1"/>
    </xf>
    <xf numFmtId="9" fontId="1" fillId="0" borderId="40" xfId="2" applyFont="1" applyBorder="1" applyAlignment="1">
      <alignment wrapText="1"/>
    </xf>
    <xf numFmtId="9" fontId="1" fillId="0" borderId="34" xfId="2" applyFont="1" applyBorder="1" applyAlignment="1">
      <alignment wrapText="1"/>
    </xf>
    <xf numFmtId="9" fontId="1" fillId="0" borderId="0" xfId="2" applyFont="1" applyBorder="1" applyAlignment="1">
      <alignment wrapText="1"/>
    </xf>
    <xf numFmtId="9" fontId="0" fillId="0" borderId="0" xfId="2" applyFont="1" applyBorder="1"/>
    <xf numFmtId="9" fontId="1" fillId="0" borderId="31" xfId="2" applyFont="1" applyBorder="1" applyAlignment="1">
      <alignment wrapText="1"/>
    </xf>
    <xf numFmtId="0" fontId="0" fillId="0" borderId="30" xfId="0" applyBorder="1" applyAlignment="1">
      <alignment wrapText="1"/>
    </xf>
    <xf numFmtId="0" fontId="0" fillId="0" borderId="6" xfId="0" applyBorder="1"/>
    <xf numFmtId="0" fontId="0" fillId="0" borderId="56" xfId="0" applyBorder="1"/>
    <xf numFmtId="0" fontId="0" fillId="0" borderId="53" xfId="0" applyBorder="1"/>
    <xf numFmtId="0" fontId="0" fillId="0" borderId="22" xfId="0" applyBorder="1" applyAlignment="1">
      <alignment wrapText="1"/>
    </xf>
    <xf numFmtId="0" fontId="1" fillId="0" borderId="3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40" xfId="0" applyBorder="1" applyAlignment="1">
      <alignment wrapText="1"/>
    </xf>
    <xf numFmtId="9" fontId="1" fillId="0" borderId="29" xfId="2" applyFont="1" applyBorder="1" applyAlignment="1">
      <alignment wrapText="1"/>
    </xf>
    <xf numFmtId="9" fontId="1" fillId="0" borderId="12" xfId="2" applyFont="1" applyBorder="1" applyAlignment="1">
      <alignment wrapText="1"/>
    </xf>
    <xf numFmtId="9" fontId="0" fillId="0" borderId="56" xfId="2" applyFont="1" applyBorder="1"/>
    <xf numFmtId="9" fontId="0" fillId="0" borderId="37" xfId="2" applyFont="1" applyBorder="1"/>
    <xf numFmtId="0" fontId="0" fillId="0" borderId="34" xfId="0" applyBorder="1" applyAlignment="1">
      <alignment wrapText="1"/>
    </xf>
    <xf numFmtId="0" fontId="0" fillId="0" borderId="19" xfId="0" applyBorder="1" applyAlignment="1">
      <alignment horizontal="right" wrapText="1"/>
    </xf>
    <xf numFmtId="0" fontId="0" fillId="2" borderId="32" xfId="0" applyFill="1" applyBorder="1"/>
    <xf numFmtId="0" fontId="0" fillId="2" borderId="37" xfId="0" applyFill="1" applyBorder="1"/>
    <xf numFmtId="0" fontId="0" fillId="2" borderId="4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0" xfId="0" applyFill="1" applyBorder="1"/>
    <xf numFmtId="0" fontId="1" fillId="3" borderId="12" xfId="0" applyFont="1" applyFill="1" applyBorder="1" applyAlignment="1">
      <alignment wrapText="1"/>
    </xf>
    <xf numFmtId="0" fontId="1" fillId="0" borderId="17" xfId="0" applyFont="1" applyBorder="1" applyAlignment="1">
      <alignment vertical="center" wrapText="1"/>
    </xf>
    <xf numFmtId="0" fontId="0" fillId="0" borderId="45" xfId="0" applyBorder="1"/>
    <xf numFmtId="0" fontId="0" fillId="0" borderId="51" xfId="0" applyBorder="1"/>
    <xf numFmtId="0" fontId="0" fillId="0" borderId="18" xfId="0" applyBorder="1" applyAlignment="1">
      <alignment wrapText="1"/>
    </xf>
    <xf numFmtId="0" fontId="0" fillId="0" borderId="39" xfId="0" applyBorder="1"/>
    <xf numFmtId="0" fontId="0" fillId="0" borderId="27" xfId="0" applyBorder="1"/>
    <xf numFmtId="0" fontId="0" fillId="3" borderId="38" xfId="0" applyFill="1" applyBorder="1"/>
    <xf numFmtId="0" fontId="0" fillId="3" borderId="5" xfId="0" applyFill="1" applyBorder="1"/>
    <xf numFmtId="0" fontId="1" fillId="0" borderId="8" xfId="0" applyFont="1" applyBorder="1" applyAlignment="1">
      <alignment wrapText="1"/>
    </xf>
    <xf numFmtId="0" fontId="0" fillId="3" borderId="32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0" xfId="0" applyFill="1" applyBorder="1"/>
    <xf numFmtId="0" fontId="1" fillId="3" borderId="10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3" borderId="36" xfId="0" applyFill="1" applyBorder="1"/>
    <xf numFmtId="0" fontId="0" fillId="3" borderId="17" xfId="0" applyFill="1" applyBorder="1"/>
    <xf numFmtId="0" fontId="0" fillId="3" borderId="29" xfId="0" applyFill="1" applyBorder="1" applyAlignment="1">
      <alignment wrapText="1"/>
    </xf>
    <xf numFmtId="0" fontId="0" fillId="0" borderId="49" xfId="0" applyBorder="1"/>
    <xf numFmtId="3" fontId="1" fillId="0" borderId="15" xfId="0" applyNumberFormat="1" applyFont="1" applyBorder="1" applyAlignment="1">
      <alignment wrapText="1"/>
    </xf>
    <xf numFmtId="0" fontId="0" fillId="0" borderId="48" xfId="0" applyBorder="1"/>
    <xf numFmtId="3" fontId="1" fillId="0" borderId="29" xfId="0" applyNumberFormat="1" applyFont="1" applyBorder="1" applyAlignment="1">
      <alignment wrapText="1"/>
    </xf>
    <xf numFmtId="9" fontId="0" fillId="0" borderId="22" xfId="2" applyFont="1" applyBorder="1"/>
    <xf numFmtId="9" fontId="0" fillId="2" borderId="53" xfId="2" applyFont="1" applyFill="1" applyBorder="1"/>
    <xf numFmtId="9" fontId="0" fillId="2" borderId="44" xfId="2" applyFont="1" applyFill="1" applyBorder="1"/>
    <xf numFmtId="9" fontId="0" fillId="2" borderId="47" xfId="2" applyFont="1" applyFill="1" applyBorder="1"/>
    <xf numFmtId="9" fontId="0" fillId="2" borderId="3" xfId="2" applyFont="1" applyFill="1" applyBorder="1"/>
    <xf numFmtId="0" fontId="1" fillId="0" borderId="1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9" fontId="0" fillId="0" borderId="22" xfId="2" applyFont="1" applyBorder="1" applyAlignment="1">
      <alignment wrapText="1"/>
    </xf>
    <xf numFmtId="9" fontId="0" fillId="0" borderId="40" xfId="2" applyFont="1" applyBorder="1" applyAlignment="1">
      <alignment wrapText="1"/>
    </xf>
    <xf numFmtId="9" fontId="0" fillId="0" borderId="30" xfId="2" applyFont="1" applyBorder="1" applyAlignment="1">
      <alignment wrapText="1"/>
    </xf>
    <xf numFmtId="9" fontId="0" fillId="0" borderId="34" xfId="2" applyFont="1" applyBorder="1" applyAlignment="1">
      <alignment wrapText="1"/>
    </xf>
    <xf numFmtId="9" fontId="0" fillId="2" borderId="32" xfId="2" applyFont="1" applyFill="1" applyBorder="1"/>
    <xf numFmtId="9" fontId="0" fillId="2" borderId="37" xfId="2" applyFont="1" applyFill="1" applyBorder="1"/>
    <xf numFmtId="9" fontId="0" fillId="2" borderId="4" xfId="2" applyFont="1" applyFill="1" applyBorder="1"/>
    <xf numFmtId="9" fontId="0" fillId="2" borderId="1" xfId="2" applyFont="1" applyFill="1" applyBorder="1"/>
    <xf numFmtId="9" fontId="0" fillId="2" borderId="9" xfId="2" applyFont="1" applyFill="1" applyBorder="1"/>
    <xf numFmtId="9" fontId="0" fillId="2" borderId="35" xfId="2" applyFont="1" applyFill="1" applyBorder="1"/>
    <xf numFmtId="9" fontId="0" fillId="2" borderId="10" xfId="2" applyFont="1" applyFill="1" applyBorder="1"/>
    <xf numFmtId="9" fontId="0" fillId="2" borderId="11" xfId="2" applyFont="1" applyFill="1" applyBorder="1"/>
    <xf numFmtId="9" fontId="1" fillId="0" borderId="11" xfId="2" applyFont="1" applyBorder="1" applyAlignment="1">
      <alignment vertical="top" wrapText="1"/>
    </xf>
    <xf numFmtId="9" fontId="1" fillId="2" borderId="3" xfId="2" applyFont="1" applyFill="1" applyBorder="1" applyAlignment="1">
      <alignment wrapText="1"/>
    </xf>
    <xf numFmtId="9" fontId="1" fillId="0" borderId="10" xfId="2" applyFont="1" applyBorder="1" applyAlignment="1">
      <alignment vertical="top" wrapText="1"/>
    </xf>
    <xf numFmtId="9" fontId="1" fillId="3" borderId="15" xfId="2" applyFont="1" applyFill="1" applyBorder="1" applyAlignment="1">
      <alignment wrapText="1"/>
    </xf>
    <xf numFmtId="9" fontId="0" fillId="3" borderId="28" xfId="2" applyFont="1" applyFill="1" applyBorder="1"/>
    <xf numFmtId="9" fontId="0" fillId="3" borderId="27" xfId="2" applyFont="1" applyFill="1" applyBorder="1"/>
    <xf numFmtId="9" fontId="1" fillId="0" borderId="29" xfId="2" applyFont="1" applyBorder="1" applyAlignment="1">
      <alignment vertical="center" wrapText="1"/>
    </xf>
    <xf numFmtId="9" fontId="1" fillId="0" borderId="30" xfId="2" applyFont="1" applyBorder="1" applyAlignment="1">
      <alignment vertical="center" wrapText="1"/>
    </xf>
    <xf numFmtId="9" fontId="1" fillId="3" borderId="31" xfId="2" applyFont="1" applyFill="1" applyBorder="1" applyAlignment="1">
      <alignment wrapText="1"/>
    </xf>
    <xf numFmtId="9" fontId="0" fillId="3" borderId="43" xfId="2" applyFont="1" applyFill="1" applyBorder="1"/>
    <xf numFmtId="9" fontId="0" fillId="3" borderId="44" xfId="2" applyFont="1" applyFill="1" applyBorder="1"/>
    <xf numFmtId="9" fontId="1" fillId="0" borderId="57" xfId="2" applyFont="1" applyBorder="1" applyAlignment="1">
      <alignment vertical="center" wrapText="1"/>
    </xf>
    <xf numFmtId="9" fontId="0" fillId="0" borderId="54" xfId="2" applyFont="1" applyBorder="1"/>
    <xf numFmtId="9" fontId="1" fillId="0" borderId="11" xfId="2" applyFont="1" applyBorder="1" applyAlignment="1">
      <alignment vertical="center" wrapText="1"/>
    </xf>
    <xf numFmtId="9" fontId="1" fillId="0" borderId="17" xfId="2" applyFont="1" applyBorder="1" applyAlignment="1">
      <alignment vertical="center" wrapText="1"/>
    </xf>
    <xf numFmtId="0" fontId="0" fillId="0" borderId="15" xfId="0" applyBorder="1" applyAlignment="1">
      <alignment wrapText="1"/>
    </xf>
    <xf numFmtId="9" fontId="0" fillId="0" borderId="8" xfId="2" applyFont="1" applyBorder="1" applyAlignment="1">
      <alignment wrapText="1"/>
    </xf>
    <xf numFmtId="9" fontId="0" fillId="3" borderId="8" xfId="2" applyFont="1" applyFill="1" applyBorder="1" applyAlignment="1">
      <alignment wrapText="1"/>
    </xf>
    <xf numFmtId="9" fontId="0" fillId="3" borderId="39" xfId="2" applyFont="1" applyFill="1" applyBorder="1"/>
    <xf numFmtId="9" fontId="0" fillId="3" borderId="15" xfId="2" applyFont="1" applyFill="1" applyBorder="1"/>
    <xf numFmtId="9" fontId="0" fillId="0" borderId="13" xfId="2" applyFont="1" applyBorder="1" applyAlignment="1">
      <alignment wrapText="1"/>
    </xf>
    <xf numFmtId="9" fontId="1" fillId="0" borderId="40" xfId="2" applyFont="1" applyBorder="1" applyAlignment="1">
      <alignment vertical="center" wrapText="1"/>
    </xf>
    <xf numFmtId="9" fontId="0" fillId="3" borderId="11" xfId="2" applyFont="1" applyFill="1" applyBorder="1" applyAlignment="1">
      <alignment wrapText="1"/>
    </xf>
    <xf numFmtId="9" fontId="0" fillId="3" borderId="22" xfId="2" applyFont="1" applyFill="1" applyBorder="1" applyAlignment="1">
      <alignment wrapText="1"/>
    </xf>
    <xf numFmtId="9" fontId="0" fillId="3" borderId="32" xfId="2" applyFont="1" applyFill="1" applyBorder="1"/>
    <xf numFmtId="9" fontId="0" fillId="3" borderId="41" xfId="2" applyFont="1" applyFill="1" applyBorder="1"/>
    <xf numFmtId="9" fontId="0" fillId="3" borderId="4" xfId="2" applyFont="1" applyFill="1" applyBorder="1"/>
    <xf numFmtId="9" fontId="0" fillId="3" borderId="42" xfId="2" applyFont="1" applyFill="1" applyBorder="1"/>
    <xf numFmtId="9" fontId="0" fillId="3" borderId="9" xfId="2" applyFont="1" applyFill="1" applyBorder="1"/>
    <xf numFmtId="9" fontId="0" fillId="3" borderId="46" xfId="2" applyFont="1" applyFill="1" applyBorder="1"/>
    <xf numFmtId="9" fontId="0" fillId="3" borderId="10" xfId="2" applyFont="1" applyFill="1" applyBorder="1"/>
    <xf numFmtId="9" fontId="0" fillId="3" borderId="12" xfId="2" applyFont="1" applyFill="1" applyBorder="1"/>
    <xf numFmtId="9" fontId="0" fillId="0" borderId="50" xfId="2" applyFont="1" applyBorder="1"/>
    <xf numFmtId="9" fontId="0" fillId="3" borderId="29" xfId="2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1" fillId="0" borderId="10" xfId="0" applyFont="1" applyBorder="1" applyAlignment="1">
      <alignment vertical="top" wrapText="1"/>
    </xf>
    <xf numFmtId="0" fontId="4" fillId="0" borderId="50" xfId="0" applyFont="1" applyBorder="1" applyAlignment="1">
      <alignment vertical="top"/>
    </xf>
    <xf numFmtId="0" fontId="4" fillId="0" borderId="51" xfId="0" applyFont="1" applyBorder="1" applyAlignment="1">
      <alignment vertical="top"/>
    </xf>
    <xf numFmtId="0" fontId="5" fillId="0" borderId="51" xfId="0" applyFont="1" applyBorder="1" applyAlignment="1">
      <alignment vertical="center" wrapText="1"/>
    </xf>
    <xf numFmtId="0" fontId="6" fillId="0" borderId="50" xfId="0" applyFont="1" applyBorder="1" applyAlignment="1">
      <alignment vertical="center"/>
    </xf>
    <xf numFmtId="4" fontId="6" fillId="0" borderId="51" xfId="0" applyNumberFormat="1" applyFont="1" applyBorder="1" applyAlignment="1">
      <alignment vertical="center"/>
    </xf>
    <xf numFmtId="9" fontId="0" fillId="0" borderId="0" xfId="2" applyFont="1"/>
    <xf numFmtId="4" fontId="4" fillId="0" borderId="51" xfId="0" applyNumberFormat="1" applyFont="1" applyBorder="1" applyAlignment="1">
      <alignment vertical="top"/>
    </xf>
    <xf numFmtId="165" fontId="1" fillId="0" borderId="3" xfId="1" applyNumberFormat="1" applyFon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1" xfId="2" applyFont="1" applyBorder="1" applyAlignment="1">
      <alignment wrapText="1"/>
    </xf>
    <xf numFmtId="9" fontId="0" fillId="0" borderId="11" xfId="2" applyNumberFormat="1" applyFont="1" applyBorder="1"/>
    <xf numFmtId="9" fontId="0" fillId="0" borderId="0" xfId="2" applyNumberFormat="1" applyFont="1" applyBorder="1"/>
    <xf numFmtId="9" fontId="0" fillId="0" borderId="58" xfId="2" applyFont="1" applyBorder="1"/>
    <xf numFmtId="9" fontId="0" fillId="0" borderId="59" xfId="2" applyFont="1" applyBorder="1"/>
    <xf numFmtId="0" fontId="1" fillId="3" borderId="10" xfId="0" applyFont="1" applyFill="1" applyBorder="1"/>
    <xf numFmtId="0" fontId="1" fillId="3" borderId="17" xfId="0" applyFont="1" applyFill="1" applyBorder="1"/>
    <xf numFmtId="0" fontId="1" fillId="0" borderId="3" xfId="0" applyFont="1" applyBorder="1"/>
    <xf numFmtId="9" fontId="1" fillId="0" borderId="29" xfId="2" applyFont="1" applyBorder="1" applyAlignment="1">
      <alignment vertical="top" wrapText="1"/>
    </xf>
    <xf numFmtId="165" fontId="1" fillId="0" borderId="53" xfId="1" applyNumberFormat="1" applyFont="1" applyBorder="1" applyAlignment="1">
      <alignment wrapText="1"/>
    </xf>
    <xf numFmtId="165" fontId="1" fillId="0" borderId="44" xfId="1" applyNumberFormat="1" applyFont="1" applyBorder="1" applyAlignment="1">
      <alignment wrapText="1"/>
    </xf>
    <xf numFmtId="165" fontId="7" fillId="0" borderId="44" xfId="1" applyNumberFormat="1" applyFont="1" applyBorder="1" applyAlignment="1">
      <alignment wrapText="1"/>
    </xf>
    <xf numFmtId="165" fontId="1" fillId="3" borderId="44" xfId="1" applyNumberFormat="1" applyFont="1" applyFill="1" applyBorder="1" applyAlignment="1">
      <alignment wrapText="1"/>
    </xf>
    <xf numFmtId="9" fontId="1" fillId="0" borderId="44" xfId="2" applyFont="1" applyBorder="1" applyAlignment="1">
      <alignment wrapText="1"/>
    </xf>
    <xf numFmtId="165" fontId="1" fillId="0" borderId="0" xfId="1" applyNumberFormat="1" applyFont="1" applyAlignment="1">
      <alignment wrapText="1"/>
    </xf>
    <xf numFmtId="0" fontId="2" fillId="0" borderId="20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2" fontId="0" fillId="0" borderId="43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2" fontId="0" fillId="0" borderId="50" xfId="0" applyNumberFormat="1" applyBorder="1"/>
    <xf numFmtId="2" fontId="0" fillId="0" borderId="1" xfId="0" applyNumberFormat="1" applyBorder="1" applyAlignment="1">
      <alignment wrapText="1"/>
    </xf>
    <xf numFmtId="166" fontId="1" fillId="0" borderId="44" xfId="1" applyNumberFormat="1" applyFont="1" applyBorder="1" applyAlignment="1">
      <alignment wrapText="1"/>
    </xf>
    <xf numFmtId="164" fontId="1" fillId="0" borderId="44" xfId="1" applyNumberFormat="1" applyFont="1" applyBorder="1" applyAlignment="1">
      <alignment wrapText="1"/>
    </xf>
    <xf numFmtId="166" fontId="1" fillId="0" borderId="45" xfId="1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9" fontId="7" fillId="0" borderId="44" xfId="2" applyFont="1" applyBorder="1" applyAlignment="1">
      <alignment wrapText="1"/>
    </xf>
    <xf numFmtId="9" fontId="2" fillId="0" borderId="4" xfId="0" applyNumberFormat="1" applyFont="1" applyBorder="1" applyAlignment="1">
      <alignment wrapText="1"/>
    </xf>
    <xf numFmtId="9" fontId="2" fillId="0" borderId="1" xfId="0" applyNumberFormat="1" applyFont="1" applyBorder="1" applyAlignment="1">
      <alignment wrapText="1"/>
    </xf>
    <xf numFmtId="9" fontId="0" fillId="0" borderId="4" xfId="2" applyFon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1" fillId="0" borderId="44" xfId="2" applyFont="1" applyFill="1" applyBorder="1" applyAlignment="1">
      <alignment wrapText="1"/>
    </xf>
    <xf numFmtId="9" fontId="0" fillId="0" borderId="4" xfId="0" applyNumberFormat="1" applyFill="1" applyBorder="1" applyAlignment="1">
      <alignment wrapText="1"/>
    </xf>
    <xf numFmtId="9" fontId="0" fillId="0" borderId="1" xfId="0" applyNumberFormat="1" applyFill="1" applyBorder="1" applyAlignment="1">
      <alignment wrapText="1"/>
    </xf>
    <xf numFmtId="0" fontId="8" fillId="0" borderId="32" xfId="0" applyFont="1" applyBorder="1"/>
    <xf numFmtId="0" fontId="8" fillId="0" borderId="41" xfId="0" applyFont="1" applyBorder="1"/>
    <xf numFmtId="0" fontId="8" fillId="0" borderId="4" xfId="0" applyFont="1" applyBorder="1"/>
    <xf numFmtId="0" fontId="8" fillId="0" borderId="42" xfId="0" applyFont="1" applyBorder="1"/>
    <xf numFmtId="0" fontId="8" fillId="0" borderId="43" xfId="0" applyFont="1" applyBorder="1"/>
    <xf numFmtId="0" fontId="8" fillId="0" borderId="44" xfId="0" applyFont="1" applyBorder="1"/>
    <xf numFmtId="0" fontId="8" fillId="0" borderId="10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5" xfId="0" applyFont="1" applyBorder="1"/>
    <xf numFmtId="0" fontId="8" fillId="0" borderId="25" xfId="0" applyFont="1" applyBorder="1"/>
    <xf numFmtId="0" fontId="8" fillId="0" borderId="38" xfId="0" applyFont="1" applyBorder="1"/>
    <xf numFmtId="0" fontId="8" fillId="0" borderId="2" xfId="0" applyFont="1" applyBorder="1"/>
    <xf numFmtId="0" fontId="8" fillId="0" borderId="1" xfId="0" applyFont="1" applyBorder="1"/>
    <xf numFmtId="0" fontId="8" fillId="0" borderId="52" xfId="0" applyFont="1" applyBorder="1"/>
    <xf numFmtId="0" fontId="8" fillId="0" borderId="56" xfId="0" applyFont="1" applyBorder="1"/>
    <xf numFmtId="0" fontId="8" fillId="0" borderId="33" xfId="0" applyFont="1" applyBorder="1"/>
    <xf numFmtId="0" fontId="8" fillId="0" borderId="37" xfId="0" applyFont="1" applyBorder="1"/>
    <xf numFmtId="0" fontId="8" fillId="0" borderId="35" xfId="0" applyFont="1" applyBorder="1"/>
    <xf numFmtId="0" fontId="8" fillId="0" borderId="46" xfId="0" applyFont="1" applyBorder="1"/>
    <xf numFmtId="0" fontId="0" fillId="0" borderId="14" xfId="0" applyBorder="1" applyAlignment="1">
      <alignment wrapText="1"/>
    </xf>
    <xf numFmtId="0" fontId="0" fillId="0" borderId="62" xfId="0" applyBorder="1"/>
    <xf numFmtId="0" fontId="0" fillId="2" borderId="55" xfId="0" applyFill="1" applyBorder="1"/>
    <xf numFmtId="0" fontId="0" fillId="2" borderId="59" xfId="0" applyFill="1" applyBorder="1"/>
    <xf numFmtId="0" fontId="8" fillId="0" borderId="63" xfId="0" applyFont="1" applyBorder="1"/>
    <xf numFmtId="0" fontId="8" fillId="0" borderId="27" xfId="0" applyFont="1" applyBorder="1"/>
    <xf numFmtId="0" fontId="8" fillId="0" borderId="58" xfId="0" applyFont="1" applyBorder="1"/>
    <xf numFmtId="9" fontId="0" fillId="0" borderId="63" xfId="2" applyFont="1" applyBorder="1"/>
    <xf numFmtId="0" fontId="8" fillId="0" borderId="59" xfId="0" applyFont="1" applyBorder="1"/>
    <xf numFmtId="9" fontId="0" fillId="0" borderId="33" xfId="2" applyFont="1" applyBorder="1" applyAlignment="1">
      <alignment wrapText="1"/>
    </xf>
    <xf numFmtId="9" fontId="0" fillId="0" borderId="61" xfId="2" applyFont="1" applyBorder="1" applyAlignment="1">
      <alignment wrapText="1"/>
    </xf>
    <xf numFmtId="9" fontId="0" fillId="0" borderId="35" xfId="2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65" xfId="0" applyBorder="1" applyAlignment="1">
      <alignment wrapText="1"/>
    </xf>
    <xf numFmtId="0" fontId="0" fillId="0" borderId="66" xfId="0" applyBorder="1" applyAlignment="1">
      <alignment wrapText="1"/>
    </xf>
    <xf numFmtId="0" fontId="0" fillId="3" borderId="66" xfId="0" applyFill="1" applyBorder="1" applyAlignment="1">
      <alignment wrapText="1"/>
    </xf>
    <xf numFmtId="0" fontId="1" fillId="0" borderId="66" xfId="0" applyFont="1" applyBorder="1" applyAlignment="1">
      <alignment wrapText="1"/>
    </xf>
    <xf numFmtId="0" fontId="2" fillId="0" borderId="66" xfId="0" applyFont="1" applyBorder="1" applyAlignment="1">
      <alignment wrapText="1"/>
    </xf>
    <xf numFmtId="0" fontId="0" fillId="0" borderId="52" xfId="0" applyBorder="1" applyAlignment="1">
      <alignment wrapText="1"/>
    </xf>
    <xf numFmtId="0" fontId="0" fillId="0" borderId="33" xfId="0" applyBorder="1" applyAlignment="1">
      <alignment wrapText="1"/>
    </xf>
    <xf numFmtId="0" fontId="0" fillId="3" borderId="33" xfId="0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0" fillId="0" borderId="33" xfId="0" applyFill="1" applyBorder="1"/>
    <xf numFmtId="0" fontId="0" fillId="0" borderId="5" xfId="0" applyFill="1" applyBorder="1"/>
    <xf numFmtId="9" fontId="0" fillId="0" borderId="28" xfId="2" applyFont="1" applyBorder="1"/>
    <xf numFmtId="0" fontId="8" fillId="0" borderId="0" xfId="0" applyFont="1" applyBorder="1"/>
    <xf numFmtId="0" fontId="2" fillId="0" borderId="6" xfId="0" applyFont="1" applyBorder="1" applyAlignment="1">
      <alignment horizontal="right" wrapText="1"/>
    </xf>
    <xf numFmtId="0" fontId="8" fillId="0" borderId="55" xfId="0" applyFont="1" applyBorder="1"/>
    <xf numFmtId="0" fontId="8" fillId="0" borderId="67" xfId="0" applyFont="1" applyBorder="1"/>
    <xf numFmtId="0" fontId="2" fillId="0" borderId="58" xfId="0" applyFont="1" applyBorder="1" applyAlignment="1">
      <alignment horizontal="right" wrapText="1"/>
    </xf>
    <xf numFmtId="3" fontId="1" fillId="0" borderId="32" xfId="0" applyNumberFormat="1" applyFont="1" applyBorder="1" applyAlignment="1">
      <alignment wrapText="1"/>
    </xf>
    <xf numFmtId="0" fontId="0" fillId="0" borderId="38" xfId="0" applyBorder="1"/>
    <xf numFmtId="0" fontId="2" fillId="0" borderId="4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8" fillId="0" borderId="24" xfId="0" applyFont="1" applyBorder="1"/>
    <xf numFmtId="9" fontId="0" fillId="0" borderId="55" xfId="2" applyFont="1" applyBorder="1"/>
    <xf numFmtId="3" fontId="1" fillId="0" borderId="68" xfId="0" applyNumberFormat="1" applyFont="1" applyBorder="1" applyAlignment="1">
      <alignment wrapText="1"/>
    </xf>
    <xf numFmtId="0" fontId="2" fillId="0" borderId="26" xfId="0" applyFont="1" applyBorder="1" applyAlignment="1">
      <alignment horizontal="right" wrapText="1"/>
    </xf>
    <xf numFmtId="9" fontId="0" fillId="0" borderId="32" xfId="2" applyNumberFormat="1" applyFont="1" applyBorder="1"/>
    <xf numFmtId="9" fontId="0" fillId="0" borderId="4" xfId="2" applyNumberFormat="1" applyFont="1" applyBorder="1"/>
    <xf numFmtId="9" fontId="0" fillId="0" borderId="23" xfId="2" applyNumberFormat="1" applyFont="1" applyBorder="1"/>
    <xf numFmtId="9" fontId="0" fillId="0" borderId="24" xfId="2" applyFont="1" applyBorder="1"/>
    <xf numFmtId="0" fontId="0" fillId="0" borderId="68" xfId="0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64" xfId="0" applyFont="1" applyBorder="1" applyAlignment="1">
      <alignment horizontal="right" wrapText="1"/>
    </xf>
    <xf numFmtId="0" fontId="1" fillId="0" borderId="48" xfId="0" applyFont="1" applyBorder="1" applyAlignment="1">
      <alignment wrapText="1"/>
    </xf>
    <xf numFmtId="0" fontId="0" fillId="2" borderId="69" xfId="0" applyFill="1" applyBorder="1"/>
    <xf numFmtId="0" fontId="0" fillId="2" borderId="49" xfId="0" applyFill="1" applyBorder="1"/>
    <xf numFmtId="0" fontId="0" fillId="0" borderId="63" xfId="0" applyBorder="1"/>
    <xf numFmtId="0" fontId="1" fillId="0" borderId="70" xfId="0" applyFont="1" applyBorder="1" applyAlignment="1">
      <alignment wrapText="1"/>
    </xf>
    <xf numFmtId="0" fontId="0" fillId="0" borderId="69" xfId="0" applyBorder="1"/>
    <xf numFmtId="3" fontId="1" fillId="0" borderId="48" xfId="0" applyNumberFormat="1" applyFont="1" applyBorder="1" applyAlignment="1">
      <alignment wrapText="1"/>
    </xf>
    <xf numFmtId="9" fontId="0" fillId="0" borderId="62" xfId="2" applyFont="1" applyBorder="1"/>
    <xf numFmtId="0" fontId="0" fillId="0" borderId="61" xfId="0" applyFill="1" applyBorder="1"/>
    <xf numFmtId="0" fontId="0" fillId="0" borderId="36" xfId="0" applyFill="1" applyBorder="1"/>
    <xf numFmtId="0" fontId="8" fillId="0" borderId="47" xfId="0" applyFont="1" applyBorder="1"/>
    <xf numFmtId="3" fontId="1" fillId="0" borderId="50" xfId="0" applyNumberFormat="1" applyFont="1" applyBorder="1" applyAlignment="1">
      <alignment wrapText="1"/>
    </xf>
    <xf numFmtId="0" fontId="8" fillId="0" borderId="71" xfId="0" applyFont="1" applyBorder="1"/>
    <xf numFmtId="0" fontId="0" fillId="0" borderId="1" xfId="0" applyFill="1" applyBorder="1"/>
    <xf numFmtId="0" fontId="8" fillId="0" borderId="9" xfId="0" applyFont="1" applyBorder="1"/>
    <xf numFmtId="0" fontId="8" fillId="0" borderId="48" xfId="0" applyFont="1" applyBorder="1"/>
    <xf numFmtId="9" fontId="0" fillId="0" borderId="67" xfId="2" applyFont="1" applyBorder="1"/>
    <xf numFmtId="9" fontId="0" fillId="0" borderId="48" xfId="2" applyFont="1" applyBorder="1"/>
    <xf numFmtId="9" fontId="0" fillId="0" borderId="69" xfId="2" applyFont="1" applyBorder="1"/>
    <xf numFmtId="9" fontId="0" fillId="0" borderId="49" xfId="2" applyFont="1" applyBorder="1"/>
    <xf numFmtId="9" fontId="0" fillId="0" borderId="51" xfId="2" applyFont="1" applyBorder="1"/>
    <xf numFmtId="9" fontId="0" fillId="0" borderId="72" xfId="2" applyFont="1" applyBorder="1"/>
    <xf numFmtId="0" fontId="8" fillId="0" borderId="60" xfId="0" applyFont="1" applyBorder="1"/>
    <xf numFmtId="0" fontId="0" fillId="0" borderId="71" xfId="0" applyBorder="1"/>
    <xf numFmtId="9" fontId="0" fillId="0" borderId="60" xfId="2" applyFont="1" applyBorder="1"/>
    <xf numFmtId="9" fontId="0" fillId="3" borderId="50" xfId="2" applyFont="1" applyFill="1" applyBorder="1"/>
    <xf numFmtId="9" fontId="0" fillId="3" borderId="1" xfId="2" applyFont="1" applyFill="1" applyBorder="1"/>
    <xf numFmtId="9" fontId="0" fillId="0" borderId="71" xfId="2" applyFont="1" applyBorder="1"/>
    <xf numFmtId="9" fontId="0" fillId="2" borderId="62" xfId="2" applyFont="1" applyFill="1" applyBorder="1"/>
    <xf numFmtId="9" fontId="0" fillId="0" borderId="67" xfId="2" applyFont="1" applyBorder="1" applyAlignment="1">
      <alignment wrapText="1"/>
    </xf>
    <xf numFmtId="9" fontId="0" fillId="3" borderId="73" xfId="2" applyFont="1" applyFill="1" applyBorder="1"/>
    <xf numFmtId="1" fontId="0" fillId="0" borderId="60" xfId="2" applyNumberFormat="1" applyFont="1" applyBorder="1" applyAlignment="1">
      <alignment wrapText="1"/>
    </xf>
    <xf numFmtId="9" fontId="0" fillId="3" borderId="63" xfId="2" applyFont="1" applyFill="1" applyBorder="1"/>
    <xf numFmtId="0" fontId="8" fillId="0" borderId="11" xfId="0" applyFont="1" applyBorder="1"/>
    <xf numFmtId="0" fontId="0" fillId="0" borderId="1" xfId="2" applyNumberFormat="1" applyFont="1" applyBorder="1"/>
    <xf numFmtId="0" fontId="0" fillId="5" borderId="6" xfId="0" applyNumberFormat="1" applyFill="1" applyBorder="1"/>
    <xf numFmtId="0" fontId="0" fillId="5" borderId="7" xfId="0" applyNumberFormat="1" applyFill="1" applyBorder="1"/>
    <xf numFmtId="0" fontId="0" fillId="5" borderId="4" xfId="0" applyNumberFormat="1" applyFill="1" applyBorder="1"/>
    <xf numFmtId="0" fontId="0" fillId="5" borderId="9" xfId="0" applyNumberFormat="1" applyFill="1" applyBorder="1"/>
    <xf numFmtId="0" fontId="0" fillId="5" borderId="33" xfId="2" applyNumberFormat="1" applyFont="1" applyFill="1" applyBorder="1" applyAlignment="1">
      <alignment wrapText="1"/>
    </xf>
    <xf numFmtId="0" fontId="0" fillId="5" borderId="1" xfId="0" applyNumberFormat="1" applyFill="1" applyBorder="1"/>
    <xf numFmtId="0" fontId="0" fillId="5" borderId="19" xfId="0" applyFill="1" applyBorder="1"/>
    <xf numFmtId="0" fontId="0" fillId="5" borderId="53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64" xfId="0" applyFill="1" applyBorder="1"/>
    <xf numFmtId="0" fontId="0" fillId="5" borderId="6" xfId="0" applyFill="1" applyBorder="1"/>
    <xf numFmtId="0" fontId="0" fillId="5" borderId="56" xfId="0" applyFill="1" applyBorder="1"/>
    <xf numFmtId="0" fontId="0" fillId="5" borderId="43" xfId="0" applyFill="1" applyBorder="1"/>
    <xf numFmtId="0" fontId="0" fillId="5" borderId="4" xfId="0" applyFill="1" applyBorder="1"/>
    <xf numFmtId="0" fontId="0" fillId="5" borderId="58" xfId="0" applyFill="1" applyBorder="1"/>
    <xf numFmtId="3" fontId="0" fillId="0" borderId="69" xfId="0" applyNumberFormat="1" applyBorder="1"/>
    <xf numFmtId="0" fontId="0" fillId="0" borderId="42" xfId="0" applyBorder="1" applyAlignment="1">
      <alignment wrapText="1"/>
    </xf>
    <xf numFmtId="3" fontId="8" fillId="0" borderId="6" xfId="0" applyNumberFormat="1" applyFont="1" applyBorder="1"/>
    <xf numFmtId="3" fontId="8" fillId="0" borderId="1" xfId="0" applyNumberFormat="1" applyFont="1" applyBorder="1"/>
    <xf numFmtId="0" fontId="8" fillId="0" borderId="33" xfId="2" applyNumberFormat="1" applyFont="1" applyBorder="1" applyAlignment="1">
      <alignment wrapText="1"/>
    </xf>
    <xf numFmtId="0" fontId="0" fillId="0" borderId="33" xfId="0" applyBorder="1"/>
    <xf numFmtId="3" fontId="0" fillId="0" borderId="34" xfId="0" applyNumberFormat="1" applyFont="1" applyBorder="1" applyAlignment="1">
      <alignment wrapText="1"/>
    </xf>
    <xf numFmtId="9" fontId="0" fillId="0" borderId="9" xfId="2" applyNumberFormat="1" applyFont="1" applyBorder="1"/>
    <xf numFmtId="0" fontId="0" fillId="0" borderId="35" xfId="0" applyBorder="1" applyAlignment="1">
      <alignment wrapText="1"/>
    </xf>
    <xf numFmtId="3" fontId="1" fillId="0" borderId="22" xfId="0" applyNumberFormat="1" applyFont="1" applyBorder="1" applyAlignment="1">
      <alignment wrapText="1"/>
    </xf>
    <xf numFmtId="0" fontId="8" fillId="0" borderId="61" xfId="0" applyFont="1" applyBorder="1"/>
    <xf numFmtId="3" fontId="0" fillId="0" borderId="3" xfId="0" applyNumberFormat="1" applyBorder="1" applyAlignment="1">
      <alignment wrapText="1"/>
    </xf>
    <xf numFmtId="3" fontId="8" fillId="0" borderId="7" xfId="0" applyNumberFormat="1" applyFont="1" applyBorder="1"/>
    <xf numFmtId="9" fontId="0" fillId="0" borderId="0" xfId="2" applyFont="1" applyAlignment="1">
      <alignment horizontal="center" wrapText="1"/>
    </xf>
    <xf numFmtId="0" fontId="1" fillId="0" borderId="49" xfId="0" applyFont="1" applyBorder="1"/>
    <xf numFmtId="9" fontId="1" fillId="0" borderId="10" xfId="2" applyFont="1" applyBorder="1"/>
    <xf numFmtId="9" fontId="1" fillId="0" borderId="17" xfId="2" applyFont="1" applyBorder="1"/>
    <xf numFmtId="9" fontId="1" fillId="0" borderId="45" xfId="2" applyFont="1" applyBorder="1"/>
    <xf numFmtId="0" fontId="0" fillId="0" borderId="25" xfId="0" applyBorder="1"/>
    <xf numFmtId="164" fontId="0" fillId="0" borderId="39" xfId="1" applyFont="1" applyBorder="1"/>
    <xf numFmtId="164" fontId="0" fillId="0" borderId="27" xfId="1" applyFont="1" applyBorder="1"/>
    <xf numFmtId="164" fontId="0" fillId="0" borderId="15" xfId="1" applyFont="1" applyBorder="1"/>
    <xf numFmtId="9" fontId="0" fillId="0" borderId="6" xfId="2" applyNumberFormat="1" applyFont="1" applyBorder="1"/>
    <xf numFmtId="0" fontId="10" fillId="0" borderId="74" xfId="0" applyFont="1" applyFill="1" applyBorder="1" applyAlignment="1" applyProtection="1">
      <alignment horizontal="right" vertical="center" wrapText="1"/>
    </xf>
    <xf numFmtId="0" fontId="10" fillId="0" borderId="74" xfId="0" applyFont="1" applyFill="1" applyBorder="1" applyAlignment="1" applyProtection="1">
      <alignment vertical="center" wrapText="1"/>
    </xf>
    <xf numFmtId="15" fontId="10" fillId="0" borderId="74" xfId="0" applyNumberFormat="1" applyFont="1" applyFill="1" applyBorder="1" applyAlignment="1" applyProtection="1">
      <alignment horizontal="right" vertical="center" wrapText="1"/>
    </xf>
    <xf numFmtId="0" fontId="9" fillId="4" borderId="1" xfId="0" applyFont="1" applyFill="1" applyBorder="1" applyAlignment="1" applyProtection="1">
      <alignment horizontal="center" vertical="center" wrapText="1"/>
    </xf>
    <xf numFmtId="0" fontId="0" fillId="5" borderId="1" xfId="2" applyNumberFormat="1" applyFont="1" applyFill="1" applyBorder="1" applyAlignment="1">
      <alignment wrapText="1"/>
    </xf>
    <xf numFmtId="9" fontId="0" fillId="3" borderId="1" xfId="2" applyFont="1" applyFill="1" applyBorder="1" applyAlignment="1">
      <alignment wrapText="1"/>
    </xf>
    <xf numFmtId="0" fontId="10" fillId="0" borderId="75" xfId="0" applyFont="1" applyFill="1" applyBorder="1" applyAlignment="1" applyProtection="1">
      <alignment horizontal="right" vertical="center" wrapText="1"/>
    </xf>
    <xf numFmtId="0" fontId="11" fillId="0" borderId="2" xfId="0" applyFont="1" applyBorder="1"/>
    <xf numFmtId="0" fontId="11" fillId="0" borderId="1" xfId="0" applyFont="1" applyBorder="1"/>
    <xf numFmtId="0" fontId="11" fillId="0" borderId="35" xfId="0" applyFont="1" applyBorder="1"/>
    <xf numFmtId="0" fontId="8" fillId="0" borderId="28" xfId="0" applyFont="1" applyBorder="1"/>
    <xf numFmtId="0" fontId="8" fillId="0" borderId="73" xfId="0" applyFont="1" applyBorder="1"/>
    <xf numFmtId="0" fontId="12" fillId="0" borderId="1" xfId="0" applyFont="1" applyBorder="1" applyAlignment="1">
      <alignment horizontal="right" vertical="center" wrapText="1"/>
    </xf>
    <xf numFmtId="0" fontId="0" fillId="5" borderId="6" xfId="0" applyFill="1" applyBorder="1" applyAlignment="1">
      <alignment wrapText="1"/>
    </xf>
    <xf numFmtId="9" fontId="0" fillId="5" borderId="6" xfId="2" applyFont="1" applyFill="1" applyBorder="1"/>
    <xf numFmtId="0" fontId="1" fillId="0" borderId="18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8" xfId="0" applyNumberFormat="1" applyFont="1" applyBorder="1" applyAlignment="1">
      <alignment horizontal="center" wrapText="1"/>
    </xf>
    <xf numFmtId="3" fontId="1" fillId="0" borderId="13" xfId="0" applyNumberFormat="1" applyFont="1" applyBorder="1" applyAlignment="1">
      <alignment horizontal="center" wrapText="1"/>
    </xf>
    <xf numFmtId="3" fontId="1" fillId="0" borderId="8" xfId="0" applyNumberFormat="1" applyFont="1" applyBorder="1" applyAlignment="1">
      <alignment horizont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31" xfId="0" applyFont="1" applyBorder="1" applyAlignment="1">
      <alignment vertical="center" wrapText="1"/>
    </xf>
    <xf numFmtId="0" fontId="5" fillId="0" borderId="50" xfId="0" applyFont="1" applyBorder="1" applyAlignment="1">
      <alignment vertical="center" wrapText="1"/>
    </xf>
  </cellXfs>
  <cellStyles count="11">
    <cellStyle name="Comma" xfId="1" builtinId="3"/>
    <cellStyle name="Normal" xfId="0" builtinId="0"/>
    <cellStyle name="Normal 10" xfId="7"/>
    <cellStyle name="Normal 12" xfId="5"/>
    <cellStyle name="Normal 13" xfId="6"/>
    <cellStyle name="Normal 14" xfId="8"/>
    <cellStyle name="Normal 2" xfId="4"/>
    <cellStyle name="Normal 3" xfId="3"/>
    <cellStyle name="Normal 6" xfId="9"/>
    <cellStyle name="Normal 8" xfId="1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2: Literacy levels of care givers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5.1324658293402927E-3"/>
                  <c:y val="-2.28235073312506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4275862068965"/>
                      <c:h val="0.1299863012729677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"/>
                  <c:y val="-4.49082454639543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5813945312002148E-3"/>
                  <c:y val="-4.83627258842585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'Care Givers &amp; Pt Comm'!$K$120:$M$120</c:f>
              <c:strCache>
                <c:ptCount val="3"/>
                <c:pt idx="0">
                  <c:v>Ever Been to Primary School</c:v>
                </c:pt>
                <c:pt idx="1">
                  <c:v>Ever Been to Secondary School</c:v>
                </c:pt>
                <c:pt idx="2">
                  <c:v>Ever Been To College</c:v>
                </c:pt>
              </c:strCache>
            </c:strRef>
          </c:cat>
          <c:val>
            <c:numRef>
              <c:f>'Care Givers &amp; Pt Comm'!$K$121:$M$121</c:f>
              <c:numCache>
                <c:formatCode>0%</c:formatCode>
                <c:ptCount val="3"/>
                <c:pt idx="0">
                  <c:v>1</c:v>
                </c:pt>
                <c:pt idx="1">
                  <c:v>0.74358974358974361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-695315776"/>
        <c:axId val="-695320128"/>
        <c:axId val="0"/>
      </c:bar3DChart>
      <c:catAx>
        <c:axId val="-6953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95320128"/>
        <c:crosses val="autoZero"/>
        <c:auto val="1"/>
        <c:lblAlgn val="ctr"/>
        <c:lblOffset val="100"/>
        <c:noMultiLvlLbl val="0"/>
      </c:catAx>
      <c:valAx>
        <c:axId val="-695320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6953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1750"/>
    </a:effectLst>
    <a:scene3d>
      <a:camera prst="orthographicFront"/>
      <a:lightRig rig="threePt" dir="t"/>
    </a:scene3d>
    <a:sp3d prstMaterial="dkEdge">
      <a:bevelT/>
      <a:bevelB/>
    </a:sp3d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</a:t>
            </a:r>
            <a:r>
              <a:rPr lang="en-GB" baseline="0"/>
              <a:t> 3: Educational Qualifications of Care Givers</a:t>
            </a:r>
            <a:endParaRPr lang="en-GB"/>
          </a:p>
        </c:rich>
      </c:tx>
      <c:overlay val="0"/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'Care Givers &amp; Pt Comm'!$K$151:$M$151</c:f>
              <c:strCache>
                <c:ptCount val="3"/>
                <c:pt idx="0">
                  <c:v>PSLCE Only</c:v>
                </c:pt>
                <c:pt idx="1">
                  <c:v>JCE Only</c:v>
                </c:pt>
                <c:pt idx="2">
                  <c:v>MSCE Only</c:v>
                </c:pt>
              </c:strCache>
            </c:strRef>
          </c:cat>
          <c:val>
            <c:numRef>
              <c:f>'Care Givers &amp; Pt Comm'!$K$152:$M$152</c:f>
              <c:numCache>
                <c:formatCode>0%</c:formatCode>
                <c:ptCount val="3"/>
                <c:pt idx="0">
                  <c:v>1</c:v>
                </c:pt>
                <c:pt idx="1">
                  <c:v>0.59151193633952259</c:v>
                </c:pt>
                <c:pt idx="2">
                  <c:v>0.14854111405835543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695314688"/>
        <c:axId val="-695326656"/>
        <c:axId val="0"/>
      </c:bar3DChart>
      <c:catAx>
        <c:axId val="-69531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695326656"/>
        <c:crosses val="autoZero"/>
        <c:auto val="1"/>
        <c:lblAlgn val="ctr"/>
        <c:lblOffset val="100"/>
        <c:noMultiLvlLbl val="0"/>
      </c:catAx>
      <c:valAx>
        <c:axId val="-6953266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6953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Care Givers Per TA</a:t>
            </a:r>
          </a:p>
        </c:rich>
      </c:tx>
      <c:layout>
        <c:manualLayout>
          <c:xMode val="edge"/>
          <c:yMode val="edge"/>
          <c:x val="0.1826666666666667"/>
          <c:y val="2.777777777777777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'Care Givers &amp; Pt Comm'!$B$2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'Care Givers &amp; Pt Comm'!$A$3:$A$5</c:f>
              <c:strCache>
                <c:ptCount val="3"/>
                <c:pt idx="0">
                  <c:v>TA Chauma</c:v>
                </c:pt>
                <c:pt idx="1">
                  <c:v>TA Chilikumwendo</c:v>
                </c:pt>
                <c:pt idx="2">
                  <c:v>TA Kachindamoto</c:v>
                </c:pt>
              </c:strCache>
            </c:strRef>
          </c:cat>
          <c:val>
            <c:numRef>
              <c:f>'Care Givers &amp; Pt Comm'!$B$3:$B$5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'Care Givers &amp; Pt Comm'!$C$2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'Care Givers &amp; Pt Comm'!$A$3:$A$5</c:f>
              <c:strCache>
                <c:ptCount val="3"/>
                <c:pt idx="0">
                  <c:v>TA Chauma</c:v>
                </c:pt>
                <c:pt idx="1">
                  <c:v>TA Chilikumwendo</c:v>
                </c:pt>
                <c:pt idx="2">
                  <c:v>TA Kachindamoto</c:v>
                </c:pt>
              </c:strCache>
            </c:strRef>
          </c:cat>
          <c:val>
            <c:numRef>
              <c:f>'Care Givers &amp; Pt Comm'!$C$3:$C$5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  <c:pt idx="2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-695313600"/>
        <c:axId val="-695313056"/>
        <c:axId val="0"/>
      </c:bar3DChart>
      <c:catAx>
        <c:axId val="-69531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695313056"/>
        <c:crosses val="autoZero"/>
        <c:auto val="1"/>
        <c:lblAlgn val="ctr"/>
        <c:lblOffset val="100"/>
        <c:noMultiLvlLbl val="0"/>
      </c:catAx>
      <c:valAx>
        <c:axId val="-69531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6953136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Comparison of Attendance Rates Across TAs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'Gen Info on children'!$G$16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 Info on children'!$F$17:$F$25</c:f>
              <c:strCache>
                <c:ptCount val="9"/>
                <c:pt idx="0">
                  <c:v>TA Chauma</c:v>
                </c:pt>
                <c:pt idx="1">
                  <c:v>TA Chilikumwendo</c:v>
                </c:pt>
                <c:pt idx="2">
                  <c:v>TA Kachindamoto</c:v>
                </c:pt>
                <c:pt idx="3">
                  <c:v>TA Kamenya Gwaza</c:v>
                </c:pt>
                <c:pt idx="4">
                  <c:v>TA Kaphuka</c:v>
                </c:pt>
                <c:pt idx="5">
                  <c:v>TA Kasumbu</c:v>
                </c:pt>
                <c:pt idx="6">
                  <c:v>TA Pemba</c:v>
                </c:pt>
                <c:pt idx="7">
                  <c:v>TA Tambala</c:v>
                </c:pt>
                <c:pt idx="8">
                  <c:v>Dedza District</c:v>
                </c:pt>
              </c:strCache>
            </c:strRef>
          </c:cat>
          <c:val>
            <c:numRef>
              <c:f>'Gen Info on children'!$G$17:$G$25</c:f>
              <c:numCache>
                <c:formatCode>0%</c:formatCode>
                <c:ptCount val="9"/>
                <c:pt idx="0">
                  <c:v>0.66249999999999998</c:v>
                </c:pt>
                <c:pt idx="1">
                  <c:v>0.6463022508038585</c:v>
                </c:pt>
                <c:pt idx="2">
                  <c:v>0.59233449477351918</c:v>
                </c:pt>
                <c:pt idx="3">
                  <c:v>0.38248551191242758</c:v>
                </c:pt>
                <c:pt idx="4">
                  <c:v>0.42528735632183906</c:v>
                </c:pt>
                <c:pt idx="5">
                  <c:v>0.58495245969408849</c:v>
                </c:pt>
                <c:pt idx="6">
                  <c:v>0.51028037383177571</c:v>
                </c:pt>
                <c:pt idx="7">
                  <c:v>0.65171503957783639</c:v>
                </c:pt>
                <c:pt idx="8">
                  <c:v>0.51972615456022275</c:v>
                </c:pt>
              </c:numCache>
            </c:numRef>
          </c:val>
        </c:ser>
        <c:ser>
          <c:idx val="1"/>
          <c:order val="1"/>
          <c:tx>
            <c:strRef>
              <c:f>'Gen Info on children'!$H$16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 Info on children'!$F$17:$F$25</c:f>
              <c:strCache>
                <c:ptCount val="9"/>
                <c:pt idx="0">
                  <c:v>TA Chauma</c:v>
                </c:pt>
                <c:pt idx="1">
                  <c:v>TA Chilikumwendo</c:v>
                </c:pt>
                <c:pt idx="2">
                  <c:v>TA Kachindamoto</c:v>
                </c:pt>
                <c:pt idx="3">
                  <c:v>TA Kamenya Gwaza</c:v>
                </c:pt>
                <c:pt idx="4">
                  <c:v>TA Kaphuka</c:v>
                </c:pt>
                <c:pt idx="5">
                  <c:v>TA Kasumbu</c:v>
                </c:pt>
                <c:pt idx="6">
                  <c:v>TA Pemba</c:v>
                </c:pt>
                <c:pt idx="7">
                  <c:v>TA Tambala</c:v>
                </c:pt>
                <c:pt idx="8">
                  <c:v>Dedza District</c:v>
                </c:pt>
              </c:strCache>
            </c:strRef>
          </c:cat>
          <c:val>
            <c:numRef>
              <c:f>'Gen Info on children'!$H$17:$H$25</c:f>
              <c:numCache>
                <c:formatCode>0%</c:formatCode>
                <c:ptCount val="9"/>
                <c:pt idx="0">
                  <c:v>0.67441860465116277</c:v>
                </c:pt>
                <c:pt idx="1">
                  <c:v>0.78021978021978022</c:v>
                </c:pt>
                <c:pt idx="2">
                  <c:v>0.57552742616033759</c:v>
                </c:pt>
                <c:pt idx="3">
                  <c:v>0.39990138067061143</c:v>
                </c:pt>
                <c:pt idx="4">
                  <c:v>0.45824847250509165</c:v>
                </c:pt>
                <c:pt idx="5">
                  <c:v>0.52377892030848328</c:v>
                </c:pt>
                <c:pt idx="6">
                  <c:v>0.64691358024691359</c:v>
                </c:pt>
                <c:pt idx="7">
                  <c:v>0.64189189189189189</c:v>
                </c:pt>
                <c:pt idx="8">
                  <c:v>0.52920837124658782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cylinder"/>
        <c:axId val="-695321760"/>
        <c:axId val="-695318496"/>
        <c:axId val="0"/>
      </c:bar3DChart>
      <c:catAx>
        <c:axId val="-6953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Traditional Authority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695318496"/>
        <c:crosses val="autoZero"/>
        <c:auto val="1"/>
        <c:lblAlgn val="ctr"/>
        <c:lblOffset val="100"/>
        <c:noMultiLvlLbl val="0"/>
      </c:catAx>
      <c:valAx>
        <c:axId val="-6953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6953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5: </a:t>
            </a:r>
            <a:r>
              <a:rPr lang="en-GB" baseline="0"/>
              <a:t> Availability of Toilets in CBCCs Across the TAs in Dedza</a:t>
            </a:r>
            <a:endParaRPr lang="en-GB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'CBCC Structures'!$G$36</c:f>
              <c:strCache>
                <c:ptCount val="1"/>
                <c:pt idx="0">
                  <c:v>CBCCs With Toilets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prstMaterial="dkEdge">
              <a:bevelT/>
              <a:bevelB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'CBCC Structures'!$F$37:$F$44</c:f>
              <c:strCache>
                <c:ptCount val="8"/>
                <c:pt idx="0">
                  <c:v>TA Chauma</c:v>
                </c:pt>
                <c:pt idx="1">
                  <c:v>TA Chilikumwendo</c:v>
                </c:pt>
                <c:pt idx="2">
                  <c:v>TA Kachindamoto</c:v>
                </c:pt>
                <c:pt idx="3">
                  <c:v>TA Kamenya Gwaza</c:v>
                </c:pt>
                <c:pt idx="4">
                  <c:v>TA Kaphuka</c:v>
                </c:pt>
                <c:pt idx="5">
                  <c:v>TA Kasumbu</c:v>
                </c:pt>
                <c:pt idx="6">
                  <c:v>TA Pemba</c:v>
                </c:pt>
                <c:pt idx="7">
                  <c:v>TA Tambala</c:v>
                </c:pt>
              </c:strCache>
            </c:strRef>
          </c:cat>
          <c:val>
            <c:numRef>
              <c:f>'CBCC Structures'!$G$37:$G$44</c:f>
              <c:numCache>
                <c:formatCode>0%</c:formatCode>
                <c:ptCount val="8"/>
                <c:pt idx="0">
                  <c:v>0.33333333333333331</c:v>
                </c:pt>
                <c:pt idx="1">
                  <c:v>0.52941176470588236</c:v>
                </c:pt>
                <c:pt idx="2">
                  <c:v>0.6</c:v>
                </c:pt>
                <c:pt idx="3">
                  <c:v>0.2558139534883721</c:v>
                </c:pt>
                <c:pt idx="4">
                  <c:v>0.39655172413793105</c:v>
                </c:pt>
                <c:pt idx="5">
                  <c:v>0.46226415094339623</c:v>
                </c:pt>
                <c:pt idx="6">
                  <c:v>0.39393939393939392</c:v>
                </c:pt>
                <c:pt idx="7">
                  <c:v>0.30769230769230771</c:v>
                </c:pt>
              </c:numCache>
            </c:numRef>
          </c:val>
        </c:ser>
        <c:ser>
          <c:idx val="1"/>
          <c:order val="1"/>
          <c:tx>
            <c:strRef>
              <c:f>'CBCC Structures'!$H$36</c:f>
              <c:strCache>
                <c:ptCount val="1"/>
                <c:pt idx="0">
                  <c:v>CBCCs Without Toilets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prstMaterial="dkEdge">
              <a:bevelT/>
              <a:bevelB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'CBCC Structures'!$F$37:$F$44</c:f>
              <c:strCache>
                <c:ptCount val="8"/>
                <c:pt idx="0">
                  <c:v>TA Chauma</c:v>
                </c:pt>
                <c:pt idx="1">
                  <c:v>TA Chilikumwendo</c:v>
                </c:pt>
                <c:pt idx="2">
                  <c:v>TA Kachindamoto</c:v>
                </c:pt>
                <c:pt idx="3">
                  <c:v>TA Kamenya Gwaza</c:v>
                </c:pt>
                <c:pt idx="4">
                  <c:v>TA Kaphuka</c:v>
                </c:pt>
                <c:pt idx="5">
                  <c:v>TA Kasumbu</c:v>
                </c:pt>
                <c:pt idx="6">
                  <c:v>TA Pemba</c:v>
                </c:pt>
                <c:pt idx="7">
                  <c:v>TA Tambala</c:v>
                </c:pt>
              </c:strCache>
            </c:strRef>
          </c:cat>
          <c:val>
            <c:numRef>
              <c:f>'CBCC Structures'!$H$37:$H$44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0.47058823529411764</c:v>
                </c:pt>
                <c:pt idx="2">
                  <c:v>0.4</c:v>
                </c:pt>
                <c:pt idx="3">
                  <c:v>0.7441860465116279</c:v>
                </c:pt>
                <c:pt idx="4">
                  <c:v>0.60344827586206895</c:v>
                </c:pt>
                <c:pt idx="5">
                  <c:v>0.53773584905660377</c:v>
                </c:pt>
                <c:pt idx="6">
                  <c:v>0.60606060606060608</c:v>
                </c:pt>
                <c:pt idx="7">
                  <c:v>0.69230769230769229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-768652672"/>
        <c:axId val="-768645600"/>
        <c:axId val="0"/>
      </c:bar3DChart>
      <c:catAx>
        <c:axId val="-768652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768645600"/>
        <c:crosses val="autoZero"/>
        <c:auto val="1"/>
        <c:lblAlgn val="ctr"/>
        <c:lblOffset val="100"/>
        <c:noMultiLvlLbl val="0"/>
      </c:catAx>
      <c:valAx>
        <c:axId val="-768645600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-7686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63500">
        <a:schemeClr val="tx1">
          <a:alpha val="40000"/>
        </a:schemeClr>
      </a:glow>
    </a:effectLst>
    <a:scene3d>
      <a:camera prst="orthographicFront"/>
      <a:lightRig rig="threePt" dir="t"/>
    </a:scene3d>
    <a:sp3d prstMaterial="dkEdge">
      <a:bevelT/>
      <a:bevelB/>
    </a:sp3d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'CBCC Structures'!$G$49</c:f>
              <c:strCache>
                <c:ptCount val="1"/>
                <c:pt idx="0">
                  <c:v>CBCCs With Child Friendly Toilets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'CBCC Structures'!$F$50:$F$52</c:f>
              <c:strCache>
                <c:ptCount val="3"/>
                <c:pt idx="0">
                  <c:v>TA Chauma</c:v>
                </c:pt>
                <c:pt idx="1">
                  <c:v>TA Chilikumwendo</c:v>
                </c:pt>
                <c:pt idx="2">
                  <c:v>TA Kachindamoto</c:v>
                </c:pt>
              </c:strCache>
            </c:strRef>
          </c:cat>
          <c:val>
            <c:numRef>
              <c:f>'CBCC Structures'!$G$50:$G$52</c:f>
              <c:numCache>
                <c:formatCode>0%</c:formatCode>
                <c:ptCount val="3"/>
                <c:pt idx="0">
                  <c:v>0.33333333333333331</c:v>
                </c:pt>
                <c:pt idx="1">
                  <c:v>0.23529411764705882</c:v>
                </c:pt>
                <c:pt idx="2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768648320"/>
        <c:axId val="-768653760"/>
        <c:axId val="0"/>
      </c:bar3DChart>
      <c:catAx>
        <c:axId val="-7686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68653760"/>
        <c:crosses val="autoZero"/>
        <c:auto val="1"/>
        <c:lblAlgn val="ctr"/>
        <c:lblOffset val="100"/>
        <c:noMultiLvlLbl val="0"/>
      </c:catAx>
      <c:valAx>
        <c:axId val="-768653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7686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'Other Social Issues'!$G$108</c:f>
              <c:strCache>
                <c:ptCount val="1"/>
                <c:pt idx="0">
                  <c:v>CBCCs With Water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'Other Social Issues'!$F$109:$F$116</c:f>
              <c:strCache>
                <c:ptCount val="8"/>
                <c:pt idx="0">
                  <c:v>TA Chauma</c:v>
                </c:pt>
                <c:pt idx="1">
                  <c:v>TA Chilikumwendo</c:v>
                </c:pt>
                <c:pt idx="2">
                  <c:v>TA Kachindamoto</c:v>
                </c:pt>
                <c:pt idx="3">
                  <c:v>TA Kamenya Gwaza</c:v>
                </c:pt>
                <c:pt idx="4">
                  <c:v>TA Kaphuka</c:v>
                </c:pt>
                <c:pt idx="5">
                  <c:v>TA Kasumbu</c:v>
                </c:pt>
                <c:pt idx="6">
                  <c:v>TA Pemba</c:v>
                </c:pt>
                <c:pt idx="7">
                  <c:v>TA Tambala</c:v>
                </c:pt>
              </c:strCache>
            </c:strRef>
          </c:cat>
          <c:val>
            <c:numRef>
              <c:f>'Other Social Issues'!$G$109:$G$116</c:f>
              <c:numCache>
                <c:formatCode>0%</c:formatCode>
                <c:ptCount val="8"/>
                <c:pt idx="0">
                  <c:v>1</c:v>
                </c:pt>
                <c:pt idx="1">
                  <c:v>0.82352941176470584</c:v>
                </c:pt>
                <c:pt idx="2">
                  <c:v>0.96</c:v>
                </c:pt>
                <c:pt idx="3">
                  <c:v>0.58139534883720934</c:v>
                </c:pt>
                <c:pt idx="4">
                  <c:v>0.68965517241379315</c:v>
                </c:pt>
                <c:pt idx="5">
                  <c:v>0.57547169811320753</c:v>
                </c:pt>
                <c:pt idx="6">
                  <c:v>0.96969696969696972</c:v>
                </c:pt>
                <c:pt idx="7">
                  <c:v>0.92307692307692313</c:v>
                </c:pt>
              </c:numCache>
            </c:numRef>
          </c:val>
        </c:ser>
        <c:ser>
          <c:idx val="1"/>
          <c:order val="1"/>
          <c:tx>
            <c:strRef>
              <c:f>'Other Social Issues'!$H$108</c:f>
              <c:strCache>
                <c:ptCount val="1"/>
                <c:pt idx="0">
                  <c:v>CBCCs Without Water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'Other Social Issues'!$F$109:$F$116</c:f>
              <c:strCache>
                <c:ptCount val="8"/>
                <c:pt idx="0">
                  <c:v>TA Chauma</c:v>
                </c:pt>
                <c:pt idx="1">
                  <c:v>TA Chilikumwendo</c:v>
                </c:pt>
                <c:pt idx="2">
                  <c:v>TA Kachindamoto</c:v>
                </c:pt>
                <c:pt idx="3">
                  <c:v>TA Kamenya Gwaza</c:v>
                </c:pt>
                <c:pt idx="4">
                  <c:v>TA Kaphuka</c:v>
                </c:pt>
                <c:pt idx="5">
                  <c:v>TA Kasumbu</c:v>
                </c:pt>
                <c:pt idx="6">
                  <c:v>TA Pemba</c:v>
                </c:pt>
                <c:pt idx="7">
                  <c:v>TA Tambala</c:v>
                </c:pt>
              </c:strCache>
            </c:strRef>
          </c:cat>
          <c:val>
            <c:numRef>
              <c:f>'Other Social Issues'!$H$109:$H$116</c:f>
              <c:numCache>
                <c:formatCode>0%</c:formatCode>
                <c:ptCount val="8"/>
                <c:pt idx="0">
                  <c:v>0</c:v>
                </c:pt>
                <c:pt idx="1">
                  <c:v>0.17647058823529413</c:v>
                </c:pt>
                <c:pt idx="2">
                  <c:v>0.04</c:v>
                </c:pt>
                <c:pt idx="3">
                  <c:v>0.41860465116279072</c:v>
                </c:pt>
                <c:pt idx="4">
                  <c:v>0.31034482758620691</c:v>
                </c:pt>
                <c:pt idx="5">
                  <c:v>0.42452830188679247</c:v>
                </c:pt>
                <c:pt idx="6">
                  <c:v>3.0303030303030304E-2</c:v>
                </c:pt>
                <c:pt idx="7">
                  <c:v>7.6923076923076927E-2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-768659200"/>
        <c:axId val="-768647232"/>
        <c:axId val="0"/>
      </c:bar3DChart>
      <c:catAx>
        <c:axId val="-76865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768647232"/>
        <c:crosses val="autoZero"/>
        <c:auto val="1"/>
        <c:lblAlgn val="ctr"/>
        <c:lblOffset val="100"/>
        <c:noMultiLvlLbl val="0"/>
      </c:catAx>
      <c:valAx>
        <c:axId val="-7686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7686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dkEdge">
      <a:bevelT/>
      <a:bevelB/>
    </a:sp3d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979571012927188"/>
          <c:y val="1.8991595417919779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'Other Social Issues'!$T$107</c:f>
              <c:strCache>
                <c:ptCount val="1"/>
                <c:pt idx="0">
                  <c:v>CBCCs With Access to Safe Water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'Other Social Issues'!$S$108:$S$111</c:f>
              <c:strCache>
                <c:ptCount val="4"/>
                <c:pt idx="0">
                  <c:v>TA TA Chindi</c:v>
                </c:pt>
                <c:pt idx="1">
                  <c:v>TA TA Jaravikuwa </c:v>
                </c:pt>
                <c:pt idx="2">
                  <c:v>TA TA Kampingo Sibande</c:v>
                </c:pt>
                <c:pt idx="3">
                  <c:v>Mzimba District</c:v>
                </c:pt>
              </c:strCache>
            </c:strRef>
          </c:cat>
          <c:val>
            <c:numRef>
              <c:f>'Other Social Issues'!$T$108:$T$111</c:f>
              <c:numCache>
                <c:formatCode>0%</c:formatCode>
                <c:ptCount val="4"/>
                <c:pt idx="0">
                  <c:v>0.8</c:v>
                </c:pt>
                <c:pt idx="1">
                  <c:v>0.90322580645161288</c:v>
                </c:pt>
                <c:pt idx="2">
                  <c:v>1</c:v>
                </c:pt>
                <c:pt idx="3">
                  <c:v>0.93457943925233644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768653216"/>
        <c:axId val="-768646144"/>
        <c:axId val="0"/>
      </c:bar3DChart>
      <c:catAx>
        <c:axId val="-76865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68646144"/>
        <c:crosses val="autoZero"/>
        <c:auto val="1"/>
        <c:lblAlgn val="ctr"/>
        <c:lblOffset val="100"/>
        <c:noMultiLvlLbl val="0"/>
      </c:catAx>
      <c:valAx>
        <c:axId val="-768646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7686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'Other Social Issues'!$L$121</c:f>
              <c:strCache>
                <c:ptCount val="1"/>
                <c:pt idx="0">
                  <c:v>Type of Water Source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'Other Social Issues'!$K$122:$K$127</c:f>
              <c:strCache>
                <c:ptCount val="6"/>
                <c:pt idx="0">
                  <c:v>Tap</c:v>
                </c:pt>
                <c:pt idx="1">
                  <c:v>Borehole</c:v>
                </c:pt>
                <c:pt idx="2">
                  <c:v>Protected Well</c:v>
                </c:pt>
                <c:pt idx="3">
                  <c:v>Unprotected Well</c:v>
                </c:pt>
                <c:pt idx="4">
                  <c:v>River</c:v>
                </c:pt>
                <c:pt idx="5">
                  <c:v>Lake</c:v>
                </c:pt>
              </c:strCache>
            </c:strRef>
          </c:cat>
          <c:val>
            <c:numRef>
              <c:f>'Other Social Issues'!$L$122:$L$127</c:f>
              <c:numCache>
                <c:formatCode>0%</c:formatCode>
                <c:ptCount val="6"/>
                <c:pt idx="0">
                  <c:v>9.8654708520179366E-2</c:v>
                </c:pt>
                <c:pt idx="1">
                  <c:v>0.7982062780269058</c:v>
                </c:pt>
                <c:pt idx="2">
                  <c:v>1.7937219730941704E-2</c:v>
                </c:pt>
                <c:pt idx="3">
                  <c:v>8.520179372197309E-2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768658656"/>
        <c:axId val="-768659744"/>
        <c:axId val="0"/>
      </c:bar3DChart>
      <c:catAx>
        <c:axId val="-7686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68659744"/>
        <c:crosses val="autoZero"/>
        <c:auto val="1"/>
        <c:lblAlgn val="ctr"/>
        <c:lblOffset val="100"/>
        <c:noMultiLvlLbl val="0"/>
      </c:catAx>
      <c:valAx>
        <c:axId val="-768659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7686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446615</xdr:colOff>
      <xdr:row>115</xdr:row>
      <xdr:rowOff>119063</xdr:rowOff>
    </xdr:from>
    <xdr:to>
      <xdr:col>23</xdr:col>
      <xdr:colOff>47624</xdr:colOff>
      <xdr:row>132</xdr:row>
      <xdr:rowOff>21166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154</xdr:row>
      <xdr:rowOff>110594</xdr:rowOff>
    </xdr:from>
    <xdr:to>
      <xdr:col>18</xdr:col>
      <xdr:colOff>63500</xdr:colOff>
      <xdr:row>171</xdr:row>
      <xdr:rowOff>21167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603249</xdr:colOff>
      <xdr:row>0</xdr:row>
      <xdr:rowOff>0</xdr:rowOff>
    </xdr:from>
    <xdr:to>
      <xdr:col>23</xdr:col>
      <xdr:colOff>264583</xdr:colOff>
      <xdr:row>28</xdr:row>
      <xdr:rowOff>97367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5</xdr:row>
      <xdr:rowOff>0</xdr:rowOff>
    </xdr:from>
    <xdr:to>
      <xdr:col>23</xdr:col>
      <xdr:colOff>492125</xdr:colOff>
      <xdr:row>28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31</xdr:row>
      <xdr:rowOff>166687</xdr:rowOff>
    </xdr:from>
    <xdr:to>
      <xdr:col>22</xdr:col>
      <xdr:colOff>504825</xdr:colOff>
      <xdr:row>48</xdr:row>
      <xdr:rowOff>195262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48</xdr:row>
      <xdr:rowOff>404812</xdr:rowOff>
    </xdr:from>
    <xdr:to>
      <xdr:col>21</xdr:col>
      <xdr:colOff>0</xdr:colOff>
      <xdr:row>63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223639</xdr:colOff>
      <xdr:row>82</xdr:row>
      <xdr:rowOff>118301</xdr:rowOff>
    </xdr:from>
    <xdr:to>
      <xdr:col>21</xdr:col>
      <xdr:colOff>551010</xdr:colOff>
      <xdr:row>98</xdr:row>
      <xdr:rowOff>156082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110459</xdr:colOff>
      <xdr:row>102</xdr:row>
      <xdr:rowOff>0</xdr:rowOff>
    </xdr:from>
    <xdr:to>
      <xdr:col>26</xdr:col>
      <xdr:colOff>267340</xdr:colOff>
      <xdr:row>116</xdr:row>
      <xdr:rowOff>163766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394607</xdr:colOff>
      <xdr:row>120</xdr:row>
      <xdr:rowOff>176410</xdr:rowOff>
    </xdr:from>
    <xdr:to>
      <xdr:col>25</xdr:col>
      <xdr:colOff>394606</xdr:colOff>
      <xdr:row>137</xdr:row>
      <xdr:rowOff>40822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12"/>
  <sheetViews>
    <sheetView tabSelected="1" topLeftCell="AX1" zoomScale="82" zoomScaleNormal="82" workbookViewId="0">
      <selection activeCell="BH1" sqref="BH1"/>
    </sheetView>
  </sheetViews>
  <sheetFormatPr defaultRowHeight="14.5" x14ac:dyDescent="0.35"/>
  <cols>
    <col min="1" max="1" width="14" customWidth="1"/>
    <col min="2" max="2" width="21" customWidth="1"/>
    <col min="3" max="17" width="14" customWidth="1"/>
    <col min="18" max="19" width="18.1796875" customWidth="1"/>
    <col min="20" max="39" width="14" customWidth="1"/>
    <col min="40" max="40" width="21.26953125" customWidth="1"/>
    <col min="41" max="41" width="16.54296875" customWidth="1"/>
    <col min="42" max="42" width="14" customWidth="1"/>
    <col min="43" max="43" width="17.453125" customWidth="1"/>
    <col min="44" max="55" width="14" customWidth="1"/>
    <col min="56" max="56" width="18" customWidth="1"/>
    <col min="57" max="57" width="17.81640625" customWidth="1"/>
    <col min="58" max="58" width="13.26953125" bestFit="1" customWidth="1"/>
    <col min="59" max="77" width="14" customWidth="1"/>
  </cols>
  <sheetData>
    <row r="1" spans="1:77" s="1" customFormat="1" ht="72.5" x14ac:dyDescent="0.35">
      <c r="A1" s="421" t="s">
        <v>143</v>
      </c>
      <c r="B1" s="421" t="s">
        <v>144</v>
      </c>
      <c r="C1" s="421" t="s">
        <v>145</v>
      </c>
      <c r="D1" s="421" t="s">
        <v>146</v>
      </c>
      <c r="E1" s="421" t="s">
        <v>147</v>
      </c>
      <c r="F1" s="421" t="s">
        <v>148</v>
      </c>
      <c r="G1" s="421" t="s">
        <v>149</v>
      </c>
      <c r="H1" s="421" t="s">
        <v>1939</v>
      </c>
      <c r="I1" s="421" t="s">
        <v>150</v>
      </c>
      <c r="J1" s="421" t="s">
        <v>151</v>
      </c>
      <c r="K1" s="421" t="s">
        <v>152</v>
      </c>
      <c r="L1" s="421" t="s">
        <v>153</v>
      </c>
      <c r="M1" s="421" t="s">
        <v>154</v>
      </c>
      <c r="N1" s="421" t="s">
        <v>392</v>
      </c>
      <c r="O1" s="421" t="s">
        <v>155</v>
      </c>
      <c r="P1" s="421" t="s">
        <v>156</v>
      </c>
      <c r="Q1" s="421" t="s">
        <v>157</v>
      </c>
      <c r="R1" s="421" t="s">
        <v>158</v>
      </c>
      <c r="S1" s="421" t="s">
        <v>159</v>
      </c>
      <c r="T1" s="421" t="s">
        <v>160</v>
      </c>
      <c r="U1" s="421" t="s">
        <v>161</v>
      </c>
      <c r="V1" s="421" t="s">
        <v>162</v>
      </c>
      <c r="W1" s="421" t="s">
        <v>163</v>
      </c>
      <c r="X1" s="421" t="s">
        <v>164</v>
      </c>
      <c r="Y1" s="421" t="s">
        <v>165</v>
      </c>
      <c r="Z1" s="421" t="s">
        <v>166</v>
      </c>
      <c r="AA1" s="421" t="s">
        <v>167</v>
      </c>
      <c r="AB1" s="421" t="s">
        <v>168</v>
      </c>
      <c r="AC1" s="421" t="s">
        <v>169</v>
      </c>
      <c r="AD1" s="421" t="s">
        <v>170</v>
      </c>
      <c r="AE1" s="421" t="s">
        <v>171</v>
      </c>
      <c r="AF1" s="421" t="s">
        <v>172</v>
      </c>
      <c r="AG1" s="421" t="s">
        <v>173</v>
      </c>
      <c r="AH1" s="421" t="s">
        <v>174</v>
      </c>
      <c r="AI1" s="421" t="s">
        <v>175</v>
      </c>
      <c r="AJ1" s="421" t="s">
        <v>176</v>
      </c>
      <c r="AK1" s="421" t="s">
        <v>177</v>
      </c>
      <c r="AL1" s="421" t="s">
        <v>178</v>
      </c>
      <c r="AM1" s="421" t="s">
        <v>179</v>
      </c>
      <c r="AN1" s="421" t="s">
        <v>180</v>
      </c>
      <c r="AO1" s="421" t="s">
        <v>181</v>
      </c>
      <c r="AP1" s="421" t="s">
        <v>182</v>
      </c>
      <c r="AQ1" s="421" t="s">
        <v>183</v>
      </c>
      <c r="AR1" s="421" t="s">
        <v>184</v>
      </c>
      <c r="AS1" s="421" t="s">
        <v>185</v>
      </c>
      <c r="AT1" s="421" t="s">
        <v>186</v>
      </c>
      <c r="AU1" s="421" t="s">
        <v>187</v>
      </c>
      <c r="AV1" s="421" t="s">
        <v>188</v>
      </c>
      <c r="AW1" s="421" t="s">
        <v>189</v>
      </c>
      <c r="AX1" s="421" t="s">
        <v>190</v>
      </c>
      <c r="AY1" s="421" t="s">
        <v>191</v>
      </c>
      <c r="AZ1" s="421" t="s">
        <v>192</v>
      </c>
      <c r="BA1" s="421" t="s">
        <v>193</v>
      </c>
      <c r="BB1" s="421" t="s">
        <v>194</v>
      </c>
      <c r="BC1" s="421" t="s">
        <v>195</v>
      </c>
      <c r="BD1" s="421" t="s">
        <v>196</v>
      </c>
      <c r="BE1" s="421" t="s">
        <v>197</v>
      </c>
      <c r="BF1" s="421" t="s">
        <v>198</v>
      </c>
      <c r="BG1" s="421" t="s">
        <v>199</v>
      </c>
      <c r="BH1" s="421" t="s">
        <v>200</v>
      </c>
      <c r="BI1" s="421" t="s">
        <v>201</v>
      </c>
      <c r="BJ1" s="421" t="s">
        <v>202</v>
      </c>
      <c r="BK1" s="421" t="s">
        <v>1936</v>
      </c>
      <c r="BL1" s="421" t="s">
        <v>203</v>
      </c>
      <c r="BM1" s="421" t="s">
        <v>204</v>
      </c>
      <c r="BN1" s="421" t="s">
        <v>205</v>
      </c>
      <c r="BO1" s="421" t="s">
        <v>206</v>
      </c>
      <c r="BP1" s="421" t="s">
        <v>207</v>
      </c>
      <c r="BQ1" s="421" t="s">
        <v>208</v>
      </c>
      <c r="BR1" s="421" t="s">
        <v>209</v>
      </c>
      <c r="BS1" s="421" t="s">
        <v>210</v>
      </c>
      <c r="BT1" s="421" t="s">
        <v>211</v>
      </c>
      <c r="BU1" s="421" t="s">
        <v>212</v>
      </c>
      <c r="BV1" s="421" t="s">
        <v>213</v>
      </c>
      <c r="BW1" s="421" t="s">
        <v>214</v>
      </c>
      <c r="BX1" s="421" t="s">
        <v>215</v>
      </c>
      <c r="BY1" s="421" t="s">
        <v>216</v>
      </c>
    </row>
    <row r="2" spans="1:77" ht="29" x14ac:dyDescent="0.35">
      <c r="A2" s="418">
        <v>1352</v>
      </c>
      <c r="B2" s="419" t="s">
        <v>393</v>
      </c>
      <c r="C2" s="419" t="s">
        <v>217</v>
      </c>
      <c r="D2" s="419" t="s">
        <v>394</v>
      </c>
      <c r="E2" s="419" t="s">
        <v>395</v>
      </c>
      <c r="F2" s="419" t="s">
        <v>396</v>
      </c>
      <c r="G2" s="418">
        <v>20801001</v>
      </c>
      <c r="H2" s="418">
        <v>20801001</v>
      </c>
      <c r="I2" s="419" t="s">
        <v>397</v>
      </c>
      <c r="J2" s="420">
        <v>41446</v>
      </c>
      <c r="K2" s="419" t="s">
        <v>398</v>
      </c>
      <c r="L2" s="419" t="s">
        <v>395</v>
      </c>
      <c r="M2" s="419" t="s">
        <v>399</v>
      </c>
      <c r="N2" s="419" t="s">
        <v>399</v>
      </c>
      <c r="O2" s="419" t="s">
        <v>400</v>
      </c>
      <c r="P2" s="418">
        <v>-14.40278423</v>
      </c>
      <c r="Q2" s="418">
        <v>33.71457573</v>
      </c>
      <c r="R2" s="418">
        <v>577033.05206744</v>
      </c>
      <c r="S2" s="418">
        <v>8407607.5225406904</v>
      </c>
      <c r="T2" s="419" t="s">
        <v>217</v>
      </c>
      <c r="U2" s="419"/>
      <c r="V2" s="418">
        <v>2</v>
      </c>
      <c r="W2" s="418">
        <v>2</v>
      </c>
      <c r="X2" s="418">
        <v>4</v>
      </c>
      <c r="Y2" s="418">
        <v>2</v>
      </c>
      <c r="Z2" s="418">
        <v>2</v>
      </c>
      <c r="AA2" s="418">
        <v>4</v>
      </c>
      <c r="AB2" s="418">
        <v>0</v>
      </c>
      <c r="AC2" s="418">
        <v>0</v>
      </c>
      <c r="AD2" s="418">
        <v>0</v>
      </c>
      <c r="AE2" s="418">
        <v>0</v>
      </c>
      <c r="AF2" s="418">
        <v>0</v>
      </c>
      <c r="AG2" s="418">
        <v>0</v>
      </c>
      <c r="AH2" s="418">
        <v>4</v>
      </c>
      <c r="AI2" s="418">
        <v>6</v>
      </c>
      <c r="AJ2" s="418">
        <v>10</v>
      </c>
      <c r="AK2" s="418">
        <v>0</v>
      </c>
      <c r="AL2" s="418">
        <v>0</v>
      </c>
      <c r="AM2" s="418">
        <v>0</v>
      </c>
      <c r="AN2" s="418">
        <v>25</v>
      </c>
      <c r="AO2" s="418">
        <v>31</v>
      </c>
      <c r="AP2" s="418">
        <v>56</v>
      </c>
      <c r="AQ2" s="418">
        <v>18</v>
      </c>
      <c r="AR2" s="418">
        <v>24</v>
      </c>
      <c r="AS2" s="418">
        <v>42</v>
      </c>
      <c r="AT2" s="418">
        <v>8</v>
      </c>
      <c r="AU2" s="418">
        <v>7</v>
      </c>
      <c r="AV2" s="418">
        <v>15</v>
      </c>
      <c r="AW2" s="418">
        <v>7</v>
      </c>
      <c r="AX2" s="418">
        <v>9</v>
      </c>
      <c r="AY2" s="418">
        <v>16</v>
      </c>
      <c r="AZ2" s="418">
        <v>1</v>
      </c>
      <c r="BA2" s="418">
        <v>3</v>
      </c>
      <c r="BB2" s="418">
        <v>4</v>
      </c>
      <c r="BC2" s="419" t="s">
        <v>0</v>
      </c>
      <c r="BD2" s="419" t="s">
        <v>1</v>
      </c>
      <c r="BE2" s="418">
        <v>1</v>
      </c>
      <c r="BF2" s="418" t="b">
        <v>1</v>
      </c>
      <c r="BG2" s="418">
        <v>1</v>
      </c>
      <c r="BH2" s="418" t="b">
        <v>0</v>
      </c>
      <c r="BI2" s="418" t="b">
        <v>1</v>
      </c>
      <c r="BJ2" s="419" t="s">
        <v>2</v>
      </c>
      <c r="BK2" s="418">
        <v>100</v>
      </c>
      <c r="BL2" s="418" t="b">
        <v>1</v>
      </c>
      <c r="BM2" s="418">
        <v>1</v>
      </c>
      <c r="BN2" s="418" t="b">
        <v>1</v>
      </c>
      <c r="BO2" s="418">
        <v>0.5</v>
      </c>
      <c r="BP2" s="418" t="b">
        <v>1</v>
      </c>
      <c r="BQ2" s="418" t="b">
        <v>0</v>
      </c>
      <c r="BR2" s="418" t="b">
        <v>0</v>
      </c>
      <c r="BS2" s="418" t="b">
        <v>1</v>
      </c>
      <c r="BT2" s="418" t="b">
        <v>1</v>
      </c>
      <c r="BU2" s="418">
        <v>2</v>
      </c>
      <c r="BV2" s="419" t="s">
        <v>217</v>
      </c>
      <c r="BW2" s="418">
        <v>7</v>
      </c>
      <c r="BX2" s="419" t="s">
        <v>217</v>
      </c>
      <c r="BY2" s="419" t="s">
        <v>217</v>
      </c>
    </row>
    <row r="3" spans="1:77" x14ac:dyDescent="0.35">
      <c r="A3" s="418">
        <v>1353</v>
      </c>
      <c r="B3" s="419" t="s">
        <v>401</v>
      </c>
      <c r="C3" s="419" t="s">
        <v>402</v>
      </c>
      <c r="D3" s="419" t="s">
        <v>217</v>
      </c>
      <c r="E3" s="419" t="s">
        <v>403</v>
      </c>
      <c r="F3" s="419" t="s">
        <v>396</v>
      </c>
      <c r="G3" s="418">
        <v>20801002</v>
      </c>
      <c r="H3" s="418">
        <v>20801002</v>
      </c>
      <c r="I3" s="419" t="s">
        <v>404</v>
      </c>
      <c r="J3" s="420">
        <v>41445</v>
      </c>
      <c r="K3" s="419" t="s">
        <v>405</v>
      </c>
      <c r="L3" s="419" t="s">
        <v>406</v>
      </c>
      <c r="M3" s="419" t="s">
        <v>399</v>
      </c>
      <c r="N3" s="419" t="s">
        <v>399</v>
      </c>
      <c r="O3" s="419" t="s">
        <v>407</v>
      </c>
      <c r="P3" s="418">
        <v>-14.48836346</v>
      </c>
      <c r="Q3" s="418">
        <v>33.694615229999997</v>
      </c>
      <c r="R3" s="418">
        <v>574852.53817696997</v>
      </c>
      <c r="S3" s="418">
        <v>8398148.5015788991</v>
      </c>
      <c r="T3" s="419" t="s">
        <v>217</v>
      </c>
      <c r="U3" s="419"/>
      <c r="V3" s="418">
        <v>1</v>
      </c>
      <c r="W3" s="418">
        <v>4</v>
      </c>
      <c r="X3" s="418">
        <v>5</v>
      </c>
      <c r="Y3" s="418">
        <v>0</v>
      </c>
      <c r="Z3" s="418">
        <v>1</v>
      </c>
      <c r="AA3" s="418">
        <v>1</v>
      </c>
      <c r="AB3" s="418">
        <v>1</v>
      </c>
      <c r="AC3" s="418">
        <v>3</v>
      </c>
      <c r="AD3" s="418">
        <v>4</v>
      </c>
      <c r="AE3" s="418">
        <v>0</v>
      </c>
      <c r="AF3" s="418">
        <v>0</v>
      </c>
      <c r="AG3" s="418">
        <v>0</v>
      </c>
      <c r="AH3" s="418">
        <v>4</v>
      </c>
      <c r="AI3" s="418">
        <v>6</v>
      </c>
      <c r="AJ3" s="418">
        <v>10</v>
      </c>
      <c r="AK3" s="418">
        <v>0</v>
      </c>
      <c r="AL3" s="418">
        <v>0</v>
      </c>
      <c r="AM3" s="418">
        <v>0</v>
      </c>
      <c r="AN3" s="418">
        <v>20</v>
      </c>
      <c r="AO3" s="418">
        <v>19</v>
      </c>
      <c r="AP3" s="418">
        <v>39</v>
      </c>
      <c r="AQ3" s="418">
        <v>14</v>
      </c>
      <c r="AR3" s="418">
        <v>19</v>
      </c>
      <c r="AS3" s="418">
        <v>33</v>
      </c>
      <c r="AT3" s="418">
        <v>7</v>
      </c>
      <c r="AU3" s="418">
        <v>4</v>
      </c>
      <c r="AV3" s="418">
        <v>11</v>
      </c>
      <c r="AW3" s="418">
        <v>3</v>
      </c>
      <c r="AX3" s="418">
        <v>2</v>
      </c>
      <c r="AY3" s="418">
        <v>5</v>
      </c>
      <c r="AZ3" s="418">
        <v>0</v>
      </c>
      <c r="BA3" s="418">
        <v>0</v>
      </c>
      <c r="BB3" s="418">
        <v>0</v>
      </c>
      <c r="BC3" s="419" t="s">
        <v>0</v>
      </c>
      <c r="BD3" s="419" t="s">
        <v>218</v>
      </c>
      <c r="BE3" s="418">
        <v>1</v>
      </c>
      <c r="BF3" s="418" t="b">
        <v>0</v>
      </c>
      <c r="BH3" s="418" t="b">
        <v>0</v>
      </c>
      <c r="BI3" s="418" t="b">
        <v>1</v>
      </c>
      <c r="BJ3" s="419" t="s">
        <v>2</v>
      </c>
      <c r="BK3" s="418">
        <v>300</v>
      </c>
      <c r="BL3" s="418" t="b">
        <v>0</v>
      </c>
      <c r="BN3" s="418" t="b">
        <v>0</v>
      </c>
      <c r="BP3" s="418" t="b">
        <v>0</v>
      </c>
      <c r="BQ3" s="418" t="b">
        <v>0</v>
      </c>
      <c r="BR3" s="418" t="b">
        <v>0</v>
      </c>
      <c r="BS3" s="418" t="b">
        <v>0</v>
      </c>
      <c r="BT3" s="418" t="b">
        <v>0</v>
      </c>
      <c r="BU3" s="418">
        <v>1.5</v>
      </c>
      <c r="BV3" s="419" t="s">
        <v>217</v>
      </c>
      <c r="BW3" s="418">
        <v>0.9</v>
      </c>
      <c r="BX3" s="419" t="s">
        <v>217</v>
      </c>
      <c r="BY3" s="419" t="s">
        <v>217</v>
      </c>
    </row>
    <row r="4" spans="1:77" ht="43.5" x14ac:dyDescent="0.35">
      <c r="A4" s="418">
        <v>1354</v>
      </c>
      <c r="B4" s="419" t="s">
        <v>408</v>
      </c>
      <c r="C4" s="419" t="s">
        <v>217</v>
      </c>
      <c r="D4" s="419" t="s">
        <v>409</v>
      </c>
      <c r="E4" s="419" t="s">
        <v>410</v>
      </c>
      <c r="F4" s="419" t="s">
        <v>411</v>
      </c>
      <c r="G4" s="418">
        <v>20801003</v>
      </c>
      <c r="H4" s="418">
        <v>20801003</v>
      </c>
      <c r="I4" s="419" t="s">
        <v>397</v>
      </c>
      <c r="J4" s="420">
        <v>41499</v>
      </c>
      <c r="K4" s="419" t="s">
        <v>412</v>
      </c>
      <c r="L4" s="419" t="s">
        <v>410</v>
      </c>
      <c r="M4" s="419" t="s">
        <v>399</v>
      </c>
      <c r="N4" s="419" t="s">
        <v>399</v>
      </c>
      <c r="O4" s="419" t="s">
        <v>471</v>
      </c>
      <c r="P4" s="418">
        <v>-14.41022568</v>
      </c>
      <c r="Q4" s="418">
        <v>33.952363949999999</v>
      </c>
      <c r="R4" s="418">
        <v>602665.63606794004</v>
      </c>
      <c r="S4" s="418">
        <v>8406691.6402119696</v>
      </c>
      <c r="T4" s="419" t="s">
        <v>217</v>
      </c>
      <c r="U4" s="419" t="s">
        <v>217</v>
      </c>
      <c r="V4" s="418">
        <v>0</v>
      </c>
      <c r="W4" s="418">
        <v>2</v>
      </c>
      <c r="X4" s="418">
        <v>2</v>
      </c>
      <c r="Y4" s="418">
        <v>0</v>
      </c>
      <c r="Z4" s="418">
        <v>0</v>
      </c>
      <c r="AA4" s="418">
        <v>0</v>
      </c>
      <c r="AB4" s="418">
        <v>0</v>
      </c>
      <c r="AC4" s="418">
        <v>2</v>
      </c>
      <c r="AD4" s="418">
        <v>2</v>
      </c>
      <c r="AE4" s="418">
        <v>0</v>
      </c>
      <c r="AF4" s="418">
        <v>0</v>
      </c>
      <c r="AG4" s="418">
        <v>0</v>
      </c>
      <c r="AH4" s="418">
        <v>5</v>
      </c>
      <c r="AI4" s="418">
        <v>5</v>
      </c>
      <c r="AJ4" s="418">
        <v>10</v>
      </c>
      <c r="AK4" s="418">
        <v>0</v>
      </c>
      <c r="AL4" s="418">
        <v>0</v>
      </c>
      <c r="AM4" s="418">
        <v>0</v>
      </c>
      <c r="AN4" s="418">
        <v>24</v>
      </c>
      <c r="AO4" s="418">
        <v>33</v>
      </c>
      <c r="AP4" s="418">
        <v>57</v>
      </c>
      <c r="AQ4" s="418">
        <v>24</v>
      </c>
      <c r="AR4" s="418">
        <v>33</v>
      </c>
      <c r="AS4" s="418">
        <v>57</v>
      </c>
      <c r="AT4" s="418">
        <v>24</v>
      </c>
      <c r="AU4" s="418">
        <v>10</v>
      </c>
      <c r="AV4" s="418">
        <v>34</v>
      </c>
      <c r="AW4" s="418">
        <v>2</v>
      </c>
      <c r="AX4" s="418">
        <v>2</v>
      </c>
      <c r="AY4" s="418">
        <v>4</v>
      </c>
      <c r="AZ4" s="418">
        <v>0</v>
      </c>
      <c r="BA4" s="418">
        <v>0</v>
      </c>
      <c r="BB4" s="418">
        <v>0</v>
      </c>
      <c r="BC4" s="419" t="s">
        <v>0</v>
      </c>
      <c r="BD4" s="419" t="s">
        <v>218</v>
      </c>
      <c r="BE4" s="418">
        <v>1</v>
      </c>
      <c r="BF4" s="418" t="b">
        <v>1</v>
      </c>
      <c r="BG4" s="418">
        <v>1</v>
      </c>
      <c r="BH4" s="418" t="b">
        <v>0</v>
      </c>
      <c r="BI4" s="418" t="b">
        <v>1</v>
      </c>
      <c r="BJ4" s="419" t="s">
        <v>2</v>
      </c>
      <c r="BK4" s="418">
        <v>100</v>
      </c>
      <c r="BL4" s="418" t="b">
        <v>0</v>
      </c>
      <c r="BN4" s="418" t="b">
        <v>0</v>
      </c>
      <c r="BP4" s="418" t="b">
        <v>1</v>
      </c>
      <c r="BQ4" s="418" t="b">
        <v>0</v>
      </c>
      <c r="BR4" s="418" t="b">
        <v>0</v>
      </c>
      <c r="BS4" s="418" t="b">
        <v>0</v>
      </c>
      <c r="BT4" s="418" t="b">
        <v>1</v>
      </c>
      <c r="BU4" s="418">
        <v>0.9</v>
      </c>
      <c r="BV4" s="419" t="s">
        <v>414</v>
      </c>
      <c r="BW4" s="418">
        <v>7</v>
      </c>
      <c r="BX4" s="419" t="s">
        <v>415</v>
      </c>
      <c r="BY4" s="419" t="s">
        <v>217</v>
      </c>
    </row>
    <row r="5" spans="1:77" ht="43.5" x14ac:dyDescent="0.35">
      <c r="A5" s="418">
        <v>1355</v>
      </c>
      <c r="B5" s="419" t="s">
        <v>416</v>
      </c>
      <c r="C5" s="419" t="s">
        <v>217</v>
      </c>
      <c r="D5" s="419" t="s">
        <v>417</v>
      </c>
      <c r="E5" s="419" t="s">
        <v>418</v>
      </c>
      <c r="F5" s="419" t="s">
        <v>396</v>
      </c>
      <c r="G5" s="418">
        <v>20801004</v>
      </c>
      <c r="H5" s="418">
        <v>20801004</v>
      </c>
      <c r="I5" s="419" t="s">
        <v>397</v>
      </c>
      <c r="J5" s="420">
        <v>41499</v>
      </c>
      <c r="K5" s="419" t="s">
        <v>419</v>
      </c>
      <c r="L5" s="419" t="s">
        <v>418</v>
      </c>
      <c r="M5" s="419" t="s">
        <v>399</v>
      </c>
      <c r="N5" s="419" t="s">
        <v>399</v>
      </c>
      <c r="O5" s="419" t="s">
        <v>420</v>
      </c>
      <c r="P5" s="418">
        <v>-14.382234909999999</v>
      </c>
      <c r="Q5" s="418">
        <v>33.992122170000002</v>
      </c>
      <c r="R5" s="418">
        <v>606965.30643067998</v>
      </c>
      <c r="S5" s="418">
        <v>8409769.6906109098</v>
      </c>
      <c r="T5" s="419" t="s">
        <v>217</v>
      </c>
      <c r="U5" s="419" t="s">
        <v>217</v>
      </c>
      <c r="V5" s="418">
        <v>0</v>
      </c>
      <c r="W5" s="418">
        <v>2</v>
      </c>
      <c r="X5" s="418">
        <v>2</v>
      </c>
      <c r="Y5" s="418">
        <v>0</v>
      </c>
      <c r="Z5" s="418">
        <v>0</v>
      </c>
      <c r="AA5" s="418">
        <v>0</v>
      </c>
      <c r="AB5" s="418">
        <v>0</v>
      </c>
      <c r="AC5" s="418">
        <v>2</v>
      </c>
      <c r="AD5" s="418">
        <v>2</v>
      </c>
      <c r="AE5" s="418">
        <v>0</v>
      </c>
      <c r="AF5" s="418">
        <v>0</v>
      </c>
      <c r="AG5" s="418">
        <v>0</v>
      </c>
      <c r="AH5" s="418">
        <v>5</v>
      </c>
      <c r="AI5" s="418">
        <v>5</v>
      </c>
      <c r="AJ5" s="418">
        <v>10</v>
      </c>
      <c r="AK5" s="418">
        <v>0</v>
      </c>
      <c r="AL5" s="418">
        <v>0</v>
      </c>
      <c r="AM5" s="418">
        <v>0</v>
      </c>
      <c r="AN5" s="418">
        <v>2</v>
      </c>
      <c r="AO5" s="418">
        <v>0</v>
      </c>
      <c r="AP5" s="418">
        <v>2</v>
      </c>
      <c r="AQ5" s="418">
        <v>58</v>
      </c>
      <c r="AR5" s="418">
        <v>112</v>
      </c>
      <c r="AS5" s="418">
        <v>170</v>
      </c>
      <c r="AT5" s="418">
        <v>22</v>
      </c>
      <c r="AU5" s="418">
        <v>33</v>
      </c>
      <c r="AV5" s="418">
        <v>55</v>
      </c>
      <c r="AW5" s="418">
        <v>2</v>
      </c>
      <c r="AX5" s="418">
        <v>0</v>
      </c>
      <c r="AY5" s="418">
        <v>2</v>
      </c>
      <c r="AZ5" s="418">
        <v>2</v>
      </c>
      <c r="BA5" s="418">
        <v>1</v>
      </c>
      <c r="BB5" s="418">
        <v>3</v>
      </c>
      <c r="BC5" s="419" t="s">
        <v>0</v>
      </c>
      <c r="BD5" s="419" t="s">
        <v>1</v>
      </c>
      <c r="BE5" s="418">
        <v>1</v>
      </c>
      <c r="BF5" s="418" t="b">
        <v>0</v>
      </c>
      <c r="BH5" s="418" t="b">
        <v>0</v>
      </c>
      <c r="BI5" s="418" t="b">
        <v>1</v>
      </c>
      <c r="BJ5" s="419" t="s">
        <v>2</v>
      </c>
      <c r="BK5" s="418">
        <v>40</v>
      </c>
      <c r="BL5" s="418" t="b">
        <v>1</v>
      </c>
      <c r="BM5" s="418">
        <v>1</v>
      </c>
      <c r="BN5" s="418" t="b">
        <v>1</v>
      </c>
      <c r="BO5" s="418">
        <v>0.5</v>
      </c>
      <c r="BP5" s="418" t="b">
        <v>1</v>
      </c>
      <c r="BQ5" s="418" t="b">
        <v>0</v>
      </c>
      <c r="BR5" s="418" t="b">
        <v>0</v>
      </c>
      <c r="BS5" s="418" t="b">
        <v>0</v>
      </c>
      <c r="BT5" s="418" t="b">
        <v>1</v>
      </c>
      <c r="BU5" s="418">
        <v>1.5</v>
      </c>
      <c r="BV5" s="419" t="s">
        <v>421</v>
      </c>
      <c r="BW5" s="418">
        <v>0.8</v>
      </c>
      <c r="BX5" s="419" t="s">
        <v>422</v>
      </c>
      <c r="BY5" s="419" t="s">
        <v>217</v>
      </c>
    </row>
    <row r="6" spans="1:77" ht="29" x14ac:dyDescent="0.35">
      <c r="A6" s="418">
        <v>1356</v>
      </c>
      <c r="B6" s="419" t="s">
        <v>423</v>
      </c>
      <c r="C6" s="419" t="s">
        <v>217</v>
      </c>
      <c r="D6" s="419" t="s">
        <v>424</v>
      </c>
      <c r="E6" s="419" t="s">
        <v>410</v>
      </c>
      <c r="F6" s="419" t="s">
        <v>396</v>
      </c>
      <c r="G6" s="418">
        <v>20801005</v>
      </c>
      <c r="H6" s="418">
        <v>20801005</v>
      </c>
      <c r="I6" s="419" t="s">
        <v>397</v>
      </c>
      <c r="J6" s="420">
        <v>41499</v>
      </c>
      <c r="K6" s="419" t="s">
        <v>398</v>
      </c>
      <c r="L6" s="419" t="s">
        <v>425</v>
      </c>
      <c r="M6" s="419" t="s">
        <v>399</v>
      </c>
      <c r="N6" s="419" t="s">
        <v>399</v>
      </c>
      <c r="O6" s="419" t="s">
        <v>426</v>
      </c>
      <c r="P6" s="418">
        <v>-14.41987979</v>
      </c>
      <c r="Q6" s="418">
        <v>33.955277420000002</v>
      </c>
      <c r="R6" s="418">
        <v>602975.30311066005</v>
      </c>
      <c r="S6" s="418">
        <v>8405622.4745116197</v>
      </c>
      <c r="T6" s="419" t="s">
        <v>217</v>
      </c>
      <c r="U6" s="419"/>
      <c r="V6" s="418">
        <v>0</v>
      </c>
      <c r="W6" s="418">
        <v>2</v>
      </c>
      <c r="X6" s="418">
        <v>2</v>
      </c>
      <c r="Y6" s="418">
        <v>0</v>
      </c>
      <c r="Z6" s="418">
        <v>0</v>
      </c>
      <c r="AA6" s="418">
        <v>0</v>
      </c>
      <c r="AB6" s="418">
        <v>0</v>
      </c>
      <c r="AC6" s="418">
        <v>2</v>
      </c>
      <c r="AD6" s="418">
        <v>2</v>
      </c>
      <c r="AE6" s="418">
        <v>0</v>
      </c>
      <c r="AF6" s="418">
        <v>0</v>
      </c>
      <c r="AG6" s="418">
        <v>0</v>
      </c>
      <c r="AH6" s="418">
        <v>4</v>
      </c>
      <c r="AI6" s="418">
        <v>6</v>
      </c>
      <c r="AJ6" s="418">
        <v>10</v>
      </c>
      <c r="AK6" s="418">
        <v>0</v>
      </c>
      <c r="AL6" s="418">
        <v>0</v>
      </c>
      <c r="AM6" s="418">
        <v>0</v>
      </c>
      <c r="AN6" s="418">
        <v>17</v>
      </c>
      <c r="AO6" s="418">
        <v>26</v>
      </c>
      <c r="AP6" s="418">
        <v>43</v>
      </c>
      <c r="AQ6" s="418">
        <v>11</v>
      </c>
      <c r="AR6" s="418">
        <v>15</v>
      </c>
      <c r="AS6" s="418">
        <v>26</v>
      </c>
      <c r="AT6" s="418">
        <v>6</v>
      </c>
      <c r="AU6" s="418">
        <v>11</v>
      </c>
      <c r="AV6" s="418">
        <v>17</v>
      </c>
      <c r="AW6" s="418">
        <v>1</v>
      </c>
      <c r="AX6" s="418">
        <v>3</v>
      </c>
      <c r="AY6" s="418">
        <v>4</v>
      </c>
      <c r="AZ6" s="418">
        <v>0</v>
      </c>
      <c r="BA6" s="418">
        <v>0</v>
      </c>
      <c r="BB6" s="418">
        <v>0</v>
      </c>
      <c r="BC6" s="419" t="s">
        <v>0</v>
      </c>
      <c r="BD6" s="419" t="s">
        <v>1</v>
      </c>
      <c r="BE6" s="418">
        <v>1</v>
      </c>
      <c r="BF6" s="418" t="b">
        <v>0</v>
      </c>
      <c r="BH6" s="418" t="b">
        <v>0</v>
      </c>
      <c r="BI6" s="418" t="b">
        <v>1</v>
      </c>
      <c r="BJ6" s="419" t="s">
        <v>2</v>
      </c>
      <c r="BK6" s="418">
        <v>100</v>
      </c>
      <c r="BL6" s="418" t="b">
        <v>0</v>
      </c>
      <c r="BN6" s="418" t="b">
        <v>0</v>
      </c>
      <c r="BP6" s="418" t="b">
        <v>1</v>
      </c>
      <c r="BQ6" s="418" t="b">
        <v>0</v>
      </c>
      <c r="BR6" s="418" t="b">
        <v>0</v>
      </c>
      <c r="BS6" s="418" t="b">
        <v>0</v>
      </c>
      <c r="BT6" s="418" t="b">
        <v>0</v>
      </c>
      <c r="BU6" s="418">
        <v>2</v>
      </c>
      <c r="BV6" s="419" t="s">
        <v>217</v>
      </c>
      <c r="BW6" s="418">
        <v>5</v>
      </c>
      <c r="BX6" s="419" t="s">
        <v>217</v>
      </c>
      <c r="BY6" s="419" t="s">
        <v>217</v>
      </c>
    </row>
    <row r="7" spans="1:77" ht="29" x14ac:dyDescent="0.35">
      <c r="A7" s="418">
        <v>1357</v>
      </c>
      <c r="B7" s="419" t="s">
        <v>427</v>
      </c>
      <c r="C7" s="419" t="s">
        <v>428</v>
      </c>
      <c r="D7" s="419" t="s">
        <v>217</v>
      </c>
      <c r="E7" s="419" t="s">
        <v>429</v>
      </c>
      <c r="F7" s="419" t="s">
        <v>411</v>
      </c>
      <c r="G7" s="418">
        <v>20801006</v>
      </c>
      <c r="H7" s="418">
        <v>20801006</v>
      </c>
      <c r="I7" s="419" t="s">
        <v>430</v>
      </c>
      <c r="J7" s="420">
        <v>41450</v>
      </c>
      <c r="K7" s="419" t="s">
        <v>412</v>
      </c>
      <c r="L7" s="419" t="s">
        <v>429</v>
      </c>
      <c r="M7" s="419" t="s">
        <v>399</v>
      </c>
      <c r="N7" s="419" t="s">
        <v>399</v>
      </c>
      <c r="O7" s="419" t="s">
        <v>471</v>
      </c>
      <c r="P7" s="418">
        <v>-14.44677489</v>
      </c>
      <c r="Q7" s="418">
        <v>33.90636465</v>
      </c>
      <c r="R7" s="418">
        <v>597690.56238318002</v>
      </c>
      <c r="S7" s="418">
        <v>8402668.9091806393</v>
      </c>
      <c r="T7" s="419" t="s">
        <v>217</v>
      </c>
      <c r="U7" s="419" t="s">
        <v>217</v>
      </c>
      <c r="V7" s="418">
        <v>1</v>
      </c>
      <c r="W7" s="418">
        <v>1</v>
      </c>
      <c r="X7" s="418">
        <v>2</v>
      </c>
      <c r="Y7" s="418">
        <v>1</v>
      </c>
      <c r="Z7" s="418">
        <v>1</v>
      </c>
      <c r="AA7" s="418">
        <v>2</v>
      </c>
      <c r="AB7" s="418">
        <v>0</v>
      </c>
      <c r="AC7" s="418">
        <v>0</v>
      </c>
      <c r="AD7" s="418">
        <v>0</v>
      </c>
      <c r="AE7" s="418">
        <v>0</v>
      </c>
      <c r="AF7" s="418">
        <v>2</v>
      </c>
      <c r="AG7" s="418">
        <v>2</v>
      </c>
      <c r="AH7" s="418">
        <v>4</v>
      </c>
      <c r="AI7" s="418">
        <v>6</v>
      </c>
      <c r="AJ7" s="418">
        <v>10</v>
      </c>
      <c r="AK7" s="418">
        <v>0</v>
      </c>
      <c r="AL7" s="418">
        <v>0</v>
      </c>
      <c r="AM7" s="418">
        <v>0</v>
      </c>
      <c r="AN7" s="418">
        <v>34</v>
      </c>
      <c r="AO7" s="418">
        <v>57</v>
      </c>
      <c r="AP7" s="418">
        <v>91</v>
      </c>
      <c r="AQ7" s="418">
        <v>27</v>
      </c>
      <c r="AR7" s="418">
        <v>44</v>
      </c>
      <c r="AS7" s="418">
        <v>71</v>
      </c>
      <c r="AT7" s="418">
        <v>27</v>
      </c>
      <c r="AU7" s="418">
        <v>44</v>
      </c>
      <c r="AV7" s="418">
        <v>71</v>
      </c>
      <c r="AW7" s="418">
        <v>0</v>
      </c>
      <c r="AX7" s="418">
        <v>0</v>
      </c>
      <c r="AY7" s="418">
        <v>0</v>
      </c>
      <c r="AZ7" s="418">
        <v>0</v>
      </c>
      <c r="BA7" s="418">
        <v>0</v>
      </c>
      <c r="BB7" s="418">
        <v>0</v>
      </c>
      <c r="BC7" s="419" t="s">
        <v>8</v>
      </c>
      <c r="BD7" s="419" t="s">
        <v>7</v>
      </c>
      <c r="BE7" s="418">
        <v>1</v>
      </c>
      <c r="BF7" s="418" t="b">
        <v>0</v>
      </c>
      <c r="BH7" s="418" t="b">
        <v>0</v>
      </c>
      <c r="BI7" s="418" t="b">
        <v>1</v>
      </c>
      <c r="BJ7" s="419" t="s">
        <v>2</v>
      </c>
      <c r="BK7" s="418">
        <v>150</v>
      </c>
      <c r="BL7" s="418" t="b">
        <v>0</v>
      </c>
      <c r="BN7" s="418" t="b">
        <v>0</v>
      </c>
      <c r="BP7" s="418" t="b">
        <v>1</v>
      </c>
      <c r="BQ7" s="418" t="b">
        <v>0</v>
      </c>
      <c r="BR7" s="418" t="b">
        <v>0</v>
      </c>
      <c r="BS7" s="418" t="b">
        <v>0</v>
      </c>
      <c r="BT7" s="418" t="b">
        <v>0</v>
      </c>
      <c r="BU7" s="418">
        <v>0.5</v>
      </c>
      <c r="BV7" s="419" t="s">
        <v>431</v>
      </c>
      <c r="BW7" s="418">
        <v>6</v>
      </c>
      <c r="BX7" s="419" t="s">
        <v>415</v>
      </c>
      <c r="BY7" s="419" t="s">
        <v>217</v>
      </c>
    </row>
    <row r="8" spans="1:77" ht="29" x14ac:dyDescent="0.35">
      <c r="A8" s="418">
        <v>1358</v>
      </c>
      <c r="B8" s="419" t="s">
        <v>432</v>
      </c>
      <c r="C8" s="419" t="s">
        <v>433</v>
      </c>
      <c r="D8" s="419" t="s">
        <v>217</v>
      </c>
      <c r="E8" s="419" t="s">
        <v>346</v>
      </c>
      <c r="F8" s="419" t="s">
        <v>396</v>
      </c>
      <c r="G8" s="418">
        <v>20801007</v>
      </c>
      <c r="H8" s="418">
        <v>20801007</v>
      </c>
      <c r="I8" s="419" t="s">
        <v>434</v>
      </c>
      <c r="J8" s="420">
        <v>41452</v>
      </c>
      <c r="K8" s="419" t="s">
        <v>419</v>
      </c>
      <c r="L8" s="419" t="s">
        <v>354</v>
      </c>
      <c r="M8" s="419" t="s">
        <v>399</v>
      </c>
      <c r="N8" s="419" t="s">
        <v>399</v>
      </c>
      <c r="O8" s="419" t="s">
        <v>471</v>
      </c>
      <c r="P8" s="418">
        <v>-14.41616426</v>
      </c>
      <c r="Q8" s="418">
        <v>34.018540590000001</v>
      </c>
      <c r="R8" s="418">
        <v>609797.26731589006</v>
      </c>
      <c r="S8" s="418">
        <v>8406004.2078391295</v>
      </c>
      <c r="T8" s="419" t="s">
        <v>217</v>
      </c>
      <c r="U8" s="419" t="s">
        <v>217</v>
      </c>
      <c r="V8" s="418">
        <v>0</v>
      </c>
      <c r="W8" s="418">
        <v>4</v>
      </c>
      <c r="X8" s="418">
        <v>4</v>
      </c>
      <c r="Y8" s="418">
        <v>0</v>
      </c>
      <c r="Z8" s="418">
        <v>0</v>
      </c>
      <c r="AA8" s="418">
        <v>0</v>
      </c>
      <c r="AB8" s="418">
        <v>0</v>
      </c>
      <c r="AC8" s="418">
        <v>4</v>
      </c>
      <c r="AD8" s="418">
        <v>4</v>
      </c>
      <c r="AE8" s="418">
        <v>0</v>
      </c>
      <c r="AF8" s="418">
        <v>0</v>
      </c>
      <c r="AG8" s="418">
        <v>0</v>
      </c>
      <c r="AH8" s="418">
        <v>4</v>
      </c>
      <c r="AI8" s="418">
        <v>6</v>
      </c>
      <c r="AJ8" s="418">
        <v>10</v>
      </c>
      <c r="AK8" s="418">
        <v>0</v>
      </c>
      <c r="AL8" s="418">
        <v>0</v>
      </c>
      <c r="AM8" s="418">
        <v>0</v>
      </c>
      <c r="AN8" s="418">
        <v>59</v>
      </c>
      <c r="AO8" s="418">
        <v>64</v>
      </c>
      <c r="AP8" s="418">
        <v>123</v>
      </c>
      <c r="AQ8" s="418">
        <v>21</v>
      </c>
      <c r="AR8" s="418">
        <v>36</v>
      </c>
      <c r="AS8" s="418">
        <v>57</v>
      </c>
      <c r="AT8" s="418">
        <v>12</v>
      </c>
      <c r="AU8" s="418">
        <v>24</v>
      </c>
      <c r="AV8" s="418">
        <v>36</v>
      </c>
      <c r="AW8" s="418">
        <v>2</v>
      </c>
      <c r="AX8" s="418">
        <v>4</v>
      </c>
      <c r="AY8" s="418">
        <v>6</v>
      </c>
      <c r="AZ8" s="418">
        <v>1</v>
      </c>
      <c r="BA8" s="418">
        <v>0</v>
      </c>
      <c r="BB8" s="418">
        <v>1</v>
      </c>
      <c r="BC8" s="419" t="s">
        <v>0</v>
      </c>
      <c r="BD8" s="419" t="s">
        <v>1</v>
      </c>
      <c r="BE8" s="418">
        <v>1</v>
      </c>
      <c r="BF8" s="418" t="b">
        <v>1</v>
      </c>
      <c r="BG8" s="418">
        <v>1</v>
      </c>
      <c r="BH8" s="418" t="b">
        <v>0</v>
      </c>
      <c r="BI8" s="418" t="b">
        <v>1</v>
      </c>
      <c r="BJ8" s="419" t="s">
        <v>2</v>
      </c>
      <c r="BK8" s="418">
        <v>20</v>
      </c>
      <c r="BL8" s="418" t="b">
        <v>0</v>
      </c>
      <c r="BN8" s="418" t="b">
        <v>0</v>
      </c>
      <c r="BP8" s="418" t="b">
        <v>0</v>
      </c>
      <c r="BQ8" s="418" t="b">
        <v>0</v>
      </c>
      <c r="BR8" s="418" t="b">
        <v>0</v>
      </c>
      <c r="BS8" s="418" t="b">
        <v>0</v>
      </c>
      <c r="BT8" s="418" t="b">
        <v>0</v>
      </c>
      <c r="BU8" s="418">
        <v>0.4</v>
      </c>
      <c r="BV8" s="419" t="s">
        <v>435</v>
      </c>
      <c r="BW8" s="418">
        <v>5</v>
      </c>
      <c r="BX8" s="419" t="s">
        <v>350</v>
      </c>
      <c r="BY8" s="419" t="s">
        <v>217</v>
      </c>
    </row>
    <row r="9" spans="1:77" ht="29" x14ac:dyDescent="0.35">
      <c r="A9" s="418">
        <v>1359</v>
      </c>
      <c r="B9" s="419" t="s">
        <v>436</v>
      </c>
      <c r="C9" s="419" t="s">
        <v>217</v>
      </c>
      <c r="D9" s="419" t="s">
        <v>437</v>
      </c>
      <c r="E9" s="419" t="s">
        <v>410</v>
      </c>
      <c r="F9" s="419" t="s">
        <v>396</v>
      </c>
      <c r="G9" s="418">
        <v>20801008</v>
      </c>
      <c r="H9" s="418">
        <v>20801008</v>
      </c>
      <c r="I9" s="419" t="s">
        <v>397</v>
      </c>
      <c r="J9" s="420">
        <v>41500</v>
      </c>
      <c r="K9" s="419" t="s">
        <v>438</v>
      </c>
      <c r="L9" s="419" t="s">
        <v>439</v>
      </c>
      <c r="M9" s="419" t="s">
        <v>399</v>
      </c>
      <c r="N9" s="419" t="s">
        <v>399</v>
      </c>
      <c r="O9" s="419" t="s">
        <v>471</v>
      </c>
      <c r="P9" s="418">
        <v>-14.40762889</v>
      </c>
      <c r="Q9" s="418">
        <v>33.96996704</v>
      </c>
      <c r="R9" s="418">
        <v>604564.63218200998</v>
      </c>
      <c r="S9" s="418">
        <v>8406970.9556533601</v>
      </c>
      <c r="T9" s="419" t="s">
        <v>217</v>
      </c>
      <c r="U9" s="419" t="s">
        <v>217</v>
      </c>
      <c r="V9" s="418">
        <v>0</v>
      </c>
      <c r="W9" s="418">
        <v>1</v>
      </c>
      <c r="X9" s="418">
        <v>1</v>
      </c>
      <c r="Y9" s="418">
        <v>0</v>
      </c>
      <c r="Z9" s="418">
        <v>0</v>
      </c>
      <c r="AA9" s="418">
        <v>0</v>
      </c>
      <c r="AB9" s="418">
        <v>0</v>
      </c>
      <c r="AC9" s="418">
        <v>2</v>
      </c>
      <c r="AD9" s="418">
        <v>2</v>
      </c>
      <c r="AE9" s="418">
        <v>0</v>
      </c>
      <c r="AF9" s="418">
        <v>0</v>
      </c>
      <c r="AG9" s="418">
        <v>0</v>
      </c>
      <c r="AH9" s="418">
        <v>4</v>
      </c>
      <c r="AI9" s="418">
        <v>6</v>
      </c>
      <c r="AJ9" s="418">
        <v>10</v>
      </c>
      <c r="AK9" s="418">
        <v>0</v>
      </c>
      <c r="AL9" s="418">
        <v>0</v>
      </c>
      <c r="AM9" s="418">
        <v>0</v>
      </c>
      <c r="AN9" s="418">
        <v>47</v>
      </c>
      <c r="AO9" s="418">
        <v>90</v>
      </c>
      <c r="AP9" s="418">
        <v>137</v>
      </c>
      <c r="AQ9" s="418">
        <v>46</v>
      </c>
      <c r="AR9" s="418">
        <v>82</v>
      </c>
      <c r="AS9" s="418">
        <v>128</v>
      </c>
      <c r="AT9" s="418">
        <v>46</v>
      </c>
      <c r="AU9" s="418">
        <v>82</v>
      </c>
      <c r="AV9" s="418">
        <v>128</v>
      </c>
      <c r="AW9" s="418">
        <v>0</v>
      </c>
      <c r="AX9" s="418">
        <v>20</v>
      </c>
      <c r="AY9" s="418">
        <v>20</v>
      </c>
      <c r="AZ9" s="418">
        <v>2</v>
      </c>
      <c r="BA9" s="418">
        <v>0</v>
      </c>
      <c r="BB9" s="418">
        <v>2</v>
      </c>
      <c r="BC9" s="419" t="s">
        <v>3</v>
      </c>
      <c r="BD9" s="419" t="s">
        <v>7</v>
      </c>
      <c r="BE9" s="418">
        <v>1</v>
      </c>
      <c r="BF9" s="418" t="b">
        <v>0</v>
      </c>
      <c r="BH9" s="418" t="b">
        <v>0</v>
      </c>
      <c r="BI9" s="418" t="b">
        <v>1</v>
      </c>
      <c r="BJ9" s="419" t="s">
        <v>2</v>
      </c>
      <c r="BK9" s="418">
        <v>10</v>
      </c>
      <c r="BL9" s="418" t="b">
        <v>1</v>
      </c>
      <c r="BM9" s="418">
        <v>1</v>
      </c>
      <c r="BN9" s="418" t="b">
        <v>1</v>
      </c>
      <c r="BO9" s="418">
        <v>0.5</v>
      </c>
      <c r="BP9" s="418" t="b">
        <v>1</v>
      </c>
      <c r="BQ9" s="418" t="b">
        <v>0</v>
      </c>
      <c r="BR9" s="418" t="b">
        <v>0</v>
      </c>
      <c r="BS9" s="418" t="b">
        <v>0</v>
      </c>
      <c r="BT9" s="418" t="b">
        <v>0</v>
      </c>
      <c r="BU9" s="418">
        <v>0.5</v>
      </c>
      <c r="BV9" s="419" t="s">
        <v>339</v>
      </c>
      <c r="BW9" s="418">
        <v>1.2</v>
      </c>
      <c r="BX9" s="419" t="s">
        <v>350</v>
      </c>
      <c r="BY9" s="419" t="s">
        <v>217</v>
      </c>
    </row>
    <row r="10" spans="1:77" ht="29" x14ac:dyDescent="0.35">
      <c r="A10" s="418">
        <v>1360</v>
      </c>
      <c r="B10" s="419" t="s">
        <v>440</v>
      </c>
      <c r="C10" s="419" t="s">
        <v>217</v>
      </c>
      <c r="D10" s="419" t="s">
        <v>441</v>
      </c>
      <c r="E10" s="419" t="s">
        <v>442</v>
      </c>
      <c r="F10" s="419" t="s">
        <v>396</v>
      </c>
      <c r="G10" s="418">
        <v>20801009</v>
      </c>
      <c r="H10" s="418">
        <v>20801009</v>
      </c>
      <c r="I10" s="419" t="s">
        <v>443</v>
      </c>
      <c r="J10" s="420">
        <v>41504</v>
      </c>
      <c r="K10" s="419" t="s">
        <v>438</v>
      </c>
      <c r="L10" s="419" t="s">
        <v>444</v>
      </c>
      <c r="M10" s="419" t="s">
        <v>399</v>
      </c>
      <c r="N10" s="419" t="s">
        <v>399</v>
      </c>
      <c r="O10" s="419" t="s">
        <v>451</v>
      </c>
      <c r="P10" s="418">
        <v>-14.390980669999999</v>
      </c>
      <c r="Q10" s="418">
        <v>33.930047559999998</v>
      </c>
      <c r="R10" s="418">
        <v>600268.31536033005</v>
      </c>
      <c r="S10" s="418">
        <v>8408830.1986047998</v>
      </c>
      <c r="T10" s="419" t="s">
        <v>217</v>
      </c>
      <c r="U10" s="419" t="s">
        <v>217</v>
      </c>
      <c r="V10" s="418">
        <v>1</v>
      </c>
      <c r="W10" s="418">
        <v>2</v>
      </c>
      <c r="X10" s="418">
        <v>3</v>
      </c>
      <c r="Y10" s="418">
        <v>0</v>
      </c>
      <c r="Z10" s="418">
        <v>0</v>
      </c>
      <c r="AA10" s="418">
        <v>0</v>
      </c>
      <c r="AB10" s="418">
        <v>1</v>
      </c>
      <c r="AC10" s="418">
        <v>2</v>
      </c>
      <c r="AD10" s="418">
        <v>3</v>
      </c>
      <c r="AE10" s="418">
        <v>0</v>
      </c>
      <c r="AF10" s="418">
        <v>0</v>
      </c>
      <c r="AG10" s="418">
        <v>0</v>
      </c>
      <c r="AH10" s="418">
        <v>5</v>
      </c>
      <c r="AI10" s="418">
        <v>5</v>
      </c>
      <c r="AJ10" s="418">
        <v>10</v>
      </c>
      <c r="AK10" s="418">
        <v>0</v>
      </c>
      <c r="AL10" s="418">
        <v>0</v>
      </c>
      <c r="AM10" s="418">
        <v>0</v>
      </c>
      <c r="AN10" s="418">
        <v>19</v>
      </c>
      <c r="AO10" s="418">
        <v>29</v>
      </c>
      <c r="AP10" s="418">
        <v>48</v>
      </c>
      <c r="AQ10" s="418">
        <v>19</v>
      </c>
      <c r="AR10" s="418">
        <v>29</v>
      </c>
      <c r="AS10" s="418">
        <v>48</v>
      </c>
      <c r="AT10" s="418">
        <v>0</v>
      </c>
      <c r="AU10" s="418">
        <v>11</v>
      </c>
      <c r="AV10" s="418">
        <v>11</v>
      </c>
      <c r="AW10" s="418">
        <v>0</v>
      </c>
      <c r="AX10" s="418">
        <v>0</v>
      </c>
      <c r="AY10" s="418">
        <v>0</v>
      </c>
      <c r="AZ10" s="418">
        <v>0</v>
      </c>
      <c r="BA10" s="418">
        <v>0</v>
      </c>
      <c r="BB10" s="418">
        <v>0</v>
      </c>
      <c r="BC10" s="419" t="s">
        <v>0</v>
      </c>
      <c r="BD10" s="419" t="s">
        <v>1</v>
      </c>
      <c r="BE10" s="418">
        <v>1</v>
      </c>
      <c r="BF10" s="418" t="b">
        <v>0</v>
      </c>
      <c r="BH10" s="418" t="b">
        <v>0</v>
      </c>
      <c r="BI10" s="418" t="b">
        <v>1</v>
      </c>
      <c r="BJ10" s="419" t="s">
        <v>6</v>
      </c>
      <c r="BK10" s="418">
        <v>20</v>
      </c>
      <c r="BL10" s="418" t="b">
        <v>0</v>
      </c>
      <c r="BN10" s="418" t="b">
        <v>0</v>
      </c>
      <c r="BP10" s="418" t="b">
        <v>1</v>
      </c>
      <c r="BQ10" s="418" t="b">
        <v>0</v>
      </c>
      <c r="BR10" s="418" t="b">
        <v>0</v>
      </c>
      <c r="BS10" s="418" t="b">
        <v>0</v>
      </c>
      <c r="BT10" s="418" t="b">
        <v>0</v>
      </c>
      <c r="BU10" s="418">
        <v>0.5</v>
      </c>
      <c r="BV10" s="419" t="s">
        <v>217</v>
      </c>
      <c r="BW10" s="418">
        <v>5</v>
      </c>
      <c r="BX10" s="419" t="s">
        <v>217</v>
      </c>
      <c r="BY10" s="419" t="s">
        <v>217</v>
      </c>
    </row>
    <row r="11" spans="1:77" ht="29" x14ac:dyDescent="0.35">
      <c r="A11" s="418">
        <v>1361</v>
      </c>
      <c r="B11" s="419" t="s">
        <v>446</v>
      </c>
      <c r="C11" s="419" t="s">
        <v>217</v>
      </c>
      <c r="D11" s="419" t="s">
        <v>447</v>
      </c>
      <c r="E11" s="419" t="s">
        <v>445</v>
      </c>
      <c r="F11" s="419" t="s">
        <v>396</v>
      </c>
      <c r="G11" s="418">
        <v>20801010</v>
      </c>
      <c r="H11" s="418">
        <v>20801010</v>
      </c>
      <c r="I11" s="419" t="s">
        <v>397</v>
      </c>
      <c r="J11" s="420">
        <v>41451</v>
      </c>
      <c r="K11" s="419" t="s">
        <v>438</v>
      </c>
      <c r="L11" s="419" t="s">
        <v>445</v>
      </c>
      <c r="M11" s="419" t="s">
        <v>399</v>
      </c>
      <c r="N11" s="419" t="s">
        <v>399</v>
      </c>
      <c r="O11" s="419" t="s">
        <v>451</v>
      </c>
      <c r="P11" s="418">
        <v>-14.391941149999999</v>
      </c>
      <c r="Q11" s="418">
        <v>34.072179650000002</v>
      </c>
      <c r="R11" s="418">
        <v>615592.53958244005</v>
      </c>
      <c r="S11" s="418">
        <v>8408657.3976917099</v>
      </c>
      <c r="T11" s="419" t="s">
        <v>217</v>
      </c>
      <c r="U11" s="419"/>
      <c r="V11" s="418">
        <v>0</v>
      </c>
      <c r="W11" s="418">
        <v>1</v>
      </c>
      <c r="X11" s="418">
        <v>1</v>
      </c>
      <c r="Y11" s="418">
        <v>0</v>
      </c>
      <c r="Z11" s="418">
        <v>0</v>
      </c>
      <c r="AA11" s="418">
        <v>0</v>
      </c>
      <c r="AB11" s="418">
        <v>0</v>
      </c>
      <c r="AC11" s="418">
        <v>1</v>
      </c>
      <c r="AD11" s="418">
        <v>1</v>
      </c>
      <c r="AE11" s="418">
        <v>0</v>
      </c>
      <c r="AF11" s="418">
        <v>0</v>
      </c>
      <c r="AG11" s="418">
        <v>0</v>
      </c>
      <c r="AH11" s="418">
        <v>0</v>
      </c>
      <c r="AI11" s="418">
        <v>0</v>
      </c>
      <c r="AJ11" s="418">
        <v>0</v>
      </c>
      <c r="AK11" s="418">
        <v>0</v>
      </c>
      <c r="AL11" s="418">
        <v>0</v>
      </c>
      <c r="AM11" s="418">
        <v>0</v>
      </c>
      <c r="AN11" s="418">
        <v>9</v>
      </c>
      <c r="AO11" s="418">
        <v>15</v>
      </c>
      <c r="AP11" s="418">
        <v>24</v>
      </c>
      <c r="AQ11" s="418">
        <v>9</v>
      </c>
      <c r="AR11" s="418">
        <v>14</v>
      </c>
      <c r="AS11" s="418">
        <v>23</v>
      </c>
      <c r="AT11" s="418">
        <v>2</v>
      </c>
      <c r="AU11" s="418">
        <v>0</v>
      </c>
      <c r="AV11" s="418">
        <v>2</v>
      </c>
      <c r="AW11" s="418">
        <v>0</v>
      </c>
      <c r="AX11" s="418">
        <v>0</v>
      </c>
      <c r="AY11" s="418">
        <v>0</v>
      </c>
      <c r="AZ11" s="418">
        <v>0</v>
      </c>
      <c r="BA11" s="418">
        <v>0</v>
      </c>
      <c r="BB11" s="418">
        <v>0</v>
      </c>
      <c r="BC11" s="419" t="s">
        <v>3</v>
      </c>
      <c r="BD11" s="419" t="s">
        <v>1</v>
      </c>
      <c r="BE11" s="418">
        <v>1</v>
      </c>
      <c r="BF11" s="418" t="b">
        <v>1</v>
      </c>
      <c r="BG11" s="418">
        <v>1</v>
      </c>
      <c r="BH11" s="418" t="b">
        <v>0</v>
      </c>
      <c r="BI11" s="418" t="b">
        <v>1</v>
      </c>
      <c r="BJ11" s="419" t="s">
        <v>2</v>
      </c>
      <c r="BK11" s="418">
        <v>100</v>
      </c>
      <c r="BL11" s="418" t="b">
        <v>0</v>
      </c>
      <c r="BN11" s="418" t="b">
        <v>0</v>
      </c>
      <c r="BP11" s="418" t="b">
        <v>0</v>
      </c>
      <c r="BQ11" s="418" t="b">
        <v>0</v>
      </c>
      <c r="BR11" s="418" t="b">
        <v>0</v>
      </c>
      <c r="BS11" s="418" t="b">
        <v>0</v>
      </c>
      <c r="BT11" s="418" t="b">
        <v>0</v>
      </c>
      <c r="BU11" s="418">
        <v>0.3</v>
      </c>
      <c r="BV11" s="419" t="s">
        <v>448</v>
      </c>
      <c r="BW11" s="418">
        <v>0.2</v>
      </c>
      <c r="BX11" s="419" t="s">
        <v>445</v>
      </c>
      <c r="BY11" s="419" t="s">
        <v>217</v>
      </c>
    </row>
    <row r="12" spans="1:77" ht="29" x14ac:dyDescent="0.35">
      <c r="A12" s="418">
        <v>1362</v>
      </c>
      <c r="B12" s="419" t="s">
        <v>449</v>
      </c>
      <c r="C12" s="419" t="s">
        <v>217</v>
      </c>
      <c r="D12" s="419" t="s">
        <v>450</v>
      </c>
      <c r="E12" s="419" t="s">
        <v>445</v>
      </c>
      <c r="F12" s="419" t="s">
        <v>396</v>
      </c>
      <c r="G12" s="418">
        <v>20801011</v>
      </c>
      <c r="H12" s="418">
        <v>20801011</v>
      </c>
      <c r="I12" s="419" t="s">
        <v>397</v>
      </c>
      <c r="J12" s="420">
        <v>41451</v>
      </c>
      <c r="K12" s="419" t="s">
        <v>405</v>
      </c>
      <c r="L12" s="419" t="s">
        <v>445</v>
      </c>
      <c r="M12" s="419" t="s">
        <v>399</v>
      </c>
      <c r="N12" s="419" t="s">
        <v>399</v>
      </c>
      <c r="O12" s="419" t="s">
        <v>451</v>
      </c>
      <c r="P12" s="418">
        <v>-14.39009864</v>
      </c>
      <c r="Q12" s="418">
        <v>34.0728528</v>
      </c>
      <c r="R12" s="418">
        <v>615666.06851331994</v>
      </c>
      <c r="S12" s="418">
        <v>8408860.8705885801</v>
      </c>
      <c r="T12" s="419" t="s">
        <v>217</v>
      </c>
      <c r="U12" s="419" t="s">
        <v>217</v>
      </c>
      <c r="V12" s="418">
        <v>0</v>
      </c>
      <c r="W12" s="418">
        <v>2</v>
      </c>
      <c r="X12" s="418">
        <v>2</v>
      </c>
      <c r="Y12" s="418">
        <v>0</v>
      </c>
      <c r="Z12" s="418">
        <v>1</v>
      </c>
      <c r="AA12" s="418">
        <v>1</v>
      </c>
      <c r="AB12" s="418">
        <v>0</v>
      </c>
      <c r="AC12" s="418">
        <v>1</v>
      </c>
      <c r="AD12" s="418">
        <v>1</v>
      </c>
      <c r="AE12" s="418">
        <v>0</v>
      </c>
      <c r="AF12" s="418">
        <v>0</v>
      </c>
      <c r="AG12" s="418">
        <v>0</v>
      </c>
      <c r="AH12" s="418">
        <v>0</v>
      </c>
      <c r="AI12" s="418">
        <v>0</v>
      </c>
      <c r="AJ12" s="418">
        <v>0</v>
      </c>
      <c r="AK12" s="418">
        <v>0</v>
      </c>
      <c r="AL12" s="418">
        <v>0</v>
      </c>
      <c r="AM12" s="418">
        <v>0</v>
      </c>
      <c r="AN12" s="418">
        <v>45</v>
      </c>
      <c r="AO12" s="418">
        <v>40</v>
      </c>
      <c r="AP12" s="418">
        <v>85</v>
      </c>
      <c r="AQ12" s="418">
        <v>46</v>
      </c>
      <c r="AR12" s="418">
        <v>34</v>
      </c>
      <c r="AS12" s="418">
        <v>80</v>
      </c>
      <c r="AT12" s="418">
        <v>6</v>
      </c>
      <c r="AU12" s="418">
        <v>5</v>
      </c>
      <c r="AV12" s="418">
        <v>11</v>
      </c>
      <c r="AW12" s="418">
        <v>1</v>
      </c>
      <c r="AX12" s="418">
        <v>0</v>
      </c>
      <c r="AY12" s="418">
        <v>1</v>
      </c>
      <c r="AZ12" s="418">
        <v>0</v>
      </c>
      <c r="BA12" s="418">
        <v>1</v>
      </c>
      <c r="BB12" s="418">
        <v>1</v>
      </c>
      <c r="BC12" s="419" t="s">
        <v>3</v>
      </c>
      <c r="BD12" s="419" t="s">
        <v>1</v>
      </c>
      <c r="BE12" s="418">
        <v>1</v>
      </c>
      <c r="BF12" s="418" t="b">
        <v>1</v>
      </c>
      <c r="BG12" s="418">
        <v>1</v>
      </c>
      <c r="BH12" s="418" t="b">
        <v>0</v>
      </c>
      <c r="BI12" s="418" t="b">
        <v>1</v>
      </c>
      <c r="BJ12" s="419" t="s">
        <v>4</v>
      </c>
      <c r="BK12" s="418">
        <v>100</v>
      </c>
      <c r="BL12" s="418" t="b">
        <v>0</v>
      </c>
      <c r="BN12" s="418" t="b">
        <v>0</v>
      </c>
      <c r="BP12" s="418" t="b">
        <v>0</v>
      </c>
      <c r="BQ12" s="418" t="b">
        <v>0</v>
      </c>
      <c r="BR12" s="418" t="b">
        <v>0</v>
      </c>
      <c r="BS12" s="418" t="b">
        <v>0</v>
      </c>
      <c r="BT12" s="418" t="b">
        <v>0</v>
      </c>
      <c r="BU12" s="418">
        <v>1</v>
      </c>
      <c r="BV12" s="419" t="s">
        <v>448</v>
      </c>
      <c r="BW12" s="418">
        <v>0.1</v>
      </c>
      <c r="BX12" s="419" t="s">
        <v>445</v>
      </c>
      <c r="BY12" s="419" t="s">
        <v>217</v>
      </c>
    </row>
    <row r="13" spans="1:77" x14ac:dyDescent="0.35">
      <c r="A13" s="418">
        <v>1363</v>
      </c>
      <c r="B13" s="419" t="s">
        <v>452</v>
      </c>
      <c r="C13" s="419" t="s">
        <v>217</v>
      </c>
      <c r="D13" s="419" t="s">
        <v>453</v>
      </c>
      <c r="E13" s="419" t="s">
        <v>454</v>
      </c>
      <c r="F13" s="419" t="s">
        <v>396</v>
      </c>
      <c r="G13" s="418">
        <v>20801012</v>
      </c>
      <c r="H13" s="418">
        <v>20801012</v>
      </c>
      <c r="I13" s="419" t="s">
        <v>455</v>
      </c>
      <c r="J13" s="420">
        <v>41500</v>
      </c>
      <c r="K13" s="419" t="s">
        <v>456</v>
      </c>
      <c r="L13" s="419" t="s">
        <v>454</v>
      </c>
      <c r="M13" s="419" t="s">
        <v>399</v>
      </c>
      <c r="N13" s="419" t="s">
        <v>399</v>
      </c>
      <c r="O13" s="419" t="s">
        <v>457</v>
      </c>
      <c r="P13" s="418">
        <v>-14.40516176</v>
      </c>
      <c r="Q13" s="418">
        <v>33.908792980000001</v>
      </c>
      <c r="R13" s="418">
        <v>597970.50307076005</v>
      </c>
      <c r="S13" s="418">
        <v>8407270.7546970807</v>
      </c>
      <c r="T13" s="419" t="s">
        <v>217</v>
      </c>
      <c r="U13" s="419" t="s">
        <v>217</v>
      </c>
      <c r="V13" s="418">
        <v>2</v>
      </c>
      <c r="W13" s="418">
        <v>1</v>
      </c>
      <c r="X13" s="418">
        <v>3</v>
      </c>
      <c r="Y13" s="418">
        <v>0</v>
      </c>
      <c r="Z13" s="418">
        <v>0</v>
      </c>
      <c r="AA13" s="418">
        <v>0</v>
      </c>
      <c r="AB13" s="418">
        <v>2</v>
      </c>
      <c r="AC13" s="418">
        <v>1</v>
      </c>
      <c r="AD13" s="418">
        <v>3</v>
      </c>
      <c r="AE13" s="418">
        <v>0</v>
      </c>
      <c r="AF13" s="418">
        <v>0</v>
      </c>
      <c r="AG13" s="418">
        <v>0</v>
      </c>
      <c r="AH13" s="418">
        <v>3</v>
      </c>
      <c r="AI13" s="418">
        <v>5</v>
      </c>
      <c r="AJ13" s="418">
        <v>8</v>
      </c>
      <c r="AK13" s="418">
        <v>0</v>
      </c>
      <c r="AL13" s="418">
        <v>0</v>
      </c>
      <c r="AM13" s="418">
        <v>0</v>
      </c>
      <c r="AN13" s="418">
        <v>17</v>
      </c>
      <c r="AO13" s="418">
        <v>16</v>
      </c>
      <c r="AP13" s="418">
        <v>33</v>
      </c>
      <c r="AQ13" s="418">
        <v>17</v>
      </c>
      <c r="AR13" s="418">
        <v>16</v>
      </c>
      <c r="AS13" s="418">
        <v>33</v>
      </c>
      <c r="AT13" s="418">
        <v>4</v>
      </c>
      <c r="AU13" s="418">
        <v>3</v>
      </c>
      <c r="AV13" s="418">
        <v>7</v>
      </c>
      <c r="AW13" s="418">
        <v>0</v>
      </c>
      <c r="AX13" s="418">
        <v>0</v>
      </c>
      <c r="AY13" s="418">
        <v>0</v>
      </c>
      <c r="AZ13" s="418">
        <v>0</v>
      </c>
      <c r="BA13" s="418">
        <v>0</v>
      </c>
      <c r="BB13" s="418">
        <v>0</v>
      </c>
      <c r="BC13" s="419" t="s">
        <v>0</v>
      </c>
      <c r="BD13" s="419" t="s">
        <v>7</v>
      </c>
      <c r="BE13" s="418">
        <v>1</v>
      </c>
      <c r="BF13" s="418" t="b">
        <v>0</v>
      </c>
      <c r="BH13" s="418" t="b">
        <v>0</v>
      </c>
      <c r="BI13" s="418" t="b">
        <v>1</v>
      </c>
      <c r="BJ13" s="419" t="s">
        <v>2</v>
      </c>
      <c r="BK13" s="418">
        <v>300</v>
      </c>
      <c r="BL13" s="418" t="b">
        <v>1</v>
      </c>
      <c r="BM13" s="418">
        <v>0.5</v>
      </c>
      <c r="BN13" s="418" t="b">
        <v>0</v>
      </c>
      <c r="BP13" s="418" t="b">
        <v>0</v>
      </c>
      <c r="BQ13" s="418" t="b">
        <v>0</v>
      </c>
      <c r="BR13" s="418" t="b">
        <v>0</v>
      </c>
      <c r="BS13" s="418" t="b">
        <v>0</v>
      </c>
      <c r="BT13" s="418" t="b">
        <v>0</v>
      </c>
      <c r="BU13" s="418">
        <v>1</v>
      </c>
      <c r="BV13" s="419" t="s">
        <v>458</v>
      </c>
      <c r="BW13" s="418">
        <v>4</v>
      </c>
      <c r="BX13" s="419" t="s">
        <v>360</v>
      </c>
      <c r="BY13" s="419" t="s">
        <v>217</v>
      </c>
    </row>
    <row r="14" spans="1:77" x14ac:dyDescent="0.35">
      <c r="A14" s="418">
        <v>1364</v>
      </c>
      <c r="B14" s="419" t="s">
        <v>459</v>
      </c>
      <c r="C14" s="419" t="s">
        <v>217</v>
      </c>
      <c r="D14" s="419" t="s">
        <v>460</v>
      </c>
      <c r="E14" s="419" t="s">
        <v>461</v>
      </c>
      <c r="F14" s="419" t="s">
        <v>396</v>
      </c>
      <c r="G14" s="418">
        <v>20801013</v>
      </c>
      <c r="H14" s="418">
        <v>20801013</v>
      </c>
      <c r="I14" s="419" t="s">
        <v>462</v>
      </c>
      <c r="J14" s="420">
        <v>41371</v>
      </c>
      <c r="K14" s="419" t="s">
        <v>405</v>
      </c>
      <c r="L14" s="419" t="s">
        <v>461</v>
      </c>
      <c r="M14" s="419" t="s">
        <v>399</v>
      </c>
      <c r="N14" s="419" t="s">
        <v>399</v>
      </c>
      <c r="O14" s="419" t="s">
        <v>463</v>
      </c>
      <c r="P14" s="418">
        <v>-14.38101945</v>
      </c>
      <c r="Q14" s="418">
        <v>34.191948250000003</v>
      </c>
      <c r="R14" s="418">
        <v>628512.69377486</v>
      </c>
      <c r="S14" s="418">
        <v>8409802.1251079999</v>
      </c>
      <c r="T14" s="419" t="s">
        <v>217</v>
      </c>
      <c r="U14" s="419" t="s">
        <v>217</v>
      </c>
      <c r="V14" s="418">
        <v>0</v>
      </c>
      <c r="W14" s="418">
        <v>3</v>
      </c>
      <c r="X14" s="418">
        <v>3</v>
      </c>
      <c r="Y14" s="418">
        <v>0</v>
      </c>
      <c r="Z14" s="418">
        <v>1</v>
      </c>
      <c r="AA14" s="418">
        <v>1</v>
      </c>
      <c r="AB14" s="418">
        <v>0</v>
      </c>
      <c r="AC14" s="418">
        <v>1</v>
      </c>
      <c r="AD14" s="418">
        <v>1</v>
      </c>
      <c r="AE14" s="418">
        <v>0</v>
      </c>
      <c r="AF14" s="418">
        <v>0</v>
      </c>
      <c r="AG14" s="418">
        <v>0</v>
      </c>
      <c r="AH14" s="418">
        <v>0</v>
      </c>
      <c r="AI14" s="418">
        <v>0</v>
      </c>
      <c r="AJ14" s="418">
        <v>0</v>
      </c>
      <c r="AK14" s="418">
        <v>0</v>
      </c>
      <c r="AL14" s="418">
        <v>0</v>
      </c>
      <c r="AM14" s="418">
        <v>0</v>
      </c>
      <c r="AN14" s="418">
        <v>22</v>
      </c>
      <c r="AO14" s="418">
        <v>28</v>
      </c>
      <c r="AP14" s="418">
        <v>50</v>
      </c>
      <c r="AQ14" s="418">
        <v>13</v>
      </c>
      <c r="AR14" s="418">
        <v>21</v>
      </c>
      <c r="AS14" s="418">
        <v>34</v>
      </c>
      <c r="AT14" s="418">
        <v>2</v>
      </c>
      <c r="AU14" s="418">
        <v>3</v>
      </c>
      <c r="AV14" s="418">
        <v>5</v>
      </c>
      <c r="AW14" s="418">
        <v>2</v>
      </c>
      <c r="AX14" s="418">
        <v>3</v>
      </c>
      <c r="AY14" s="418">
        <v>5</v>
      </c>
      <c r="AZ14" s="418">
        <v>1</v>
      </c>
      <c r="BA14" s="418">
        <v>0</v>
      </c>
      <c r="BB14" s="418">
        <v>1</v>
      </c>
      <c r="BC14" s="419" t="s">
        <v>3</v>
      </c>
      <c r="BD14" s="419" t="s">
        <v>1</v>
      </c>
      <c r="BE14" s="418">
        <v>3</v>
      </c>
      <c r="BF14" s="418" t="b">
        <v>1</v>
      </c>
      <c r="BG14" s="418">
        <v>1</v>
      </c>
      <c r="BH14" s="418" t="b">
        <v>0</v>
      </c>
      <c r="BI14" s="418" t="b">
        <v>1</v>
      </c>
      <c r="BJ14" s="419" t="s">
        <v>2</v>
      </c>
      <c r="BK14" s="418">
        <v>100</v>
      </c>
      <c r="BL14" s="418" t="b">
        <v>0</v>
      </c>
      <c r="BN14" s="418" t="b">
        <v>0</v>
      </c>
      <c r="BP14" s="418" t="b">
        <v>0</v>
      </c>
      <c r="BQ14" s="418" t="b">
        <v>0</v>
      </c>
      <c r="BR14" s="418" t="b">
        <v>0</v>
      </c>
      <c r="BS14" s="418" t="b">
        <v>0</v>
      </c>
      <c r="BT14" s="418" t="b">
        <v>0</v>
      </c>
      <c r="BU14" s="418">
        <v>0.8</v>
      </c>
      <c r="BV14" s="419" t="s">
        <v>463</v>
      </c>
      <c r="BW14" s="418">
        <v>0.8</v>
      </c>
      <c r="BX14" s="419" t="s">
        <v>217</v>
      </c>
      <c r="BY14" s="419" t="s">
        <v>217</v>
      </c>
    </row>
    <row r="15" spans="1:77" ht="29" x14ac:dyDescent="0.35">
      <c r="A15" s="418">
        <v>1365</v>
      </c>
      <c r="B15" s="419" t="s">
        <v>464</v>
      </c>
      <c r="C15" s="419" t="s">
        <v>465</v>
      </c>
      <c r="D15" s="419" t="s">
        <v>217</v>
      </c>
      <c r="E15" s="419" t="s">
        <v>403</v>
      </c>
      <c r="F15" s="419" t="s">
        <v>396</v>
      </c>
      <c r="G15" s="418">
        <v>20801014</v>
      </c>
      <c r="H15" s="418">
        <v>20801014</v>
      </c>
      <c r="I15" s="419" t="s">
        <v>466</v>
      </c>
      <c r="J15" s="420">
        <v>41445</v>
      </c>
      <c r="K15" s="419" t="s">
        <v>438</v>
      </c>
      <c r="L15" s="419" t="s">
        <v>467</v>
      </c>
      <c r="M15" s="419" t="s">
        <v>399</v>
      </c>
      <c r="N15" s="419" t="s">
        <v>399</v>
      </c>
      <c r="O15" s="419" t="s">
        <v>400</v>
      </c>
      <c r="P15" s="418">
        <v>-14.467185750000001</v>
      </c>
      <c r="Q15" s="418">
        <v>33.701312289999997</v>
      </c>
      <c r="R15" s="418">
        <v>575581.42070352996</v>
      </c>
      <c r="S15" s="418">
        <v>8400488.7004148401</v>
      </c>
      <c r="T15" s="419" t="s">
        <v>217</v>
      </c>
      <c r="U15" s="419" t="s">
        <v>468</v>
      </c>
      <c r="V15" s="418">
        <v>1</v>
      </c>
      <c r="W15" s="418">
        <v>1</v>
      </c>
      <c r="X15" s="418">
        <v>2</v>
      </c>
      <c r="Y15" s="418">
        <v>0</v>
      </c>
      <c r="Z15" s="418">
        <v>0</v>
      </c>
      <c r="AA15" s="418">
        <v>0</v>
      </c>
      <c r="AB15" s="418">
        <v>1</v>
      </c>
      <c r="AC15" s="418">
        <v>1</v>
      </c>
      <c r="AD15" s="418">
        <v>2</v>
      </c>
      <c r="AE15" s="418">
        <v>0</v>
      </c>
      <c r="AF15" s="418">
        <v>0</v>
      </c>
      <c r="AG15" s="418">
        <v>0</v>
      </c>
      <c r="AH15" s="418">
        <v>5</v>
      </c>
      <c r="AI15" s="418">
        <v>5</v>
      </c>
      <c r="AJ15" s="418">
        <v>10</v>
      </c>
      <c r="AK15" s="418">
        <v>0</v>
      </c>
      <c r="AL15" s="418">
        <v>0</v>
      </c>
      <c r="AM15" s="418">
        <v>0</v>
      </c>
      <c r="AN15" s="418">
        <v>0</v>
      </c>
      <c r="AO15" s="418">
        <v>0</v>
      </c>
      <c r="AP15" s="418">
        <v>0</v>
      </c>
      <c r="AQ15" s="418">
        <v>15</v>
      </c>
      <c r="AR15" s="418">
        <v>9</v>
      </c>
      <c r="AS15" s="418">
        <v>24</v>
      </c>
      <c r="AT15" s="418">
        <v>6</v>
      </c>
      <c r="AU15" s="418">
        <v>4</v>
      </c>
      <c r="AV15" s="418">
        <v>10</v>
      </c>
      <c r="AW15" s="418">
        <v>3</v>
      </c>
      <c r="AX15" s="418">
        <v>1</v>
      </c>
      <c r="AY15" s="418">
        <v>4</v>
      </c>
      <c r="AZ15" s="418">
        <v>1</v>
      </c>
      <c r="BA15" s="418">
        <v>0</v>
      </c>
      <c r="BB15" s="418">
        <v>1</v>
      </c>
      <c r="BC15" s="419" t="s">
        <v>0</v>
      </c>
      <c r="BD15" s="419" t="s">
        <v>218</v>
      </c>
      <c r="BE15" s="418">
        <v>1</v>
      </c>
      <c r="BF15" s="418" t="b">
        <v>0</v>
      </c>
      <c r="BH15" s="418" t="b">
        <v>0</v>
      </c>
      <c r="BI15" s="418" t="b">
        <v>1</v>
      </c>
      <c r="BJ15" s="419" t="s">
        <v>2</v>
      </c>
      <c r="BK15" s="418">
        <v>50</v>
      </c>
      <c r="BL15" s="418" t="b">
        <v>1</v>
      </c>
      <c r="BM15" s="418">
        <v>1</v>
      </c>
      <c r="BN15" s="418" t="b">
        <v>1</v>
      </c>
      <c r="BO15" s="418">
        <v>0.5</v>
      </c>
      <c r="BP15" s="418" t="b">
        <v>0</v>
      </c>
      <c r="BQ15" s="418" t="b">
        <v>0</v>
      </c>
      <c r="BR15" s="418" t="b">
        <v>0</v>
      </c>
      <c r="BS15" s="418" t="b">
        <v>0</v>
      </c>
      <c r="BT15" s="418" t="b">
        <v>1</v>
      </c>
      <c r="BU15" s="418">
        <v>0.5</v>
      </c>
      <c r="BV15" s="419" t="s">
        <v>217</v>
      </c>
      <c r="BW15" s="418">
        <v>7</v>
      </c>
      <c r="BX15" s="419" t="s">
        <v>217</v>
      </c>
      <c r="BY15" s="419" t="s">
        <v>217</v>
      </c>
    </row>
    <row r="16" spans="1:77" ht="29" x14ac:dyDescent="0.35">
      <c r="A16" s="418">
        <v>1366</v>
      </c>
      <c r="B16" s="419" t="s">
        <v>469</v>
      </c>
      <c r="C16" s="419" t="s">
        <v>217</v>
      </c>
      <c r="D16" s="419" t="s">
        <v>470</v>
      </c>
      <c r="E16" s="419" t="s">
        <v>413</v>
      </c>
      <c r="F16" s="419" t="s">
        <v>396</v>
      </c>
      <c r="G16" s="418">
        <v>20801015</v>
      </c>
      <c r="H16" s="418">
        <v>20801015</v>
      </c>
      <c r="I16" s="419" t="s">
        <v>397</v>
      </c>
      <c r="J16" s="420">
        <v>41452</v>
      </c>
      <c r="K16" s="419" t="s">
        <v>438</v>
      </c>
      <c r="L16" s="419" t="s">
        <v>413</v>
      </c>
      <c r="M16" s="419" t="s">
        <v>399</v>
      </c>
      <c r="N16" s="419" t="s">
        <v>399</v>
      </c>
      <c r="O16" s="419" t="s">
        <v>471</v>
      </c>
      <c r="P16" s="418">
        <v>-14.44354266</v>
      </c>
      <c r="Q16" s="418">
        <v>34.0080296</v>
      </c>
      <c r="R16" s="418">
        <v>608650.81484174996</v>
      </c>
      <c r="S16" s="418">
        <v>8402980.7609889805</v>
      </c>
      <c r="T16" s="419" t="s">
        <v>217</v>
      </c>
      <c r="U16" s="419" t="s">
        <v>217</v>
      </c>
      <c r="V16" s="418">
        <v>0</v>
      </c>
      <c r="W16" s="418">
        <v>1</v>
      </c>
      <c r="X16" s="418">
        <v>1</v>
      </c>
      <c r="Y16" s="418">
        <v>0</v>
      </c>
      <c r="Z16" s="418">
        <v>0</v>
      </c>
      <c r="AA16" s="418">
        <v>0</v>
      </c>
      <c r="AB16" s="418">
        <v>0</v>
      </c>
      <c r="AC16" s="418">
        <v>1</v>
      </c>
      <c r="AD16" s="418">
        <v>1</v>
      </c>
      <c r="AE16" s="418">
        <v>0</v>
      </c>
      <c r="AF16" s="418">
        <v>0</v>
      </c>
      <c r="AG16" s="418">
        <v>0</v>
      </c>
      <c r="AH16" s="418">
        <v>0</v>
      </c>
      <c r="AI16" s="418">
        <v>0</v>
      </c>
      <c r="AJ16" s="418">
        <v>0</v>
      </c>
      <c r="AK16" s="418">
        <v>0</v>
      </c>
      <c r="AL16" s="418">
        <v>0</v>
      </c>
      <c r="AM16" s="418">
        <v>0</v>
      </c>
      <c r="AN16" s="418">
        <v>17</v>
      </c>
      <c r="AO16" s="418">
        <v>13</v>
      </c>
      <c r="AP16" s="418">
        <v>30</v>
      </c>
      <c r="AQ16" s="418">
        <v>19</v>
      </c>
      <c r="AR16" s="418">
        <v>9</v>
      </c>
      <c r="AS16" s="418">
        <v>28</v>
      </c>
      <c r="AT16" s="418">
        <v>2</v>
      </c>
      <c r="AU16" s="418">
        <v>3</v>
      </c>
      <c r="AV16" s="418">
        <v>5</v>
      </c>
      <c r="AW16" s="418">
        <v>0</v>
      </c>
      <c r="AX16" s="418">
        <v>0</v>
      </c>
      <c r="AY16" s="418">
        <v>0</v>
      </c>
      <c r="AZ16" s="418">
        <v>0</v>
      </c>
      <c r="BA16" s="418">
        <v>0</v>
      </c>
      <c r="BB16" s="418">
        <v>0</v>
      </c>
      <c r="BC16" s="419" t="s">
        <v>0</v>
      </c>
      <c r="BD16" s="419" t="s">
        <v>1</v>
      </c>
      <c r="BE16" s="418">
        <v>1</v>
      </c>
      <c r="BF16" s="418" t="b">
        <v>1</v>
      </c>
      <c r="BG16" s="418">
        <v>1</v>
      </c>
      <c r="BH16" s="418" t="b">
        <v>0</v>
      </c>
      <c r="BI16" s="418" t="b">
        <v>1</v>
      </c>
      <c r="BJ16" s="419" t="s">
        <v>2</v>
      </c>
      <c r="BK16" s="418">
        <v>10</v>
      </c>
      <c r="BL16" s="418" t="b">
        <v>0</v>
      </c>
      <c r="BN16" s="418" t="b">
        <v>0</v>
      </c>
      <c r="BP16" s="418" t="b">
        <v>0</v>
      </c>
      <c r="BQ16" s="418" t="b">
        <v>0</v>
      </c>
      <c r="BR16" s="418" t="b">
        <v>0</v>
      </c>
      <c r="BS16" s="418" t="b">
        <v>0</v>
      </c>
      <c r="BT16" s="418" t="b">
        <v>0</v>
      </c>
      <c r="BU16" s="418">
        <v>2</v>
      </c>
      <c r="BV16" s="419" t="s">
        <v>472</v>
      </c>
      <c r="BW16" s="418">
        <v>0.3</v>
      </c>
      <c r="BX16" s="419" t="s">
        <v>350</v>
      </c>
      <c r="BY16" s="419" t="s">
        <v>217</v>
      </c>
    </row>
    <row r="17" spans="1:77" ht="29" x14ac:dyDescent="0.35">
      <c r="A17" s="418">
        <v>1367</v>
      </c>
      <c r="B17" s="419" t="s">
        <v>473</v>
      </c>
      <c r="C17" s="419" t="s">
        <v>217</v>
      </c>
      <c r="D17" s="419" t="s">
        <v>474</v>
      </c>
      <c r="E17" s="419" t="s">
        <v>346</v>
      </c>
      <c r="F17" s="419" t="s">
        <v>396</v>
      </c>
      <c r="G17" s="418">
        <v>20801016</v>
      </c>
      <c r="H17" s="418">
        <v>20801016</v>
      </c>
      <c r="I17" s="419" t="s">
        <v>397</v>
      </c>
      <c r="J17" s="420">
        <v>41452</v>
      </c>
      <c r="K17" s="419" t="s">
        <v>419</v>
      </c>
      <c r="L17" s="419" t="s">
        <v>346</v>
      </c>
      <c r="M17" s="419" t="s">
        <v>399</v>
      </c>
      <c r="N17" s="419" t="s">
        <v>399</v>
      </c>
      <c r="O17" s="419" t="s">
        <v>471</v>
      </c>
      <c r="P17" s="418">
        <v>-14.40967189</v>
      </c>
      <c r="Q17" s="418">
        <v>34.023911380000001</v>
      </c>
      <c r="R17" s="418">
        <v>610379.47994689003</v>
      </c>
      <c r="S17" s="418">
        <v>8406719.7880739197</v>
      </c>
      <c r="T17" s="419" t="s">
        <v>217</v>
      </c>
      <c r="U17" s="419"/>
      <c r="V17" s="418">
        <v>2</v>
      </c>
      <c r="W17" s="418">
        <v>0</v>
      </c>
      <c r="X17" s="418">
        <v>2</v>
      </c>
      <c r="Y17" s="418">
        <v>0</v>
      </c>
      <c r="Z17" s="418">
        <v>0</v>
      </c>
      <c r="AA17" s="418">
        <v>0</v>
      </c>
      <c r="AB17" s="418">
        <v>0</v>
      </c>
      <c r="AC17" s="418">
        <v>2</v>
      </c>
      <c r="AD17" s="418">
        <v>2</v>
      </c>
      <c r="AE17" s="418">
        <v>0</v>
      </c>
      <c r="AF17" s="418">
        <v>1</v>
      </c>
      <c r="AG17" s="418">
        <v>1</v>
      </c>
      <c r="AH17" s="418">
        <v>3</v>
      </c>
      <c r="AI17" s="418">
        <v>7</v>
      </c>
      <c r="AJ17" s="418">
        <v>10</v>
      </c>
      <c r="AK17" s="418">
        <v>0</v>
      </c>
      <c r="AL17" s="418">
        <v>0</v>
      </c>
      <c r="AM17" s="418">
        <v>0</v>
      </c>
      <c r="AN17" s="418">
        <v>30</v>
      </c>
      <c r="AO17" s="418">
        <v>45</v>
      </c>
      <c r="AP17" s="418">
        <v>75</v>
      </c>
      <c r="AQ17" s="418">
        <v>20</v>
      </c>
      <c r="AR17" s="418">
        <v>15</v>
      </c>
      <c r="AS17" s="418">
        <v>35</v>
      </c>
      <c r="AT17" s="418">
        <v>2</v>
      </c>
      <c r="AU17" s="418">
        <v>4</v>
      </c>
      <c r="AV17" s="418">
        <v>6</v>
      </c>
      <c r="AW17" s="418">
        <v>1</v>
      </c>
      <c r="AX17" s="418">
        <v>2</v>
      </c>
      <c r="AY17" s="418">
        <v>3</v>
      </c>
      <c r="AZ17" s="418">
        <v>2</v>
      </c>
      <c r="BA17" s="418">
        <v>0</v>
      </c>
      <c r="BB17" s="418">
        <v>2</v>
      </c>
      <c r="BC17" s="419" t="s">
        <v>0</v>
      </c>
      <c r="BD17" s="419" t="s">
        <v>1</v>
      </c>
      <c r="BE17" s="418">
        <v>1</v>
      </c>
      <c r="BF17" s="418" t="b">
        <v>0</v>
      </c>
      <c r="BH17" s="418" t="b">
        <v>0</v>
      </c>
      <c r="BI17" s="418" t="b">
        <v>1</v>
      </c>
      <c r="BJ17" s="419" t="s">
        <v>2</v>
      </c>
      <c r="BK17" s="418">
        <v>150</v>
      </c>
      <c r="BL17" s="418" t="b">
        <v>0</v>
      </c>
      <c r="BN17" s="418" t="b">
        <v>1</v>
      </c>
      <c r="BO17" s="418">
        <v>0.5</v>
      </c>
      <c r="BP17" s="418" t="b">
        <v>0</v>
      </c>
      <c r="BQ17" s="418" t="b">
        <v>0</v>
      </c>
      <c r="BR17" s="418" t="b">
        <v>0</v>
      </c>
      <c r="BS17" s="418" t="b">
        <v>0</v>
      </c>
      <c r="BT17" s="418" t="b">
        <v>0</v>
      </c>
      <c r="BU17" s="418">
        <v>0.5</v>
      </c>
      <c r="BV17" s="419" t="s">
        <v>435</v>
      </c>
      <c r="BW17" s="418">
        <v>5.5</v>
      </c>
      <c r="BX17" s="419" t="s">
        <v>350</v>
      </c>
      <c r="BY17" s="419" t="s">
        <v>217</v>
      </c>
    </row>
    <row r="18" spans="1:77" ht="29" x14ac:dyDescent="0.35">
      <c r="A18" s="418">
        <v>1368</v>
      </c>
      <c r="B18" s="419" t="s">
        <v>475</v>
      </c>
      <c r="C18" s="419" t="s">
        <v>476</v>
      </c>
      <c r="D18" s="419" t="s">
        <v>217</v>
      </c>
      <c r="E18" s="419" t="s">
        <v>400</v>
      </c>
      <c r="F18" s="419" t="s">
        <v>396</v>
      </c>
      <c r="G18" s="418">
        <v>20801017</v>
      </c>
      <c r="H18" s="418">
        <v>20801017</v>
      </c>
      <c r="I18" s="419" t="s">
        <v>466</v>
      </c>
      <c r="J18" s="420">
        <v>41445</v>
      </c>
      <c r="K18" s="419" t="s">
        <v>419</v>
      </c>
      <c r="L18" s="419" t="s">
        <v>356</v>
      </c>
      <c r="M18" s="419" t="s">
        <v>399</v>
      </c>
      <c r="N18" s="419" t="s">
        <v>399</v>
      </c>
      <c r="O18" s="419" t="s">
        <v>400</v>
      </c>
      <c r="P18" s="418">
        <v>-14.46689531</v>
      </c>
      <c r="Q18" s="418">
        <v>33.714633980000002</v>
      </c>
      <c r="R18" s="418">
        <v>577017.28355162998</v>
      </c>
      <c r="S18" s="418">
        <v>8400516.3919475097</v>
      </c>
      <c r="T18" s="419" t="s">
        <v>217</v>
      </c>
      <c r="U18" s="419" t="s">
        <v>1938</v>
      </c>
      <c r="V18" s="418">
        <v>2</v>
      </c>
      <c r="W18" s="418">
        <v>2</v>
      </c>
      <c r="X18" s="418">
        <v>4</v>
      </c>
      <c r="Y18" s="418">
        <v>1</v>
      </c>
      <c r="Z18" s="418">
        <v>1</v>
      </c>
      <c r="AA18" s="418">
        <v>2</v>
      </c>
      <c r="AB18" s="418">
        <v>1</v>
      </c>
      <c r="AC18" s="418">
        <v>1</v>
      </c>
      <c r="AD18" s="418">
        <v>2</v>
      </c>
      <c r="AE18" s="418">
        <v>0</v>
      </c>
      <c r="AF18" s="418">
        <v>1</v>
      </c>
      <c r="AG18" s="418">
        <v>1</v>
      </c>
      <c r="AH18" s="418">
        <v>4</v>
      </c>
      <c r="AI18" s="418">
        <v>6</v>
      </c>
      <c r="AJ18" s="418">
        <v>10</v>
      </c>
      <c r="AK18" s="418">
        <v>0</v>
      </c>
      <c r="AL18" s="418">
        <v>0</v>
      </c>
      <c r="AM18" s="418">
        <v>0</v>
      </c>
      <c r="AN18" s="418">
        <v>34</v>
      </c>
      <c r="AO18" s="418">
        <v>52</v>
      </c>
      <c r="AP18" s="418">
        <v>86</v>
      </c>
      <c r="AQ18" s="418">
        <v>31</v>
      </c>
      <c r="AR18" s="418">
        <v>45</v>
      </c>
      <c r="AS18" s="418">
        <v>76</v>
      </c>
      <c r="AT18" s="418">
        <v>5</v>
      </c>
      <c r="AU18" s="418">
        <v>10</v>
      </c>
      <c r="AV18" s="418">
        <v>15</v>
      </c>
      <c r="AW18" s="418">
        <v>3</v>
      </c>
      <c r="AX18" s="418">
        <v>4</v>
      </c>
      <c r="AY18" s="418">
        <v>7</v>
      </c>
      <c r="AZ18" s="418">
        <v>0</v>
      </c>
      <c r="BA18" s="418">
        <v>0</v>
      </c>
      <c r="BB18" s="418">
        <v>0</v>
      </c>
      <c r="BC18" s="419" t="s">
        <v>8</v>
      </c>
      <c r="BD18" s="419" t="s">
        <v>7</v>
      </c>
      <c r="BE18" s="424">
        <v>1</v>
      </c>
      <c r="BF18" s="418" t="b">
        <v>1</v>
      </c>
      <c r="BG18" s="418">
        <v>1</v>
      </c>
      <c r="BH18" s="418" t="b">
        <v>0</v>
      </c>
      <c r="BI18" s="418" t="b">
        <v>1</v>
      </c>
      <c r="BJ18" s="419" t="s">
        <v>2</v>
      </c>
      <c r="BK18" s="418">
        <v>100</v>
      </c>
      <c r="BL18" s="418" t="b">
        <v>0</v>
      </c>
      <c r="BN18" s="418" t="b">
        <v>0</v>
      </c>
      <c r="BP18" s="418" t="b">
        <v>1</v>
      </c>
      <c r="BQ18" s="418" t="b">
        <v>0</v>
      </c>
      <c r="BR18" s="418" t="b">
        <v>0</v>
      </c>
      <c r="BS18" s="418" t="b">
        <v>0</v>
      </c>
      <c r="BT18" s="418" t="b">
        <v>0</v>
      </c>
      <c r="BU18" s="418">
        <v>0.3</v>
      </c>
      <c r="BV18" s="419" t="s">
        <v>217</v>
      </c>
      <c r="BW18" s="418">
        <v>7</v>
      </c>
      <c r="BX18" s="419" t="s">
        <v>217</v>
      </c>
      <c r="BY18" s="419" t="s">
        <v>217</v>
      </c>
    </row>
    <row r="19" spans="1:77" ht="29" x14ac:dyDescent="0.35">
      <c r="A19" s="418">
        <v>1369</v>
      </c>
      <c r="B19" s="419" t="s">
        <v>477</v>
      </c>
      <c r="C19" s="419" t="s">
        <v>217</v>
      </c>
      <c r="D19" s="419" t="s">
        <v>478</v>
      </c>
      <c r="E19" s="419" t="s">
        <v>479</v>
      </c>
      <c r="F19" s="419" t="s">
        <v>396</v>
      </c>
      <c r="G19" s="418">
        <v>20801018</v>
      </c>
      <c r="H19" s="418">
        <v>20801018</v>
      </c>
      <c r="I19" s="419" t="s">
        <v>397</v>
      </c>
      <c r="J19" s="420">
        <v>44360</v>
      </c>
      <c r="K19" s="419" t="s">
        <v>405</v>
      </c>
      <c r="L19" s="419" t="s">
        <v>479</v>
      </c>
      <c r="M19" s="419" t="s">
        <v>399</v>
      </c>
      <c r="N19" s="419" t="s">
        <v>399</v>
      </c>
      <c r="O19" s="419" t="s">
        <v>400</v>
      </c>
      <c r="P19" s="418">
        <v>-14.439677680000001</v>
      </c>
      <c r="Q19" s="418">
        <v>33.699802040000002</v>
      </c>
      <c r="R19" s="418">
        <v>575427.92728484003</v>
      </c>
      <c r="S19" s="418">
        <v>8403531.7683165707</v>
      </c>
      <c r="T19" s="419" t="s">
        <v>217</v>
      </c>
      <c r="U19" s="419"/>
      <c r="V19" s="418">
        <v>2</v>
      </c>
      <c r="W19" s="418">
        <v>0</v>
      </c>
      <c r="X19" s="418">
        <v>2</v>
      </c>
      <c r="Y19" s="418">
        <v>0</v>
      </c>
      <c r="Z19" s="418">
        <v>0</v>
      </c>
      <c r="AA19" s="418">
        <v>0</v>
      </c>
      <c r="AB19" s="418">
        <v>0</v>
      </c>
      <c r="AC19" s="418">
        <v>2</v>
      </c>
      <c r="AD19" s="418">
        <v>2</v>
      </c>
      <c r="AE19" s="418">
        <v>0</v>
      </c>
      <c r="AF19" s="418">
        <v>0</v>
      </c>
      <c r="AG19" s="418">
        <v>0</v>
      </c>
      <c r="AH19" s="418">
        <v>3</v>
      </c>
      <c r="AI19" s="418">
        <v>7</v>
      </c>
      <c r="AJ19" s="418">
        <v>10</v>
      </c>
      <c r="AK19" s="418">
        <v>0</v>
      </c>
      <c r="AL19" s="418">
        <v>0</v>
      </c>
      <c r="AM19" s="418">
        <v>0</v>
      </c>
      <c r="AN19" s="418">
        <v>23</v>
      </c>
      <c r="AO19" s="418">
        <v>36</v>
      </c>
      <c r="AP19" s="418">
        <v>59</v>
      </c>
      <c r="AQ19" s="418">
        <v>14</v>
      </c>
      <c r="AR19" s="418">
        <v>27</v>
      </c>
      <c r="AS19" s="418">
        <v>41</v>
      </c>
      <c r="AT19" s="418">
        <v>8</v>
      </c>
      <c r="AU19" s="418">
        <v>11</v>
      </c>
      <c r="AV19" s="418">
        <v>19</v>
      </c>
      <c r="AW19" s="418">
        <v>0</v>
      </c>
      <c r="AX19" s="418">
        <v>0</v>
      </c>
      <c r="AY19" s="418">
        <v>0</v>
      </c>
      <c r="AZ19" s="418">
        <v>0</v>
      </c>
      <c r="BA19" s="418">
        <v>0</v>
      </c>
      <c r="BB19" s="418">
        <v>0</v>
      </c>
      <c r="BC19" s="419" t="s">
        <v>8</v>
      </c>
      <c r="BD19" s="419" t="s">
        <v>7</v>
      </c>
      <c r="BE19" s="418">
        <v>1</v>
      </c>
      <c r="BF19" s="418" t="b">
        <v>0</v>
      </c>
      <c r="BH19" s="418" t="b">
        <v>0</v>
      </c>
      <c r="BI19" s="418" t="b">
        <v>1</v>
      </c>
      <c r="BJ19" s="419" t="s">
        <v>2</v>
      </c>
      <c r="BK19" s="418">
        <v>15</v>
      </c>
      <c r="BL19" s="418" t="b">
        <v>1</v>
      </c>
      <c r="BM19" s="418">
        <v>1</v>
      </c>
      <c r="BN19" s="418" t="b">
        <v>0</v>
      </c>
      <c r="BP19" s="418" t="b">
        <v>0</v>
      </c>
      <c r="BQ19" s="418" t="b">
        <v>0</v>
      </c>
      <c r="BR19" s="418" t="b">
        <v>0</v>
      </c>
      <c r="BS19" s="418" t="b">
        <v>0</v>
      </c>
      <c r="BT19" s="418" t="b">
        <v>0</v>
      </c>
      <c r="BU19" s="418">
        <v>0.5</v>
      </c>
      <c r="BV19" s="419" t="s">
        <v>217</v>
      </c>
      <c r="BW19" s="418">
        <v>5</v>
      </c>
      <c r="BX19" s="419" t="s">
        <v>217</v>
      </c>
      <c r="BY19" s="419" t="s">
        <v>217</v>
      </c>
    </row>
    <row r="20" spans="1:77" ht="29" x14ac:dyDescent="0.35">
      <c r="A20" s="418">
        <v>1370</v>
      </c>
      <c r="B20" s="419" t="s">
        <v>480</v>
      </c>
      <c r="C20" s="419" t="s">
        <v>481</v>
      </c>
      <c r="D20" s="419" t="s">
        <v>217</v>
      </c>
      <c r="E20" s="419" t="s">
        <v>482</v>
      </c>
      <c r="F20" s="419" t="s">
        <v>396</v>
      </c>
      <c r="G20" s="418">
        <v>20801019</v>
      </c>
      <c r="H20" s="418">
        <v>20801019</v>
      </c>
      <c r="I20" s="419" t="s">
        <v>483</v>
      </c>
      <c r="J20" s="420">
        <v>41421</v>
      </c>
      <c r="K20" s="419" t="s">
        <v>438</v>
      </c>
      <c r="L20" s="419" t="s">
        <v>484</v>
      </c>
      <c r="M20" s="419" t="s">
        <v>485</v>
      </c>
      <c r="N20" s="419" t="s">
        <v>485</v>
      </c>
      <c r="O20" s="419" t="s">
        <v>806</v>
      </c>
      <c r="P20" s="418">
        <v>-14.398249290000001</v>
      </c>
      <c r="Q20" s="418">
        <v>33.936093509999999</v>
      </c>
      <c r="R20" s="418">
        <v>600916.91372969002</v>
      </c>
      <c r="S20" s="418">
        <v>8408023.5657749008</v>
      </c>
      <c r="T20" s="419" t="s">
        <v>217</v>
      </c>
      <c r="U20" s="419"/>
      <c r="V20" s="418">
        <v>2</v>
      </c>
      <c r="W20" s="418">
        <v>5</v>
      </c>
      <c r="X20" s="418">
        <v>7</v>
      </c>
      <c r="Y20" s="418">
        <v>1</v>
      </c>
      <c r="Z20" s="418">
        <v>3</v>
      </c>
      <c r="AA20" s="418">
        <v>4</v>
      </c>
      <c r="AB20" s="418">
        <v>1</v>
      </c>
      <c r="AC20" s="418">
        <v>2</v>
      </c>
      <c r="AD20" s="418">
        <v>3</v>
      </c>
      <c r="AE20" s="418">
        <v>0</v>
      </c>
      <c r="AF20" s="418">
        <v>0</v>
      </c>
      <c r="AG20" s="418">
        <v>0</v>
      </c>
      <c r="AH20" s="418">
        <v>3</v>
      </c>
      <c r="AI20" s="418">
        <v>7</v>
      </c>
      <c r="AJ20" s="418">
        <v>10</v>
      </c>
      <c r="AK20" s="418">
        <v>0</v>
      </c>
      <c r="AL20" s="418">
        <v>0</v>
      </c>
      <c r="AM20" s="418">
        <v>0</v>
      </c>
      <c r="AN20" s="418">
        <v>15</v>
      </c>
      <c r="AO20" s="418">
        <v>61</v>
      </c>
      <c r="AP20" s="418">
        <v>76</v>
      </c>
      <c r="AQ20" s="418">
        <v>3</v>
      </c>
      <c r="AR20" s="418">
        <v>5</v>
      </c>
      <c r="AS20" s="418">
        <v>8</v>
      </c>
      <c r="AT20" s="418">
        <v>1</v>
      </c>
      <c r="AU20" s="418">
        <v>5</v>
      </c>
      <c r="AV20" s="418">
        <v>6</v>
      </c>
      <c r="AW20" s="418">
        <v>0</v>
      </c>
      <c r="AX20" s="418">
        <v>0</v>
      </c>
      <c r="AY20" s="418">
        <v>0</v>
      </c>
      <c r="AZ20" s="418">
        <v>0</v>
      </c>
      <c r="BA20" s="418">
        <v>0</v>
      </c>
      <c r="BB20" s="418">
        <v>0</v>
      </c>
      <c r="BC20" s="419" t="s">
        <v>3</v>
      </c>
      <c r="BD20" s="419" t="s">
        <v>1</v>
      </c>
      <c r="BE20" s="418">
        <v>2</v>
      </c>
      <c r="BF20" s="418" t="b">
        <v>1</v>
      </c>
      <c r="BG20" s="418">
        <v>1</v>
      </c>
      <c r="BH20" s="418" t="b">
        <v>1</v>
      </c>
      <c r="BI20" s="418" t="b">
        <v>1</v>
      </c>
      <c r="BJ20" s="419" t="s">
        <v>2</v>
      </c>
      <c r="BK20" s="418">
        <v>10</v>
      </c>
      <c r="BL20" s="418" t="b">
        <v>0</v>
      </c>
      <c r="BN20" s="418" t="b">
        <v>0</v>
      </c>
      <c r="BP20" s="418" t="b">
        <v>1</v>
      </c>
      <c r="BQ20" s="418" t="b">
        <v>1</v>
      </c>
      <c r="BR20" s="418" t="b">
        <v>0</v>
      </c>
      <c r="BS20" s="418" t="b">
        <v>1</v>
      </c>
      <c r="BT20" s="418" t="b">
        <v>1</v>
      </c>
      <c r="BU20" s="418">
        <v>0</v>
      </c>
      <c r="BV20" s="419" t="s">
        <v>217</v>
      </c>
      <c r="BW20" s="418">
        <v>0.5</v>
      </c>
      <c r="BX20" s="419" t="s">
        <v>217</v>
      </c>
      <c r="BY20" s="419" t="s">
        <v>217</v>
      </c>
    </row>
    <row r="21" spans="1:77" ht="29" x14ac:dyDescent="0.35">
      <c r="A21" s="418">
        <v>1371</v>
      </c>
      <c r="B21" s="419" t="s">
        <v>486</v>
      </c>
      <c r="C21" s="419" t="s">
        <v>217</v>
      </c>
      <c r="D21" s="419" t="s">
        <v>217</v>
      </c>
      <c r="E21" s="419" t="s">
        <v>487</v>
      </c>
      <c r="F21" s="419" t="s">
        <v>396</v>
      </c>
      <c r="G21" s="418">
        <v>20801020</v>
      </c>
      <c r="H21" s="418">
        <v>20801020</v>
      </c>
      <c r="I21" s="419" t="s">
        <v>488</v>
      </c>
      <c r="J21" s="420">
        <v>42311</v>
      </c>
      <c r="K21" s="419" t="s">
        <v>398</v>
      </c>
      <c r="L21" s="419" t="s">
        <v>489</v>
      </c>
      <c r="M21" s="419" t="s">
        <v>399</v>
      </c>
      <c r="N21" s="419" t="s">
        <v>399</v>
      </c>
      <c r="O21" s="419" t="s">
        <v>351</v>
      </c>
      <c r="P21" s="418">
        <v>-14.27850005</v>
      </c>
      <c r="Q21" s="418">
        <v>34.045607510000004</v>
      </c>
      <c r="R21" s="418">
        <v>612784.19626669004</v>
      </c>
      <c r="S21" s="418">
        <v>8421218.7778714597</v>
      </c>
      <c r="T21" s="419" t="s">
        <v>217</v>
      </c>
      <c r="U21" s="419" t="s">
        <v>217</v>
      </c>
      <c r="V21" s="418">
        <v>0</v>
      </c>
      <c r="W21" s="418">
        <v>2</v>
      </c>
      <c r="X21" s="418">
        <v>2</v>
      </c>
      <c r="Y21" s="418">
        <v>0</v>
      </c>
      <c r="Z21" s="418">
        <v>0</v>
      </c>
      <c r="AA21" s="418">
        <v>0</v>
      </c>
      <c r="AB21" s="418">
        <v>0</v>
      </c>
      <c r="AC21" s="418">
        <v>2</v>
      </c>
      <c r="AD21" s="418">
        <v>2</v>
      </c>
      <c r="AE21" s="418">
        <v>0</v>
      </c>
      <c r="AF21" s="418">
        <v>0</v>
      </c>
      <c r="AG21" s="418">
        <v>0</v>
      </c>
      <c r="AH21" s="418">
        <v>5</v>
      </c>
      <c r="AI21" s="418">
        <v>5</v>
      </c>
      <c r="AJ21" s="418">
        <v>10</v>
      </c>
      <c r="AK21" s="418">
        <v>0</v>
      </c>
      <c r="AL21" s="418">
        <v>0</v>
      </c>
      <c r="AM21" s="418">
        <v>0</v>
      </c>
      <c r="AN21" s="418">
        <v>9</v>
      </c>
      <c r="AO21" s="418">
        <v>27</v>
      </c>
      <c r="AP21" s="418">
        <v>36</v>
      </c>
      <c r="AQ21" s="418">
        <v>10</v>
      </c>
      <c r="AR21" s="418">
        <v>14</v>
      </c>
      <c r="AS21" s="418">
        <v>24</v>
      </c>
      <c r="AT21" s="418">
        <v>0</v>
      </c>
      <c r="AU21" s="418">
        <v>0</v>
      </c>
      <c r="AV21" s="418">
        <v>0</v>
      </c>
      <c r="AW21" s="418">
        <v>1</v>
      </c>
      <c r="AX21" s="418">
        <v>2</v>
      </c>
      <c r="AY21" s="418">
        <v>3</v>
      </c>
      <c r="AZ21" s="418">
        <v>0</v>
      </c>
      <c r="BA21" s="418">
        <v>0</v>
      </c>
      <c r="BB21" s="418">
        <v>0</v>
      </c>
      <c r="BC21" s="419" t="s">
        <v>8</v>
      </c>
      <c r="BD21" s="419" t="s">
        <v>7</v>
      </c>
      <c r="BE21" s="424">
        <v>1</v>
      </c>
      <c r="BF21" s="418" t="b">
        <v>0</v>
      </c>
      <c r="BH21" s="418" t="b">
        <v>0</v>
      </c>
      <c r="BI21" s="418" t="b">
        <v>1</v>
      </c>
      <c r="BJ21" s="419" t="s">
        <v>2</v>
      </c>
      <c r="BK21" s="418">
        <v>100</v>
      </c>
      <c r="BL21" s="418" t="b">
        <v>0</v>
      </c>
      <c r="BN21" s="418" t="b">
        <v>0</v>
      </c>
      <c r="BP21" s="418" t="b">
        <v>0</v>
      </c>
      <c r="BQ21" s="418" t="b">
        <v>0</v>
      </c>
      <c r="BR21" s="418" t="b">
        <v>0</v>
      </c>
      <c r="BS21" s="418" t="b">
        <v>0</v>
      </c>
      <c r="BT21" s="418" t="b">
        <v>0</v>
      </c>
      <c r="BU21" s="418">
        <v>1</v>
      </c>
      <c r="BV21" s="419" t="s">
        <v>490</v>
      </c>
      <c r="BW21" s="418">
        <v>4</v>
      </c>
      <c r="BX21" s="419" t="s">
        <v>491</v>
      </c>
      <c r="BY21" s="419" t="s">
        <v>217</v>
      </c>
    </row>
    <row r="22" spans="1:77" ht="29" x14ac:dyDescent="0.35">
      <c r="A22" s="418">
        <v>1372</v>
      </c>
      <c r="B22" s="419" t="s">
        <v>492</v>
      </c>
      <c r="C22" s="419" t="s">
        <v>217</v>
      </c>
      <c r="D22" s="419" t="s">
        <v>493</v>
      </c>
      <c r="E22" s="419" t="s">
        <v>335</v>
      </c>
      <c r="F22" s="419" t="s">
        <v>396</v>
      </c>
      <c r="G22" s="418">
        <v>20802001</v>
      </c>
      <c r="H22" s="418">
        <v>20802001</v>
      </c>
      <c r="I22" s="419" t="s">
        <v>466</v>
      </c>
      <c r="J22" s="420">
        <v>41371</v>
      </c>
      <c r="K22" s="419" t="s">
        <v>438</v>
      </c>
      <c r="L22" s="419" t="s">
        <v>494</v>
      </c>
      <c r="M22" s="419" t="s">
        <v>495</v>
      </c>
      <c r="N22" s="419" t="s">
        <v>495</v>
      </c>
      <c r="O22" s="419" t="s">
        <v>457</v>
      </c>
      <c r="P22" s="418">
        <v>-14.37594412</v>
      </c>
      <c r="Q22" s="418">
        <v>33.852303890000002</v>
      </c>
      <c r="R22" s="418">
        <v>591892.35647062003</v>
      </c>
      <c r="S22" s="418">
        <v>8410525.7874096204</v>
      </c>
      <c r="T22" s="419" t="s">
        <v>217</v>
      </c>
      <c r="U22" s="419" t="s">
        <v>217</v>
      </c>
      <c r="V22" s="418">
        <v>0</v>
      </c>
      <c r="W22" s="418">
        <v>1</v>
      </c>
      <c r="X22" s="418">
        <v>1</v>
      </c>
      <c r="Y22" s="418">
        <v>0</v>
      </c>
      <c r="Z22" s="418">
        <v>0</v>
      </c>
      <c r="AA22" s="418">
        <v>0</v>
      </c>
      <c r="AB22" s="418">
        <v>0</v>
      </c>
      <c r="AC22" s="418">
        <v>1</v>
      </c>
      <c r="AD22" s="418">
        <v>1</v>
      </c>
      <c r="AE22" s="418">
        <v>0</v>
      </c>
      <c r="AF22" s="418">
        <v>0</v>
      </c>
      <c r="AG22" s="418">
        <v>0</v>
      </c>
      <c r="AH22" s="418">
        <v>3</v>
      </c>
      <c r="AI22" s="418">
        <v>7</v>
      </c>
      <c r="AJ22" s="418">
        <v>10</v>
      </c>
      <c r="AK22" s="418">
        <v>0</v>
      </c>
      <c r="AL22" s="418">
        <v>0</v>
      </c>
      <c r="AM22" s="418">
        <v>0</v>
      </c>
      <c r="AN22" s="418">
        <v>15</v>
      </c>
      <c r="AO22" s="418">
        <v>20</v>
      </c>
      <c r="AP22" s="418">
        <v>35</v>
      </c>
      <c r="AQ22" s="418">
        <v>7</v>
      </c>
      <c r="AR22" s="418">
        <v>12</v>
      </c>
      <c r="AS22" s="418">
        <v>19</v>
      </c>
      <c r="AT22" s="418">
        <v>4</v>
      </c>
      <c r="AU22" s="418">
        <v>7</v>
      </c>
      <c r="AV22" s="418">
        <v>11</v>
      </c>
      <c r="AW22" s="418">
        <v>3</v>
      </c>
      <c r="AX22" s="418">
        <v>4</v>
      </c>
      <c r="AY22" s="418">
        <v>7</v>
      </c>
      <c r="AZ22" s="418">
        <v>0</v>
      </c>
      <c r="BA22" s="418">
        <v>0</v>
      </c>
      <c r="BB22" s="418">
        <v>0</v>
      </c>
      <c r="BC22" s="419" t="s">
        <v>3</v>
      </c>
      <c r="BD22" s="419" t="s">
        <v>7</v>
      </c>
      <c r="BE22" s="418">
        <v>1</v>
      </c>
      <c r="BF22" s="418" t="b">
        <v>1</v>
      </c>
      <c r="BG22" s="418">
        <v>1</v>
      </c>
      <c r="BH22" s="418" t="b">
        <v>1</v>
      </c>
      <c r="BI22" s="418" t="b">
        <v>1</v>
      </c>
      <c r="BJ22" s="419" t="s">
        <v>2</v>
      </c>
      <c r="BK22" s="418">
        <v>100</v>
      </c>
      <c r="BL22" s="418" t="b">
        <v>0</v>
      </c>
      <c r="BN22" s="418" t="b">
        <v>0</v>
      </c>
      <c r="BP22" s="418" t="b">
        <v>1</v>
      </c>
      <c r="BQ22" s="418" t="b">
        <v>1</v>
      </c>
      <c r="BR22" s="418" t="b">
        <v>0</v>
      </c>
      <c r="BS22" s="418" t="b">
        <v>0</v>
      </c>
      <c r="BT22" s="418" t="b">
        <v>0</v>
      </c>
      <c r="BU22" s="418">
        <v>0.5</v>
      </c>
      <c r="BV22" s="419" t="s">
        <v>496</v>
      </c>
      <c r="BW22" s="418">
        <v>1</v>
      </c>
      <c r="BX22" s="419" t="s">
        <v>217</v>
      </c>
      <c r="BY22" s="419" t="s">
        <v>217</v>
      </c>
    </row>
    <row r="23" spans="1:77" x14ac:dyDescent="0.35">
      <c r="A23" s="418">
        <v>1373</v>
      </c>
      <c r="B23" s="419" t="s">
        <v>497</v>
      </c>
      <c r="C23" s="419" t="s">
        <v>217</v>
      </c>
      <c r="D23" s="419" t="s">
        <v>217</v>
      </c>
      <c r="E23" s="419" t="s">
        <v>217</v>
      </c>
      <c r="F23" s="419" t="s">
        <v>396</v>
      </c>
      <c r="G23" s="418">
        <v>20802002</v>
      </c>
      <c r="H23" s="418">
        <v>20802002</v>
      </c>
      <c r="I23" s="419" t="s">
        <v>217</v>
      </c>
      <c r="K23" s="419" t="s">
        <v>456</v>
      </c>
      <c r="L23" s="419" t="s">
        <v>217</v>
      </c>
      <c r="M23" s="419" t="s">
        <v>495</v>
      </c>
      <c r="N23" s="419" t="s">
        <v>495</v>
      </c>
      <c r="O23" s="419" t="s">
        <v>217</v>
      </c>
      <c r="P23" s="418">
        <v>-14.353516580000001</v>
      </c>
      <c r="Q23" s="418">
        <v>33.836868029999998</v>
      </c>
      <c r="R23" s="418">
        <v>590237.00159205997</v>
      </c>
      <c r="S23" s="418">
        <v>8413012.5629562605</v>
      </c>
      <c r="T23" s="419" t="s">
        <v>217</v>
      </c>
      <c r="U23" s="419" t="s">
        <v>217</v>
      </c>
      <c r="BC23" s="419" t="s">
        <v>8</v>
      </c>
      <c r="BD23" s="419" t="s">
        <v>7</v>
      </c>
      <c r="BE23" s="424">
        <v>1</v>
      </c>
      <c r="BF23" s="418" t="b">
        <v>0</v>
      </c>
      <c r="BH23" s="418" t="b">
        <v>0</v>
      </c>
      <c r="BI23" s="418" t="b">
        <v>0</v>
      </c>
      <c r="BJ23" s="419" t="s">
        <v>2</v>
      </c>
      <c r="BL23" s="418" t="b">
        <v>0</v>
      </c>
      <c r="BN23" s="418" t="b">
        <v>0</v>
      </c>
      <c r="BP23" s="418" t="b">
        <v>0</v>
      </c>
      <c r="BQ23" s="418" t="b">
        <v>0</v>
      </c>
      <c r="BR23" s="418" t="b">
        <v>0</v>
      </c>
      <c r="BS23" s="418" t="b">
        <v>0</v>
      </c>
      <c r="BT23" s="418" t="b">
        <v>0</v>
      </c>
      <c r="BV23" s="419" t="s">
        <v>217</v>
      </c>
      <c r="BX23" s="419" t="s">
        <v>217</v>
      </c>
      <c r="BY23" s="419" t="s">
        <v>217</v>
      </c>
    </row>
    <row r="24" spans="1:77" ht="29" x14ac:dyDescent="0.35">
      <c r="A24" s="418">
        <v>1374</v>
      </c>
      <c r="B24" s="419" t="s">
        <v>1937</v>
      </c>
      <c r="C24" s="419" t="s">
        <v>499</v>
      </c>
      <c r="D24" s="419" t="s">
        <v>500</v>
      </c>
      <c r="E24" s="419" t="s">
        <v>355</v>
      </c>
      <c r="F24" s="419" t="s">
        <v>396</v>
      </c>
      <c r="G24" s="418">
        <v>20802003</v>
      </c>
      <c r="H24" s="418">
        <v>20802003</v>
      </c>
      <c r="I24" s="419" t="s">
        <v>466</v>
      </c>
      <c r="J24" s="420">
        <v>41451</v>
      </c>
      <c r="K24" s="419" t="s">
        <v>398</v>
      </c>
      <c r="L24" s="419" t="s">
        <v>355</v>
      </c>
      <c r="M24" s="419" t="s">
        <v>495</v>
      </c>
      <c r="N24" s="419" t="s">
        <v>495</v>
      </c>
      <c r="O24" s="419" t="s">
        <v>457</v>
      </c>
      <c r="P24" s="418">
        <v>-14.352426850000001</v>
      </c>
      <c r="Q24" s="418">
        <v>33.828505739999997</v>
      </c>
      <c r="R24" s="418">
        <v>589335.69694378995</v>
      </c>
      <c r="S24" s="418">
        <v>8413136.3454932291</v>
      </c>
      <c r="T24" s="419" t="s">
        <v>217</v>
      </c>
      <c r="U24" s="419" t="s">
        <v>217</v>
      </c>
      <c r="V24" s="418">
        <v>0</v>
      </c>
      <c r="W24" s="418">
        <v>2</v>
      </c>
      <c r="X24" s="418">
        <v>2</v>
      </c>
      <c r="Y24" s="418">
        <v>0</v>
      </c>
      <c r="Z24" s="418">
        <v>0</v>
      </c>
      <c r="AA24" s="418">
        <v>0</v>
      </c>
      <c r="AB24" s="418">
        <v>0</v>
      </c>
      <c r="AC24" s="418">
        <v>2</v>
      </c>
      <c r="AD24" s="418">
        <v>2</v>
      </c>
      <c r="AE24" s="418">
        <v>0</v>
      </c>
      <c r="AF24" s="418">
        <v>0</v>
      </c>
      <c r="AG24" s="418">
        <v>0</v>
      </c>
      <c r="AH24" s="418">
        <v>3</v>
      </c>
      <c r="AI24" s="418">
        <v>7</v>
      </c>
      <c r="AJ24" s="418">
        <v>10</v>
      </c>
      <c r="AK24" s="418">
        <v>0</v>
      </c>
      <c r="AL24" s="418">
        <v>0</v>
      </c>
      <c r="AM24" s="418">
        <v>0</v>
      </c>
      <c r="AN24" s="418">
        <v>20</v>
      </c>
      <c r="AO24" s="418">
        <v>22</v>
      </c>
      <c r="AP24" s="418">
        <v>42</v>
      </c>
      <c r="AQ24" s="418">
        <v>11</v>
      </c>
      <c r="AR24" s="418">
        <v>17</v>
      </c>
      <c r="AS24" s="418">
        <v>28</v>
      </c>
      <c r="AT24" s="418">
        <v>9</v>
      </c>
      <c r="AU24" s="418">
        <v>8</v>
      </c>
      <c r="AV24" s="418">
        <v>17</v>
      </c>
      <c r="AW24" s="418">
        <v>3</v>
      </c>
      <c r="AX24" s="418">
        <v>5</v>
      </c>
      <c r="AY24" s="418">
        <v>8</v>
      </c>
      <c r="AZ24" s="418">
        <v>3</v>
      </c>
      <c r="BA24" s="418">
        <v>3</v>
      </c>
      <c r="BB24" s="418">
        <v>6</v>
      </c>
      <c r="BC24" s="419" t="s">
        <v>3</v>
      </c>
      <c r="BD24" s="419" t="s">
        <v>218</v>
      </c>
      <c r="BE24" s="418">
        <v>1</v>
      </c>
      <c r="BF24" s="418" t="b">
        <v>0</v>
      </c>
      <c r="BH24" s="418" t="b">
        <v>0</v>
      </c>
      <c r="BI24" s="418" t="b">
        <v>1</v>
      </c>
      <c r="BJ24" s="419" t="s">
        <v>6</v>
      </c>
      <c r="BK24" s="418">
        <v>150</v>
      </c>
      <c r="BL24" s="418" t="b">
        <v>1</v>
      </c>
      <c r="BM24" s="418">
        <v>1</v>
      </c>
      <c r="BN24" s="418" t="b">
        <v>0</v>
      </c>
      <c r="BP24" s="418" t="b">
        <v>0</v>
      </c>
      <c r="BQ24" s="418" t="b">
        <v>0</v>
      </c>
      <c r="BR24" s="418" t="b">
        <v>0</v>
      </c>
      <c r="BS24" s="418" t="b">
        <v>1</v>
      </c>
      <c r="BT24" s="418" t="b">
        <v>1</v>
      </c>
      <c r="BU24" s="418">
        <v>1</v>
      </c>
      <c r="BV24" s="419" t="s">
        <v>501</v>
      </c>
      <c r="BW24" s="418">
        <v>1.2</v>
      </c>
      <c r="BX24" s="419" t="s">
        <v>502</v>
      </c>
      <c r="BY24" s="419" t="s">
        <v>217</v>
      </c>
    </row>
    <row r="25" spans="1:77" x14ac:dyDescent="0.35">
      <c r="A25" s="418">
        <v>1375</v>
      </c>
      <c r="B25" s="419" t="s">
        <v>503</v>
      </c>
      <c r="C25" s="419" t="s">
        <v>217</v>
      </c>
      <c r="D25" s="419" t="s">
        <v>504</v>
      </c>
      <c r="E25" s="419" t="s">
        <v>505</v>
      </c>
      <c r="F25" s="419" t="s">
        <v>396</v>
      </c>
      <c r="G25" s="418">
        <v>20802004</v>
      </c>
      <c r="H25" s="418">
        <v>20802004</v>
      </c>
      <c r="I25" s="419" t="s">
        <v>466</v>
      </c>
      <c r="J25" s="420">
        <v>41371</v>
      </c>
      <c r="K25" s="419" t="s">
        <v>405</v>
      </c>
      <c r="L25" s="419" t="s">
        <v>506</v>
      </c>
      <c r="M25" s="419" t="s">
        <v>495</v>
      </c>
      <c r="N25" s="419" t="s">
        <v>495</v>
      </c>
      <c r="O25" s="419" t="s">
        <v>507</v>
      </c>
      <c r="P25" s="418">
        <v>-14.36198574</v>
      </c>
      <c r="Q25" s="418">
        <v>33.85480656</v>
      </c>
      <c r="R25" s="418">
        <v>592167.91963692999</v>
      </c>
      <c r="S25" s="418">
        <v>8412068.7162333298</v>
      </c>
      <c r="T25" s="419" t="s">
        <v>217</v>
      </c>
      <c r="U25" s="419" t="s">
        <v>217</v>
      </c>
      <c r="V25" s="418">
        <v>0</v>
      </c>
      <c r="W25" s="418">
        <v>1</v>
      </c>
      <c r="X25" s="418">
        <v>1</v>
      </c>
      <c r="Y25" s="418">
        <v>0</v>
      </c>
      <c r="Z25" s="418">
        <v>0</v>
      </c>
      <c r="AA25" s="418">
        <v>0</v>
      </c>
      <c r="AB25" s="418">
        <v>0</v>
      </c>
      <c r="AC25" s="418">
        <v>1</v>
      </c>
      <c r="AD25" s="418">
        <v>1</v>
      </c>
      <c r="AE25" s="418">
        <v>0</v>
      </c>
      <c r="AF25" s="418">
        <v>0</v>
      </c>
      <c r="AG25" s="418">
        <v>0</v>
      </c>
      <c r="AH25" s="418">
        <v>0</v>
      </c>
      <c r="AI25" s="418">
        <v>0</v>
      </c>
      <c r="AJ25" s="418">
        <v>0</v>
      </c>
      <c r="AK25" s="418">
        <v>0</v>
      </c>
      <c r="AL25" s="418">
        <v>0</v>
      </c>
      <c r="AM25" s="418">
        <v>0</v>
      </c>
      <c r="AN25" s="418">
        <v>6</v>
      </c>
      <c r="AO25" s="418">
        <v>6</v>
      </c>
      <c r="AP25" s="418">
        <v>12</v>
      </c>
      <c r="AQ25" s="418">
        <v>5</v>
      </c>
      <c r="AR25" s="418">
        <v>6</v>
      </c>
      <c r="AS25" s="418">
        <v>11</v>
      </c>
      <c r="AT25" s="418">
        <v>0</v>
      </c>
      <c r="AU25" s="418">
        <v>0</v>
      </c>
      <c r="AV25" s="418">
        <v>0</v>
      </c>
      <c r="AW25" s="418">
        <v>1</v>
      </c>
      <c r="AX25" s="418">
        <v>0</v>
      </c>
      <c r="AY25" s="418">
        <v>1</v>
      </c>
      <c r="AZ25" s="418">
        <v>0</v>
      </c>
      <c r="BA25" s="418">
        <v>0</v>
      </c>
      <c r="BB25" s="418">
        <v>0</v>
      </c>
      <c r="BC25" s="419" t="s">
        <v>3</v>
      </c>
      <c r="BD25" s="419" t="s">
        <v>1</v>
      </c>
      <c r="BE25" s="418">
        <v>1</v>
      </c>
      <c r="BF25" s="418" t="b">
        <v>1</v>
      </c>
      <c r="BG25" s="418">
        <v>1</v>
      </c>
      <c r="BH25" s="418" t="b">
        <v>1</v>
      </c>
      <c r="BI25" s="418" t="b">
        <v>1</v>
      </c>
      <c r="BJ25" s="419" t="s">
        <v>4</v>
      </c>
      <c r="BK25" s="418">
        <v>4</v>
      </c>
      <c r="BL25" s="418" t="b">
        <v>0</v>
      </c>
      <c r="BN25" s="418" t="b">
        <v>0</v>
      </c>
      <c r="BP25" s="418" t="b">
        <v>1</v>
      </c>
      <c r="BQ25" s="418" t="b">
        <v>1</v>
      </c>
      <c r="BR25" s="418" t="b">
        <v>0</v>
      </c>
      <c r="BS25" s="418" t="b">
        <v>1</v>
      </c>
      <c r="BT25" s="418" t="b">
        <v>1</v>
      </c>
      <c r="BU25" s="418">
        <v>2</v>
      </c>
      <c r="BV25" s="419" t="s">
        <v>508</v>
      </c>
      <c r="BW25" s="418">
        <v>4.5</v>
      </c>
      <c r="BX25" s="419" t="s">
        <v>217</v>
      </c>
      <c r="BY25" s="419" t="s">
        <v>217</v>
      </c>
    </row>
    <row r="26" spans="1:77" ht="29" x14ac:dyDescent="0.35">
      <c r="A26" s="418">
        <v>1376</v>
      </c>
      <c r="B26" s="419" t="s">
        <v>509</v>
      </c>
      <c r="C26" s="419" t="s">
        <v>510</v>
      </c>
      <c r="D26" s="419" t="s">
        <v>217</v>
      </c>
      <c r="E26" s="419" t="s">
        <v>511</v>
      </c>
      <c r="F26" s="419" t="s">
        <v>396</v>
      </c>
      <c r="G26" s="418">
        <v>20802005</v>
      </c>
      <c r="H26" s="418">
        <v>20802005</v>
      </c>
      <c r="I26" s="419" t="s">
        <v>466</v>
      </c>
      <c r="J26" s="420">
        <v>41451</v>
      </c>
      <c r="K26" s="419" t="s">
        <v>456</v>
      </c>
      <c r="L26" s="419" t="s">
        <v>512</v>
      </c>
      <c r="M26" s="419" t="s">
        <v>495</v>
      </c>
      <c r="N26" s="419" t="s">
        <v>495</v>
      </c>
      <c r="O26" s="419" t="s">
        <v>457</v>
      </c>
      <c r="P26" s="418">
        <v>-14.378079830000001</v>
      </c>
      <c r="Q26" s="418">
        <v>33.845922000000002</v>
      </c>
      <c r="R26" s="418">
        <v>591203.37280470005</v>
      </c>
      <c r="S26" s="418">
        <v>8410292.0905769691</v>
      </c>
      <c r="T26" s="419" t="s">
        <v>217</v>
      </c>
      <c r="U26" s="419" t="s">
        <v>217</v>
      </c>
      <c r="V26" s="418">
        <v>0</v>
      </c>
      <c r="W26" s="418">
        <v>2</v>
      </c>
      <c r="X26" s="418">
        <v>2</v>
      </c>
      <c r="Y26" s="418">
        <v>0</v>
      </c>
      <c r="Z26" s="418">
        <v>0</v>
      </c>
      <c r="AA26" s="418">
        <v>0</v>
      </c>
      <c r="AB26" s="418">
        <v>0</v>
      </c>
      <c r="AC26" s="418">
        <v>2</v>
      </c>
      <c r="AD26" s="418">
        <v>2</v>
      </c>
      <c r="AE26" s="418">
        <v>0</v>
      </c>
      <c r="AF26" s="418">
        <v>0</v>
      </c>
      <c r="AG26" s="418">
        <v>0</v>
      </c>
      <c r="AH26" s="418">
        <v>2</v>
      </c>
      <c r="AI26" s="418">
        <v>8</v>
      </c>
      <c r="AJ26" s="418">
        <v>10</v>
      </c>
      <c r="AK26" s="418">
        <v>0</v>
      </c>
      <c r="AL26" s="418">
        <v>0</v>
      </c>
      <c r="AM26" s="418">
        <v>0</v>
      </c>
      <c r="AN26" s="418">
        <v>20</v>
      </c>
      <c r="AO26" s="418">
        <v>22</v>
      </c>
      <c r="AP26" s="418">
        <v>42</v>
      </c>
      <c r="AQ26" s="418">
        <v>7</v>
      </c>
      <c r="AR26" s="418">
        <v>18</v>
      </c>
      <c r="AS26" s="418">
        <v>25</v>
      </c>
      <c r="AT26" s="418">
        <v>6</v>
      </c>
      <c r="AU26" s="418">
        <v>6</v>
      </c>
      <c r="AV26" s="418">
        <v>12</v>
      </c>
      <c r="AW26" s="418">
        <v>2</v>
      </c>
      <c r="AX26" s="418">
        <v>4</v>
      </c>
      <c r="AY26" s="418">
        <v>6</v>
      </c>
      <c r="AZ26" s="418">
        <v>1</v>
      </c>
      <c r="BA26" s="418">
        <v>0</v>
      </c>
      <c r="BB26" s="418">
        <v>1</v>
      </c>
      <c r="BC26" s="419" t="s">
        <v>3</v>
      </c>
      <c r="BD26" s="419" t="s">
        <v>7</v>
      </c>
      <c r="BE26" s="418">
        <v>1</v>
      </c>
      <c r="BF26" s="418" t="b">
        <v>0</v>
      </c>
      <c r="BH26" s="418" t="b">
        <v>0</v>
      </c>
      <c r="BI26" s="418" t="b">
        <v>1</v>
      </c>
      <c r="BJ26" s="419" t="s">
        <v>6</v>
      </c>
      <c r="BK26" s="418">
        <v>85</v>
      </c>
      <c r="BL26" s="418" t="b">
        <v>0</v>
      </c>
      <c r="BN26" s="418" t="b">
        <v>0</v>
      </c>
      <c r="BP26" s="418" t="b">
        <v>1</v>
      </c>
      <c r="BQ26" s="418" t="b">
        <v>0</v>
      </c>
      <c r="BR26" s="418" t="b">
        <v>0</v>
      </c>
      <c r="BS26" s="418" t="b">
        <v>0</v>
      </c>
      <c r="BT26" s="418" t="b">
        <v>0</v>
      </c>
      <c r="BU26" s="418">
        <v>1.5</v>
      </c>
      <c r="BV26" s="419" t="s">
        <v>496</v>
      </c>
      <c r="BW26" s="418">
        <v>0.8</v>
      </c>
      <c r="BX26" s="419" t="s">
        <v>217</v>
      </c>
      <c r="BY26" s="419" t="s">
        <v>217</v>
      </c>
    </row>
    <row r="27" spans="1:77" x14ac:dyDescent="0.35">
      <c r="A27" s="418">
        <v>1377</v>
      </c>
      <c r="B27" s="419" t="s">
        <v>513</v>
      </c>
      <c r="C27" s="419" t="s">
        <v>217</v>
      </c>
      <c r="D27" s="419" t="s">
        <v>514</v>
      </c>
      <c r="E27" s="419" t="s">
        <v>515</v>
      </c>
      <c r="F27" s="419" t="s">
        <v>396</v>
      </c>
      <c r="G27" s="418">
        <v>20802006</v>
      </c>
      <c r="H27" s="418">
        <v>20802006</v>
      </c>
      <c r="I27" s="419" t="s">
        <v>516</v>
      </c>
      <c r="J27" s="420">
        <v>41371</v>
      </c>
      <c r="K27" s="419" t="s">
        <v>398</v>
      </c>
      <c r="L27" s="419" t="s">
        <v>517</v>
      </c>
      <c r="M27" s="419" t="s">
        <v>495</v>
      </c>
      <c r="N27" s="419" t="s">
        <v>495</v>
      </c>
      <c r="O27" s="419" t="s">
        <v>515</v>
      </c>
      <c r="P27" s="418">
        <v>-14.333136059999999</v>
      </c>
      <c r="Q27" s="418">
        <v>33.840970720000001</v>
      </c>
      <c r="R27" s="418">
        <v>590687.60788840998</v>
      </c>
      <c r="S27" s="418">
        <v>8415265.21953669</v>
      </c>
      <c r="T27" s="419" t="s">
        <v>217</v>
      </c>
      <c r="U27" s="419" t="s">
        <v>217</v>
      </c>
      <c r="V27" s="418">
        <v>0</v>
      </c>
      <c r="W27" s="418">
        <v>1</v>
      </c>
      <c r="X27" s="418">
        <v>1</v>
      </c>
      <c r="Y27" s="418">
        <v>0</v>
      </c>
      <c r="Z27" s="418">
        <v>0</v>
      </c>
      <c r="AA27" s="418">
        <v>0</v>
      </c>
      <c r="AB27" s="418">
        <v>0</v>
      </c>
      <c r="AC27" s="418">
        <v>1</v>
      </c>
      <c r="AD27" s="418">
        <v>1</v>
      </c>
      <c r="AE27" s="418">
        <v>0</v>
      </c>
      <c r="AF27" s="418">
        <v>0</v>
      </c>
      <c r="AG27" s="418">
        <v>0</v>
      </c>
      <c r="AH27" s="418">
        <v>3</v>
      </c>
      <c r="AI27" s="418">
        <v>7</v>
      </c>
      <c r="AJ27" s="418">
        <v>10</v>
      </c>
      <c r="AK27" s="418">
        <v>0</v>
      </c>
      <c r="AL27" s="418">
        <v>0</v>
      </c>
      <c r="AM27" s="418">
        <v>0</v>
      </c>
      <c r="AN27" s="418">
        <v>23</v>
      </c>
      <c r="AO27" s="418">
        <v>22</v>
      </c>
      <c r="AP27" s="418">
        <v>45</v>
      </c>
      <c r="AQ27" s="418">
        <v>10</v>
      </c>
      <c r="AR27" s="418">
        <v>24</v>
      </c>
      <c r="AS27" s="418">
        <v>34</v>
      </c>
      <c r="AT27" s="418">
        <v>6</v>
      </c>
      <c r="AU27" s="418">
        <v>3</v>
      </c>
      <c r="AV27" s="418">
        <v>9</v>
      </c>
      <c r="AW27" s="418">
        <v>4</v>
      </c>
      <c r="AX27" s="418">
        <v>2</v>
      </c>
      <c r="AY27" s="418">
        <v>6</v>
      </c>
      <c r="AZ27" s="418">
        <v>0</v>
      </c>
      <c r="BA27" s="418">
        <v>0</v>
      </c>
      <c r="BB27" s="418">
        <v>0</v>
      </c>
      <c r="BC27" s="419" t="s">
        <v>3</v>
      </c>
      <c r="BD27" s="419" t="s">
        <v>7</v>
      </c>
      <c r="BE27" s="418">
        <v>1</v>
      </c>
      <c r="BF27" s="418" t="b">
        <v>1</v>
      </c>
      <c r="BG27" s="418">
        <v>1</v>
      </c>
      <c r="BH27" s="418" t="b">
        <v>0</v>
      </c>
      <c r="BI27" s="418" t="b">
        <v>1</v>
      </c>
      <c r="BJ27" s="419" t="s">
        <v>2</v>
      </c>
      <c r="BK27" s="418">
        <v>130</v>
      </c>
      <c r="BL27" s="418" t="b">
        <v>1</v>
      </c>
      <c r="BM27" s="418">
        <v>1</v>
      </c>
      <c r="BN27" s="418" t="b">
        <v>1</v>
      </c>
      <c r="BO27" s="418">
        <v>0.5</v>
      </c>
      <c r="BP27" s="418" t="b">
        <v>1</v>
      </c>
      <c r="BQ27" s="418" t="b">
        <v>0</v>
      </c>
      <c r="BR27" s="418" t="b">
        <v>0</v>
      </c>
      <c r="BS27" s="418" t="b">
        <v>0</v>
      </c>
      <c r="BT27" s="418" t="b">
        <v>0</v>
      </c>
      <c r="BU27" s="418">
        <v>0.7</v>
      </c>
      <c r="BV27" s="419" t="s">
        <v>518</v>
      </c>
      <c r="BW27" s="418">
        <v>1.6</v>
      </c>
      <c r="BX27" s="419" t="s">
        <v>519</v>
      </c>
      <c r="BY27" s="419" t="s">
        <v>217</v>
      </c>
    </row>
    <row r="28" spans="1:77" x14ac:dyDescent="0.35">
      <c r="A28" s="418">
        <v>1378</v>
      </c>
      <c r="B28" s="419" t="s">
        <v>520</v>
      </c>
      <c r="C28" s="419" t="s">
        <v>217</v>
      </c>
      <c r="D28" s="419" t="s">
        <v>493</v>
      </c>
      <c r="E28" s="419" t="s">
        <v>521</v>
      </c>
      <c r="F28" s="419" t="s">
        <v>411</v>
      </c>
      <c r="G28" s="418">
        <v>20802007</v>
      </c>
      <c r="H28" s="418">
        <v>20802007</v>
      </c>
      <c r="I28" s="419" t="s">
        <v>516</v>
      </c>
      <c r="J28" s="420">
        <v>41371</v>
      </c>
      <c r="K28" s="419" t="s">
        <v>412</v>
      </c>
      <c r="L28" s="419" t="s">
        <v>521</v>
      </c>
      <c r="M28" s="419" t="s">
        <v>495</v>
      </c>
      <c r="N28" s="419" t="s">
        <v>495</v>
      </c>
      <c r="O28" s="419" t="s">
        <v>457</v>
      </c>
      <c r="P28" s="418">
        <v>-14.38727151</v>
      </c>
      <c r="Q28" s="418">
        <v>33.846213349999999</v>
      </c>
      <c r="R28" s="418">
        <v>591231.05724838004</v>
      </c>
      <c r="S28" s="418">
        <v>8409275.2910286393</v>
      </c>
      <c r="T28" s="419" t="s">
        <v>217</v>
      </c>
      <c r="U28" s="419" t="s">
        <v>217</v>
      </c>
      <c r="V28" s="418">
        <v>0</v>
      </c>
      <c r="W28" s="418">
        <v>1</v>
      </c>
      <c r="X28" s="418">
        <v>1</v>
      </c>
      <c r="Y28" s="418">
        <v>0</v>
      </c>
      <c r="Z28" s="418">
        <v>0</v>
      </c>
      <c r="AA28" s="418">
        <v>0</v>
      </c>
      <c r="AB28" s="418">
        <v>0</v>
      </c>
      <c r="AC28" s="418">
        <v>1</v>
      </c>
      <c r="AD28" s="418">
        <v>1</v>
      </c>
      <c r="AE28" s="418">
        <v>0</v>
      </c>
      <c r="AF28" s="418">
        <v>0</v>
      </c>
      <c r="AG28" s="418">
        <v>0</v>
      </c>
      <c r="AH28" s="418">
        <v>6</v>
      </c>
      <c r="AI28" s="418">
        <v>4</v>
      </c>
      <c r="AJ28" s="418">
        <v>10</v>
      </c>
      <c r="AK28" s="418">
        <v>0</v>
      </c>
      <c r="AL28" s="418">
        <v>0</v>
      </c>
      <c r="AM28" s="418">
        <v>0</v>
      </c>
      <c r="AN28" s="418">
        <v>28</v>
      </c>
      <c r="AO28" s="418">
        <v>36</v>
      </c>
      <c r="AP28" s="418">
        <v>64</v>
      </c>
      <c r="AQ28" s="418">
        <v>21</v>
      </c>
      <c r="AR28" s="418">
        <v>28</v>
      </c>
      <c r="AS28" s="418">
        <v>49</v>
      </c>
      <c r="AT28" s="418">
        <v>9</v>
      </c>
      <c r="AU28" s="418">
        <v>12</v>
      </c>
      <c r="AV28" s="418">
        <v>21</v>
      </c>
      <c r="AW28" s="418">
        <v>2</v>
      </c>
      <c r="AX28" s="418">
        <v>2</v>
      </c>
      <c r="AY28" s="418">
        <v>4</v>
      </c>
      <c r="AZ28" s="418">
        <v>0</v>
      </c>
      <c r="BA28" s="418">
        <v>0</v>
      </c>
      <c r="BB28" s="418">
        <v>0</v>
      </c>
      <c r="BC28" s="419" t="s">
        <v>3</v>
      </c>
      <c r="BD28" s="419" t="s">
        <v>7</v>
      </c>
      <c r="BE28" s="418">
        <v>1</v>
      </c>
      <c r="BF28" s="418" t="b">
        <v>0</v>
      </c>
      <c r="BH28" s="418" t="b">
        <v>0</v>
      </c>
      <c r="BI28" s="418" t="b">
        <v>1</v>
      </c>
      <c r="BJ28" s="419" t="s">
        <v>2</v>
      </c>
      <c r="BK28" s="418">
        <v>150</v>
      </c>
      <c r="BL28" s="418" t="b">
        <v>1</v>
      </c>
      <c r="BM28" s="418">
        <v>0.5</v>
      </c>
      <c r="BN28" s="418" t="b">
        <v>0</v>
      </c>
      <c r="BP28" s="418" t="b">
        <v>0</v>
      </c>
      <c r="BQ28" s="418" t="b">
        <v>1</v>
      </c>
      <c r="BR28" s="418" t="b">
        <v>0</v>
      </c>
      <c r="BS28" s="418" t="b">
        <v>0</v>
      </c>
      <c r="BT28" s="418" t="b">
        <v>0</v>
      </c>
      <c r="BU28" s="418">
        <v>0.8</v>
      </c>
      <c r="BV28" s="419" t="s">
        <v>217</v>
      </c>
      <c r="BW28" s="418">
        <v>6</v>
      </c>
      <c r="BX28" s="419" t="s">
        <v>217</v>
      </c>
      <c r="BY28" s="419" t="s">
        <v>217</v>
      </c>
    </row>
    <row r="29" spans="1:77" ht="29" x14ac:dyDescent="0.35">
      <c r="A29" s="418">
        <v>1379</v>
      </c>
      <c r="B29" s="419" t="s">
        <v>522</v>
      </c>
      <c r="C29" s="419" t="s">
        <v>523</v>
      </c>
      <c r="D29" s="419" t="s">
        <v>217</v>
      </c>
      <c r="E29" s="419" t="s">
        <v>524</v>
      </c>
      <c r="F29" s="419" t="s">
        <v>396</v>
      </c>
      <c r="G29" s="418">
        <v>20802008</v>
      </c>
      <c r="H29" s="418">
        <v>20802008</v>
      </c>
      <c r="I29" s="419" t="s">
        <v>466</v>
      </c>
      <c r="J29" s="420">
        <v>41451</v>
      </c>
      <c r="K29" s="419" t="s">
        <v>398</v>
      </c>
      <c r="L29" s="419" t="s">
        <v>524</v>
      </c>
      <c r="M29" s="419" t="s">
        <v>495</v>
      </c>
      <c r="N29" s="419" t="s">
        <v>495</v>
      </c>
      <c r="O29" s="419" t="s">
        <v>457</v>
      </c>
      <c r="P29" s="418">
        <v>-14.366295790000001</v>
      </c>
      <c r="Q29" s="418">
        <v>33.837862289999997</v>
      </c>
      <c r="R29" s="418">
        <v>590339.08973414998</v>
      </c>
      <c r="S29" s="418">
        <v>8411598.6807199009</v>
      </c>
      <c r="T29" s="419" t="s">
        <v>217</v>
      </c>
      <c r="U29" s="419" t="s">
        <v>217</v>
      </c>
      <c r="V29" s="418">
        <v>0</v>
      </c>
      <c r="W29" s="418">
        <v>1</v>
      </c>
      <c r="X29" s="418">
        <v>1</v>
      </c>
      <c r="Y29" s="418">
        <v>0</v>
      </c>
      <c r="Z29" s="418">
        <v>0</v>
      </c>
      <c r="AA29" s="418">
        <v>0</v>
      </c>
      <c r="AB29" s="418">
        <v>0</v>
      </c>
      <c r="AC29" s="418">
        <v>1</v>
      </c>
      <c r="AD29" s="418">
        <v>1</v>
      </c>
      <c r="AE29" s="418">
        <v>0</v>
      </c>
      <c r="AF29" s="418">
        <v>0</v>
      </c>
      <c r="AG29" s="418">
        <v>0</v>
      </c>
      <c r="AH29" s="418">
        <v>3</v>
      </c>
      <c r="AI29" s="418">
        <v>10</v>
      </c>
      <c r="AJ29" s="418">
        <v>13</v>
      </c>
      <c r="AK29" s="418">
        <v>0</v>
      </c>
      <c r="AL29" s="418">
        <v>0</v>
      </c>
      <c r="AM29" s="418">
        <v>0</v>
      </c>
      <c r="AN29" s="418">
        <v>35</v>
      </c>
      <c r="AO29" s="418">
        <v>30</v>
      </c>
      <c r="AP29" s="418">
        <v>65</v>
      </c>
      <c r="AQ29" s="418">
        <v>30</v>
      </c>
      <c r="AR29" s="418">
        <v>22</v>
      </c>
      <c r="AS29" s="418">
        <v>52</v>
      </c>
      <c r="AT29" s="418">
        <v>14</v>
      </c>
      <c r="AU29" s="418">
        <v>28</v>
      </c>
      <c r="AV29" s="418">
        <v>42</v>
      </c>
      <c r="AW29" s="418">
        <v>4</v>
      </c>
      <c r="AX29" s="418">
        <v>5</v>
      </c>
      <c r="AY29" s="418">
        <v>9</v>
      </c>
      <c r="AZ29" s="418">
        <v>0</v>
      </c>
      <c r="BA29" s="418">
        <v>0</v>
      </c>
      <c r="BB29" s="418">
        <v>0</v>
      </c>
      <c r="BC29" s="419" t="s">
        <v>3</v>
      </c>
      <c r="BD29" s="419" t="s">
        <v>218</v>
      </c>
      <c r="BE29" s="418">
        <v>1</v>
      </c>
      <c r="BF29" s="418" t="b">
        <v>1</v>
      </c>
      <c r="BG29" s="418">
        <v>1</v>
      </c>
      <c r="BH29" s="418" t="b">
        <v>0</v>
      </c>
      <c r="BI29" s="418" t="b">
        <v>1</v>
      </c>
      <c r="BJ29" s="419" t="s">
        <v>2</v>
      </c>
      <c r="BK29" s="418">
        <v>7</v>
      </c>
      <c r="BL29" s="418" t="b">
        <v>1</v>
      </c>
      <c r="BM29" s="418">
        <v>2</v>
      </c>
      <c r="BN29" s="418" t="b">
        <v>1</v>
      </c>
      <c r="BO29" s="418">
        <v>1</v>
      </c>
      <c r="BP29" s="418" t="b">
        <v>0</v>
      </c>
      <c r="BQ29" s="418" t="b">
        <v>1</v>
      </c>
      <c r="BR29" s="418" t="b">
        <v>0</v>
      </c>
      <c r="BS29" s="418" t="b">
        <v>1</v>
      </c>
      <c r="BT29" s="418" t="b">
        <v>1</v>
      </c>
      <c r="BU29" s="418">
        <v>2</v>
      </c>
      <c r="BV29" s="419" t="s">
        <v>501</v>
      </c>
      <c r="BW29" s="418">
        <v>1</v>
      </c>
      <c r="BX29" s="419" t="s">
        <v>525</v>
      </c>
      <c r="BY29" s="419" t="s">
        <v>217</v>
      </c>
    </row>
    <row r="30" spans="1:77" ht="29" x14ac:dyDescent="0.35">
      <c r="A30" s="418">
        <v>1380</v>
      </c>
      <c r="B30" s="419" t="s">
        <v>526</v>
      </c>
      <c r="C30" s="419" t="s">
        <v>527</v>
      </c>
      <c r="D30" s="419" t="s">
        <v>217</v>
      </c>
      <c r="E30" s="419" t="s">
        <v>528</v>
      </c>
      <c r="F30" s="419" t="s">
        <v>411</v>
      </c>
      <c r="G30" s="418">
        <v>20802009</v>
      </c>
      <c r="H30" s="418">
        <v>20802009</v>
      </c>
      <c r="I30" s="419" t="s">
        <v>466</v>
      </c>
      <c r="J30" s="420">
        <v>41451</v>
      </c>
      <c r="K30" s="419" t="s">
        <v>412</v>
      </c>
      <c r="L30" s="419" t="s">
        <v>529</v>
      </c>
      <c r="M30" s="419" t="s">
        <v>495</v>
      </c>
      <c r="N30" s="419" t="s">
        <v>495</v>
      </c>
      <c r="O30" s="419" t="s">
        <v>457</v>
      </c>
      <c r="P30" s="418">
        <v>-14.37760952</v>
      </c>
      <c r="Q30" s="418">
        <v>33.818958000000002</v>
      </c>
      <c r="R30" s="418">
        <v>588296.24726953998</v>
      </c>
      <c r="S30" s="418">
        <v>8410354.6004508696</v>
      </c>
      <c r="T30" s="419" t="s">
        <v>217</v>
      </c>
      <c r="U30" s="419"/>
      <c r="V30" s="418">
        <v>1</v>
      </c>
      <c r="W30" s="418">
        <v>2</v>
      </c>
      <c r="X30" s="418">
        <v>3</v>
      </c>
      <c r="Y30" s="418">
        <v>0</v>
      </c>
      <c r="Z30" s="418">
        <v>0</v>
      </c>
      <c r="AA30" s="418">
        <v>0</v>
      </c>
      <c r="AB30" s="418">
        <v>1</v>
      </c>
      <c r="AC30" s="418">
        <v>2</v>
      </c>
      <c r="AD30" s="418">
        <v>3</v>
      </c>
      <c r="AE30" s="418">
        <v>0</v>
      </c>
      <c r="AF30" s="418">
        <v>0</v>
      </c>
      <c r="AG30" s="418">
        <v>0</v>
      </c>
      <c r="AH30" s="418">
        <v>4</v>
      </c>
      <c r="AI30" s="418">
        <v>8</v>
      </c>
      <c r="AJ30" s="418">
        <v>12</v>
      </c>
      <c r="AK30" s="418">
        <v>0</v>
      </c>
      <c r="AL30" s="418">
        <v>0</v>
      </c>
      <c r="AM30" s="418">
        <v>0</v>
      </c>
      <c r="AN30" s="418">
        <v>34</v>
      </c>
      <c r="AO30" s="418">
        <v>35</v>
      </c>
      <c r="AP30" s="418">
        <v>69</v>
      </c>
      <c r="AQ30" s="418">
        <v>12</v>
      </c>
      <c r="AR30" s="418">
        <v>19</v>
      </c>
      <c r="AS30" s="418">
        <v>31</v>
      </c>
      <c r="AT30" s="418">
        <v>0</v>
      </c>
      <c r="AU30" s="418">
        <v>0</v>
      </c>
      <c r="AV30" s="418">
        <v>0</v>
      </c>
      <c r="AW30" s="418">
        <v>0</v>
      </c>
      <c r="AX30" s="418">
        <v>0</v>
      </c>
      <c r="AY30" s="418">
        <v>0</v>
      </c>
      <c r="AZ30" s="418">
        <v>1</v>
      </c>
      <c r="BA30" s="418">
        <v>1</v>
      </c>
      <c r="BB30" s="418">
        <v>2</v>
      </c>
      <c r="BC30" s="419" t="s">
        <v>3</v>
      </c>
      <c r="BD30" s="419" t="s">
        <v>7</v>
      </c>
      <c r="BE30" s="418">
        <v>1</v>
      </c>
      <c r="BF30" s="418" t="b">
        <v>1</v>
      </c>
      <c r="BH30" s="418" t="b">
        <v>0</v>
      </c>
      <c r="BI30" s="418" t="b">
        <v>1</v>
      </c>
      <c r="BJ30" s="419" t="s">
        <v>2</v>
      </c>
      <c r="BK30" s="418">
        <v>100</v>
      </c>
      <c r="BL30" s="418" t="b">
        <v>1</v>
      </c>
      <c r="BM30" s="418">
        <v>0.8</v>
      </c>
      <c r="BN30" s="418" t="b">
        <v>0</v>
      </c>
      <c r="BP30" s="418" t="b">
        <v>1</v>
      </c>
      <c r="BQ30" s="418" t="b">
        <v>0</v>
      </c>
      <c r="BR30" s="418" t="b">
        <v>0</v>
      </c>
      <c r="BS30" s="418" t="b">
        <v>1</v>
      </c>
      <c r="BT30" s="418" t="b">
        <v>0</v>
      </c>
      <c r="BU30" s="418">
        <v>3</v>
      </c>
      <c r="BV30" s="419" t="s">
        <v>530</v>
      </c>
      <c r="BW30" s="418">
        <v>5</v>
      </c>
      <c r="BX30" s="419" t="s">
        <v>217</v>
      </c>
      <c r="BY30" s="419" t="s">
        <v>217</v>
      </c>
    </row>
    <row r="31" spans="1:77" ht="29" x14ac:dyDescent="0.35">
      <c r="A31" s="418">
        <v>1381</v>
      </c>
      <c r="B31" s="419" t="s">
        <v>531</v>
      </c>
      <c r="C31" s="419" t="s">
        <v>532</v>
      </c>
      <c r="D31" s="419" t="s">
        <v>217</v>
      </c>
      <c r="E31" s="419" t="s">
        <v>533</v>
      </c>
      <c r="F31" s="419" t="s">
        <v>396</v>
      </c>
      <c r="G31" s="418">
        <v>20802010</v>
      </c>
      <c r="H31" s="418">
        <v>20802010</v>
      </c>
      <c r="I31" s="419" t="s">
        <v>466</v>
      </c>
      <c r="J31" s="420">
        <v>41451</v>
      </c>
      <c r="K31" s="419" t="s">
        <v>534</v>
      </c>
      <c r="L31" s="419" t="s">
        <v>533</v>
      </c>
      <c r="M31" s="419" t="s">
        <v>495</v>
      </c>
      <c r="N31" s="419" t="s">
        <v>495</v>
      </c>
      <c r="O31" s="419" t="s">
        <v>457</v>
      </c>
      <c r="P31" s="418">
        <v>-14.379998609999999</v>
      </c>
      <c r="Q31" s="418">
        <v>33.837242449999998</v>
      </c>
      <c r="R31" s="418">
        <v>590266.75534117001</v>
      </c>
      <c r="S31" s="418">
        <v>8410083.2694467995</v>
      </c>
      <c r="T31" s="419" t="s">
        <v>217</v>
      </c>
      <c r="U31" s="419" t="s">
        <v>217</v>
      </c>
      <c r="V31" s="418">
        <v>2</v>
      </c>
      <c r="W31" s="418">
        <v>0</v>
      </c>
      <c r="X31" s="418">
        <v>2</v>
      </c>
      <c r="Y31" s="418">
        <v>0</v>
      </c>
      <c r="Z31" s="418">
        <v>0</v>
      </c>
      <c r="AA31" s="418">
        <v>0</v>
      </c>
      <c r="AB31" s="418">
        <v>2</v>
      </c>
      <c r="AC31" s="418">
        <v>0</v>
      </c>
      <c r="AD31" s="418">
        <v>2</v>
      </c>
      <c r="AE31" s="418">
        <v>0</v>
      </c>
      <c r="AF31" s="418">
        <v>0</v>
      </c>
      <c r="AG31" s="418">
        <v>0</v>
      </c>
      <c r="AH31" s="418">
        <v>2</v>
      </c>
      <c r="AI31" s="418">
        <v>8</v>
      </c>
      <c r="AJ31" s="418">
        <v>10</v>
      </c>
      <c r="AK31" s="418">
        <v>0</v>
      </c>
      <c r="AL31" s="418">
        <v>0</v>
      </c>
      <c r="AM31" s="418">
        <v>0</v>
      </c>
      <c r="AN31" s="418">
        <v>11</v>
      </c>
      <c r="AO31" s="418">
        <v>15</v>
      </c>
      <c r="AP31" s="418">
        <v>26</v>
      </c>
      <c r="AQ31" s="418">
        <v>4</v>
      </c>
      <c r="AR31" s="418">
        <v>8</v>
      </c>
      <c r="AS31" s="418">
        <v>12</v>
      </c>
      <c r="AT31" s="418">
        <v>9</v>
      </c>
      <c r="AU31" s="418">
        <v>7</v>
      </c>
      <c r="AV31" s="418">
        <v>16</v>
      </c>
      <c r="AW31" s="418">
        <v>0</v>
      </c>
      <c r="AX31" s="418">
        <v>0</v>
      </c>
      <c r="AY31" s="418">
        <v>0</v>
      </c>
      <c r="AZ31" s="418">
        <v>0</v>
      </c>
      <c r="BA31" s="418">
        <v>0</v>
      </c>
      <c r="BB31" s="418">
        <v>0</v>
      </c>
      <c r="BC31" s="419" t="s">
        <v>3</v>
      </c>
      <c r="BD31" s="419" t="s">
        <v>218</v>
      </c>
      <c r="BE31" s="418">
        <v>1</v>
      </c>
      <c r="BF31" s="418" t="b">
        <v>1</v>
      </c>
      <c r="BG31" s="418">
        <v>1</v>
      </c>
      <c r="BH31" s="418" t="b">
        <v>0</v>
      </c>
      <c r="BI31" s="418" t="b">
        <v>1</v>
      </c>
      <c r="BJ31" s="419" t="s">
        <v>9</v>
      </c>
      <c r="BK31" s="418">
        <v>200</v>
      </c>
      <c r="BL31" s="418" t="b">
        <v>1</v>
      </c>
      <c r="BM31" s="418">
        <v>2</v>
      </c>
      <c r="BN31" s="418" t="b">
        <v>1</v>
      </c>
      <c r="BO31" s="418">
        <v>0.8</v>
      </c>
      <c r="BP31" s="418" t="b">
        <v>0</v>
      </c>
      <c r="BQ31" s="418" t="b">
        <v>0</v>
      </c>
      <c r="BR31" s="418" t="b">
        <v>0</v>
      </c>
      <c r="BS31" s="418" t="b">
        <v>0</v>
      </c>
      <c r="BT31" s="418" t="b">
        <v>0</v>
      </c>
      <c r="BU31" s="418">
        <v>3</v>
      </c>
      <c r="BV31" s="419" t="s">
        <v>535</v>
      </c>
      <c r="BW31" s="418">
        <v>6</v>
      </c>
      <c r="BX31" s="419" t="s">
        <v>217</v>
      </c>
      <c r="BY31" s="419" t="s">
        <v>217</v>
      </c>
    </row>
    <row r="32" spans="1:77" x14ac:dyDescent="0.35">
      <c r="A32" s="418">
        <v>1382</v>
      </c>
      <c r="B32" s="419" t="s">
        <v>536</v>
      </c>
      <c r="C32" s="419" t="s">
        <v>537</v>
      </c>
      <c r="D32" s="419" t="s">
        <v>538</v>
      </c>
      <c r="E32" s="419" t="s">
        <v>539</v>
      </c>
      <c r="F32" s="419" t="s">
        <v>396</v>
      </c>
      <c r="G32" s="418">
        <v>20802011</v>
      </c>
      <c r="H32" s="418">
        <v>20802011</v>
      </c>
      <c r="I32" s="419" t="s">
        <v>466</v>
      </c>
      <c r="J32" s="420">
        <v>41451</v>
      </c>
      <c r="K32" s="419" t="s">
        <v>456</v>
      </c>
      <c r="L32" s="419" t="s">
        <v>540</v>
      </c>
      <c r="M32" s="419" t="s">
        <v>495</v>
      </c>
      <c r="N32" s="419" t="s">
        <v>495</v>
      </c>
      <c r="O32" s="419" t="s">
        <v>457</v>
      </c>
      <c r="P32" s="418">
        <v>-14.38443256</v>
      </c>
      <c r="Q32" s="418">
        <v>33.829081080000002</v>
      </c>
      <c r="R32" s="418">
        <v>589385.02462418005</v>
      </c>
      <c r="S32" s="418">
        <v>8409596.0145595092</v>
      </c>
      <c r="T32" s="419" t="s">
        <v>217</v>
      </c>
      <c r="U32" s="419" t="s">
        <v>217</v>
      </c>
      <c r="V32" s="418">
        <v>0</v>
      </c>
      <c r="W32" s="418">
        <v>1</v>
      </c>
      <c r="X32" s="418">
        <v>1</v>
      </c>
      <c r="Y32" s="418">
        <v>0</v>
      </c>
      <c r="Z32" s="418">
        <v>0</v>
      </c>
      <c r="AA32" s="418">
        <v>0</v>
      </c>
      <c r="AB32" s="418">
        <v>0</v>
      </c>
      <c r="AC32" s="418">
        <v>0</v>
      </c>
      <c r="AD32" s="418">
        <v>0</v>
      </c>
      <c r="AE32" s="418">
        <v>0</v>
      </c>
      <c r="AF32" s="418">
        <v>0</v>
      </c>
      <c r="AG32" s="418">
        <v>0</v>
      </c>
      <c r="AH32" s="418">
        <v>4</v>
      </c>
      <c r="AI32" s="418">
        <v>6</v>
      </c>
      <c r="AJ32" s="418">
        <v>10</v>
      </c>
      <c r="AK32" s="418">
        <v>0</v>
      </c>
      <c r="AL32" s="418">
        <v>0</v>
      </c>
      <c r="AM32" s="418">
        <v>0</v>
      </c>
      <c r="AN32" s="418">
        <v>16</v>
      </c>
      <c r="AO32" s="418">
        <v>23</v>
      </c>
      <c r="AP32" s="418">
        <v>39</v>
      </c>
      <c r="AQ32" s="418">
        <v>12</v>
      </c>
      <c r="AR32" s="418">
        <v>13</v>
      </c>
      <c r="AS32" s="418">
        <v>25</v>
      </c>
      <c r="AT32" s="418">
        <v>0</v>
      </c>
      <c r="AU32" s="418">
        <v>4</v>
      </c>
      <c r="AV32" s="418">
        <v>4</v>
      </c>
      <c r="AW32" s="418">
        <v>1</v>
      </c>
      <c r="AX32" s="418">
        <v>2</v>
      </c>
      <c r="AY32" s="418">
        <v>3</v>
      </c>
      <c r="AZ32" s="418">
        <v>0</v>
      </c>
      <c r="BA32" s="418">
        <v>0</v>
      </c>
      <c r="BB32" s="418">
        <v>0</v>
      </c>
      <c r="BC32" s="419" t="s">
        <v>3</v>
      </c>
      <c r="BD32" s="419" t="s">
        <v>218</v>
      </c>
      <c r="BE32" s="418">
        <v>1</v>
      </c>
      <c r="BF32" s="418" t="b">
        <v>0</v>
      </c>
      <c r="BH32" s="418" t="b">
        <v>0</v>
      </c>
      <c r="BI32" s="418" t="b">
        <v>1</v>
      </c>
      <c r="BJ32" s="419" t="s">
        <v>2</v>
      </c>
      <c r="BK32" s="418">
        <v>300</v>
      </c>
      <c r="BL32" s="418" t="b">
        <v>0</v>
      </c>
      <c r="BN32" s="418" t="b">
        <v>0</v>
      </c>
      <c r="BP32" s="418" t="b">
        <v>1</v>
      </c>
      <c r="BQ32" s="418" t="b">
        <v>0</v>
      </c>
      <c r="BR32" s="418" t="b">
        <v>0</v>
      </c>
      <c r="BS32" s="418" t="b">
        <v>0</v>
      </c>
      <c r="BT32" s="418" t="b">
        <v>0</v>
      </c>
      <c r="BU32" s="418">
        <v>1</v>
      </c>
      <c r="BV32" s="419" t="s">
        <v>496</v>
      </c>
      <c r="BW32" s="418">
        <v>1.1000000000000001</v>
      </c>
      <c r="BX32" s="419" t="s">
        <v>360</v>
      </c>
      <c r="BY32" s="419" t="s">
        <v>217</v>
      </c>
    </row>
    <row r="33" spans="1:77" x14ac:dyDescent="0.35">
      <c r="A33" s="418">
        <v>1383</v>
      </c>
      <c r="B33" s="419" t="s">
        <v>541</v>
      </c>
      <c r="C33" s="419" t="s">
        <v>217</v>
      </c>
      <c r="D33" s="419" t="s">
        <v>542</v>
      </c>
      <c r="E33" s="419" t="s">
        <v>543</v>
      </c>
      <c r="F33" s="419" t="s">
        <v>396</v>
      </c>
      <c r="G33" s="418">
        <v>20802012</v>
      </c>
      <c r="H33" s="418">
        <v>20802012</v>
      </c>
      <c r="I33" s="419" t="s">
        <v>217</v>
      </c>
      <c r="K33" s="419" t="s">
        <v>419</v>
      </c>
      <c r="L33" s="419" t="s">
        <v>544</v>
      </c>
      <c r="M33" s="419" t="s">
        <v>495</v>
      </c>
      <c r="N33" s="419" t="s">
        <v>495</v>
      </c>
      <c r="O33" s="419" t="s">
        <v>457</v>
      </c>
      <c r="P33" s="418">
        <v>-14.380150159999999</v>
      </c>
      <c r="Q33" s="418">
        <v>33.834390849999998</v>
      </c>
      <c r="R33" s="418">
        <v>589959.23132590996</v>
      </c>
      <c r="S33" s="418">
        <v>8410067.6212101802</v>
      </c>
      <c r="T33" s="419" t="s">
        <v>217</v>
      </c>
      <c r="U33" s="419"/>
      <c r="V33" s="418">
        <v>0</v>
      </c>
      <c r="W33" s="418">
        <v>2</v>
      </c>
      <c r="X33" s="418">
        <v>2</v>
      </c>
      <c r="Y33" s="418">
        <v>0</v>
      </c>
      <c r="Z33" s="418">
        <v>0</v>
      </c>
      <c r="AA33" s="418">
        <v>0</v>
      </c>
      <c r="AB33" s="418">
        <v>0</v>
      </c>
      <c r="AC33" s="418">
        <v>2</v>
      </c>
      <c r="AD33" s="418">
        <v>2</v>
      </c>
      <c r="AE33" s="418">
        <v>0</v>
      </c>
      <c r="AF33" s="418">
        <v>0</v>
      </c>
      <c r="AG33" s="418">
        <v>0</v>
      </c>
      <c r="AH33" s="418">
        <v>5</v>
      </c>
      <c r="AI33" s="418">
        <v>5</v>
      </c>
      <c r="AJ33" s="418">
        <v>10</v>
      </c>
      <c r="AK33" s="418">
        <v>0</v>
      </c>
      <c r="AL33" s="418">
        <v>0</v>
      </c>
      <c r="AM33" s="418">
        <v>0</v>
      </c>
      <c r="AN33" s="418">
        <v>8</v>
      </c>
      <c r="AO33" s="418">
        <v>7</v>
      </c>
      <c r="AP33" s="418">
        <v>15</v>
      </c>
      <c r="AQ33" s="418">
        <v>5</v>
      </c>
      <c r="AR33" s="418">
        <v>8</v>
      </c>
      <c r="AS33" s="418">
        <v>13</v>
      </c>
      <c r="AT33" s="418">
        <v>6</v>
      </c>
      <c r="AU33" s="418">
        <v>2</v>
      </c>
      <c r="AV33" s="418">
        <v>8</v>
      </c>
      <c r="AW33" s="418">
        <v>0</v>
      </c>
      <c r="AX33" s="418">
        <v>0</v>
      </c>
      <c r="AY33" s="418">
        <v>0</v>
      </c>
      <c r="AZ33" s="418">
        <v>0</v>
      </c>
      <c r="BA33" s="418">
        <v>0</v>
      </c>
      <c r="BB33" s="418">
        <v>0</v>
      </c>
      <c r="BC33" s="419" t="s">
        <v>0</v>
      </c>
      <c r="BD33" s="419" t="s">
        <v>7</v>
      </c>
      <c r="BE33" s="418">
        <v>1</v>
      </c>
      <c r="BF33" s="418" t="b">
        <v>1</v>
      </c>
      <c r="BG33" s="418">
        <v>1</v>
      </c>
      <c r="BH33" s="418" t="b">
        <v>0</v>
      </c>
      <c r="BI33" s="418" t="b">
        <v>1</v>
      </c>
      <c r="BJ33" s="419" t="s">
        <v>2</v>
      </c>
      <c r="BL33" s="418" t="b">
        <v>0</v>
      </c>
      <c r="BN33" s="418" t="b">
        <v>0</v>
      </c>
      <c r="BP33" s="418" t="b">
        <v>0</v>
      </c>
      <c r="BQ33" s="418" t="b">
        <v>0</v>
      </c>
      <c r="BR33" s="418" t="b">
        <v>0</v>
      </c>
      <c r="BS33" s="418" t="b">
        <v>0</v>
      </c>
      <c r="BT33" s="418" t="b">
        <v>0</v>
      </c>
      <c r="BU33" s="418">
        <v>0.8</v>
      </c>
      <c r="BV33" s="419" t="s">
        <v>217</v>
      </c>
      <c r="BW33" s="418">
        <v>5</v>
      </c>
      <c r="BX33" s="419" t="s">
        <v>217</v>
      </c>
      <c r="BY33" s="419" t="s">
        <v>217</v>
      </c>
    </row>
    <row r="34" spans="1:77" x14ac:dyDescent="0.35">
      <c r="A34" s="418">
        <v>1384</v>
      </c>
      <c r="B34" s="419" t="s">
        <v>545</v>
      </c>
      <c r="C34" s="419" t="s">
        <v>217</v>
      </c>
      <c r="D34" s="419" t="s">
        <v>217</v>
      </c>
      <c r="E34" s="419" t="s">
        <v>217</v>
      </c>
      <c r="F34" s="419" t="s">
        <v>396</v>
      </c>
      <c r="G34" s="418">
        <v>20802013</v>
      </c>
      <c r="H34" s="418">
        <v>20802013</v>
      </c>
      <c r="I34" s="419" t="s">
        <v>217</v>
      </c>
      <c r="K34" s="419" t="s">
        <v>456</v>
      </c>
      <c r="L34" s="419" t="s">
        <v>217</v>
      </c>
      <c r="M34" s="419" t="s">
        <v>495</v>
      </c>
      <c r="N34" s="419" t="s">
        <v>495</v>
      </c>
      <c r="O34" s="419" t="s">
        <v>217</v>
      </c>
      <c r="P34" s="418">
        <v>-14.212087220000001</v>
      </c>
      <c r="Q34" s="418">
        <v>33.962799339999997</v>
      </c>
      <c r="R34" s="418">
        <v>603881.71634928999</v>
      </c>
      <c r="S34" s="418">
        <v>8428603.3930957802</v>
      </c>
      <c r="T34" s="419" t="s">
        <v>217</v>
      </c>
      <c r="U34" s="419" t="s">
        <v>217</v>
      </c>
      <c r="V34" s="418">
        <v>0</v>
      </c>
      <c r="W34" s="418">
        <v>2</v>
      </c>
      <c r="X34" s="418">
        <v>2</v>
      </c>
      <c r="Y34" s="418">
        <v>0</v>
      </c>
      <c r="Z34" s="418">
        <v>0</v>
      </c>
      <c r="AA34" s="418">
        <v>0</v>
      </c>
      <c r="AB34" s="418">
        <v>0</v>
      </c>
      <c r="AC34" s="418">
        <v>2</v>
      </c>
      <c r="AD34" s="418">
        <v>2</v>
      </c>
      <c r="AE34" s="418">
        <v>0</v>
      </c>
      <c r="AF34" s="418">
        <v>0</v>
      </c>
      <c r="AG34" s="418">
        <v>0</v>
      </c>
      <c r="AH34" s="418">
        <v>5</v>
      </c>
      <c r="AI34" s="418">
        <v>5</v>
      </c>
      <c r="AJ34" s="418">
        <v>10</v>
      </c>
      <c r="AK34" s="418">
        <v>0</v>
      </c>
      <c r="AL34" s="418">
        <v>0</v>
      </c>
      <c r="AM34" s="418">
        <v>0</v>
      </c>
      <c r="AN34" s="418">
        <v>8</v>
      </c>
      <c r="AO34" s="418">
        <v>7</v>
      </c>
      <c r="AP34" s="418">
        <v>15</v>
      </c>
      <c r="AQ34" s="418">
        <v>5</v>
      </c>
      <c r="AR34" s="418">
        <v>8</v>
      </c>
      <c r="AS34" s="418">
        <v>13</v>
      </c>
      <c r="AT34" s="418">
        <v>6</v>
      </c>
      <c r="AU34" s="418">
        <v>2</v>
      </c>
      <c r="AV34" s="418">
        <v>8</v>
      </c>
      <c r="AW34" s="418">
        <v>0</v>
      </c>
      <c r="AX34" s="418">
        <v>0</v>
      </c>
      <c r="AY34" s="418">
        <v>0</v>
      </c>
      <c r="AZ34" s="418">
        <v>0</v>
      </c>
      <c r="BA34" s="418">
        <v>0</v>
      </c>
      <c r="BB34" s="418">
        <v>0</v>
      </c>
      <c r="BC34" s="419" t="s">
        <v>8</v>
      </c>
      <c r="BD34" s="419" t="s">
        <v>7</v>
      </c>
      <c r="BE34" s="424">
        <v>1</v>
      </c>
      <c r="BF34" s="418" t="b">
        <v>0</v>
      </c>
      <c r="BH34" s="418" t="b">
        <v>0</v>
      </c>
      <c r="BI34" s="418" t="b">
        <v>0</v>
      </c>
      <c r="BJ34" s="419" t="s">
        <v>2</v>
      </c>
      <c r="BL34" s="418" t="b">
        <v>0</v>
      </c>
      <c r="BN34" s="418" t="b">
        <v>0</v>
      </c>
      <c r="BP34" s="418" t="b">
        <v>0</v>
      </c>
      <c r="BQ34" s="418" t="b">
        <v>0</v>
      </c>
      <c r="BR34" s="418" t="b">
        <v>0</v>
      </c>
      <c r="BS34" s="418" t="b">
        <v>0</v>
      </c>
      <c r="BT34" s="418" t="b">
        <v>0</v>
      </c>
      <c r="BV34" s="419" t="s">
        <v>217</v>
      </c>
      <c r="BX34" s="419" t="s">
        <v>217</v>
      </c>
      <c r="BY34" s="419" t="s">
        <v>217</v>
      </c>
    </row>
    <row r="35" spans="1:77" x14ac:dyDescent="0.35">
      <c r="A35" s="418">
        <v>1385</v>
      </c>
      <c r="B35" s="419" t="s">
        <v>546</v>
      </c>
      <c r="C35" s="419" t="s">
        <v>217</v>
      </c>
      <c r="D35" s="419" t="s">
        <v>217</v>
      </c>
      <c r="E35" s="419" t="s">
        <v>217</v>
      </c>
      <c r="F35" s="419" t="s">
        <v>411</v>
      </c>
      <c r="G35" s="418">
        <v>20802014</v>
      </c>
      <c r="H35" s="418">
        <v>20802014</v>
      </c>
      <c r="I35" s="419" t="s">
        <v>217</v>
      </c>
      <c r="K35" s="419" t="s">
        <v>412</v>
      </c>
      <c r="L35" s="419" t="s">
        <v>217</v>
      </c>
      <c r="M35" s="419" t="s">
        <v>495</v>
      </c>
      <c r="N35" s="419" t="s">
        <v>495</v>
      </c>
      <c r="O35" s="419" t="s">
        <v>217</v>
      </c>
      <c r="P35" s="418">
        <v>-14.216893990000001</v>
      </c>
      <c r="Q35" s="418">
        <v>33.970039790000001</v>
      </c>
      <c r="R35" s="418">
        <v>604660.78413354</v>
      </c>
      <c r="S35" s="418">
        <v>8428068.4756178409</v>
      </c>
      <c r="T35" s="419" t="s">
        <v>217</v>
      </c>
      <c r="U35" s="419" t="s">
        <v>217</v>
      </c>
      <c r="V35" s="418">
        <v>0</v>
      </c>
      <c r="W35" s="418">
        <v>2</v>
      </c>
      <c r="X35" s="418">
        <v>2</v>
      </c>
      <c r="Y35" s="418">
        <v>0</v>
      </c>
      <c r="Z35" s="418">
        <v>0</v>
      </c>
      <c r="AA35" s="418">
        <v>0</v>
      </c>
      <c r="AB35" s="418">
        <v>0</v>
      </c>
      <c r="AC35" s="418">
        <v>2</v>
      </c>
      <c r="AD35" s="418">
        <v>2</v>
      </c>
      <c r="AE35" s="418">
        <v>0</v>
      </c>
      <c r="AF35" s="418">
        <v>0</v>
      </c>
      <c r="AG35" s="418">
        <v>0</v>
      </c>
      <c r="AH35" s="418">
        <v>5</v>
      </c>
      <c r="AI35" s="418">
        <v>5</v>
      </c>
      <c r="AJ35" s="418">
        <v>10</v>
      </c>
      <c r="AK35" s="418">
        <v>0</v>
      </c>
      <c r="AL35" s="418">
        <v>0</v>
      </c>
      <c r="AM35" s="418">
        <v>0</v>
      </c>
      <c r="AN35" s="418">
        <v>8</v>
      </c>
      <c r="AO35" s="418">
        <v>7</v>
      </c>
      <c r="AP35" s="418">
        <v>15</v>
      </c>
      <c r="AQ35" s="418">
        <v>5</v>
      </c>
      <c r="AR35" s="418">
        <v>8</v>
      </c>
      <c r="AS35" s="418">
        <v>13</v>
      </c>
      <c r="AT35" s="418">
        <v>6</v>
      </c>
      <c r="AU35" s="418">
        <v>2</v>
      </c>
      <c r="AV35" s="418">
        <v>8</v>
      </c>
      <c r="AW35" s="418">
        <v>0</v>
      </c>
      <c r="AX35" s="418">
        <v>0</v>
      </c>
      <c r="AY35" s="418">
        <v>0</v>
      </c>
      <c r="AZ35" s="418">
        <v>0</v>
      </c>
      <c r="BA35" s="418">
        <v>0</v>
      </c>
      <c r="BB35" s="418">
        <v>0</v>
      </c>
      <c r="BC35" s="419" t="s">
        <v>8</v>
      </c>
      <c r="BD35" s="419" t="s">
        <v>7</v>
      </c>
      <c r="BE35" s="424">
        <v>1</v>
      </c>
      <c r="BF35" s="418" t="b">
        <v>0</v>
      </c>
      <c r="BH35" s="418" t="b">
        <v>0</v>
      </c>
      <c r="BI35" s="418" t="b">
        <v>0</v>
      </c>
      <c r="BJ35" s="419" t="s">
        <v>2</v>
      </c>
      <c r="BL35" s="418" t="b">
        <v>0</v>
      </c>
      <c r="BN35" s="418" t="b">
        <v>0</v>
      </c>
      <c r="BP35" s="418" t="b">
        <v>0</v>
      </c>
      <c r="BQ35" s="418" t="b">
        <v>0</v>
      </c>
      <c r="BR35" s="418" t="b">
        <v>0</v>
      </c>
      <c r="BS35" s="418" t="b">
        <v>0</v>
      </c>
      <c r="BT35" s="418" t="b">
        <v>0</v>
      </c>
      <c r="BV35" s="419" t="s">
        <v>217</v>
      </c>
      <c r="BX35" s="419" t="s">
        <v>217</v>
      </c>
      <c r="BY35" s="419" t="s">
        <v>217</v>
      </c>
    </row>
    <row r="36" spans="1:77" ht="29" x14ac:dyDescent="0.35">
      <c r="A36" s="418">
        <v>1386</v>
      </c>
      <c r="B36" s="419" t="s">
        <v>547</v>
      </c>
      <c r="C36" s="419" t="s">
        <v>217</v>
      </c>
      <c r="D36" s="419" t="s">
        <v>548</v>
      </c>
      <c r="E36" s="419" t="s">
        <v>549</v>
      </c>
      <c r="F36" s="419" t="s">
        <v>396</v>
      </c>
      <c r="G36" s="418">
        <v>20803001</v>
      </c>
      <c r="H36" s="418">
        <v>20803001</v>
      </c>
      <c r="I36" s="419" t="s">
        <v>466</v>
      </c>
      <c r="J36" s="420">
        <v>41585</v>
      </c>
      <c r="K36" s="419" t="s">
        <v>456</v>
      </c>
      <c r="L36" s="419" t="s">
        <v>550</v>
      </c>
      <c r="M36" s="419" t="s">
        <v>551</v>
      </c>
      <c r="N36" s="419" t="s">
        <v>551</v>
      </c>
      <c r="O36" s="419" t="s">
        <v>552</v>
      </c>
      <c r="P36" s="418">
        <v>-14.11031339</v>
      </c>
      <c r="Q36" s="418">
        <v>34.14525879</v>
      </c>
      <c r="R36" s="418">
        <v>623625.46693889995</v>
      </c>
      <c r="S36" s="418">
        <v>8439772.2815105598</v>
      </c>
      <c r="T36" s="419" t="s">
        <v>217</v>
      </c>
      <c r="U36" s="419" t="s">
        <v>217</v>
      </c>
      <c r="V36" s="418">
        <v>0</v>
      </c>
      <c r="W36" s="418">
        <v>1</v>
      </c>
      <c r="X36" s="418">
        <v>1</v>
      </c>
      <c r="Y36" s="418">
        <v>0</v>
      </c>
      <c r="Z36" s="418">
        <v>0</v>
      </c>
      <c r="AA36" s="418">
        <v>0</v>
      </c>
      <c r="AB36" s="418">
        <v>0</v>
      </c>
      <c r="AC36" s="418">
        <v>1</v>
      </c>
      <c r="AD36" s="418">
        <v>1</v>
      </c>
      <c r="AE36" s="418">
        <v>0</v>
      </c>
      <c r="AF36" s="418">
        <v>0</v>
      </c>
      <c r="AG36" s="418">
        <v>0</v>
      </c>
      <c r="AH36" s="418">
        <v>2</v>
      </c>
      <c r="AI36" s="418">
        <v>5</v>
      </c>
      <c r="AJ36" s="418">
        <v>7</v>
      </c>
      <c r="AK36" s="418">
        <v>0</v>
      </c>
      <c r="AL36" s="418">
        <v>0</v>
      </c>
      <c r="AM36" s="418">
        <v>0</v>
      </c>
      <c r="AN36" s="418">
        <v>1</v>
      </c>
      <c r="AO36" s="418">
        <v>3</v>
      </c>
      <c r="AP36" s="418">
        <v>4</v>
      </c>
      <c r="AQ36" s="418">
        <v>14</v>
      </c>
      <c r="AR36" s="418">
        <v>25</v>
      </c>
      <c r="AS36" s="418">
        <v>39</v>
      </c>
      <c r="AT36" s="418">
        <v>11</v>
      </c>
      <c r="AU36" s="418">
        <v>8</v>
      </c>
      <c r="AV36" s="418">
        <v>19</v>
      </c>
      <c r="AW36" s="418">
        <v>1</v>
      </c>
      <c r="AX36" s="418">
        <v>2</v>
      </c>
      <c r="AY36" s="418">
        <v>3</v>
      </c>
      <c r="AZ36" s="418">
        <v>0</v>
      </c>
      <c r="BA36" s="418">
        <v>0</v>
      </c>
      <c r="BB36" s="418">
        <v>0</v>
      </c>
      <c r="BC36" s="419" t="s">
        <v>0</v>
      </c>
      <c r="BD36" s="419" t="s">
        <v>218</v>
      </c>
      <c r="BE36" s="418">
        <v>1</v>
      </c>
      <c r="BF36" s="418" t="b">
        <v>1</v>
      </c>
      <c r="BG36" s="418">
        <v>2</v>
      </c>
      <c r="BH36" s="418" t="b">
        <v>1</v>
      </c>
      <c r="BI36" s="418" t="b">
        <v>1</v>
      </c>
      <c r="BJ36" s="419" t="s">
        <v>6</v>
      </c>
      <c r="BK36" s="418">
        <v>300</v>
      </c>
      <c r="BL36" s="418" t="b">
        <v>0</v>
      </c>
      <c r="BN36" s="418" t="b">
        <v>0</v>
      </c>
      <c r="BP36" s="418" t="b">
        <v>0</v>
      </c>
      <c r="BQ36" s="418" t="b">
        <v>0</v>
      </c>
      <c r="BR36" s="418" t="b">
        <v>0</v>
      </c>
      <c r="BS36" s="418" t="b">
        <v>0</v>
      </c>
      <c r="BT36" s="418" t="b">
        <v>0</v>
      </c>
      <c r="BU36" s="418">
        <v>2</v>
      </c>
      <c r="BV36" s="419" t="s">
        <v>553</v>
      </c>
      <c r="BW36" s="418">
        <v>3</v>
      </c>
      <c r="BX36" s="419" t="s">
        <v>217</v>
      </c>
      <c r="BY36" s="419" t="s">
        <v>554</v>
      </c>
    </row>
    <row r="37" spans="1:77" x14ac:dyDescent="0.35">
      <c r="A37" s="418">
        <v>1387</v>
      </c>
      <c r="B37" s="419" t="s">
        <v>555</v>
      </c>
      <c r="C37" s="419" t="s">
        <v>217</v>
      </c>
      <c r="D37" s="419" t="s">
        <v>217</v>
      </c>
      <c r="E37" s="419" t="s">
        <v>217</v>
      </c>
      <c r="F37" s="419" t="s">
        <v>396</v>
      </c>
      <c r="G37" s="418">
        <v>20803002</v>
      </c>
      <c r="H37" s="418">
        <v>20803002</v>
      </c>
      <c r="I37" s="419" t="s">
        <v>217</v>
      </c>
      <c r="K37" s="419" t="s">
        <v>419</v>
      </c>
      <c r="L37" s="419" t="s">
        <v>217</v>
      </c>
      <c r="M37" s="419" t="s">
        <v>551</v>
      </c>
      <c r="N37" s="419" t="s">
        <v>551</v>
      </c>
      <c r="O37" s="419" t="s">
        <v>217</v>
      </c>
      <c r="P37" s="418">
        <v>-14.22921</v>
      </c>
      <c r="Q37" s="418">
        <v>34.269959999999998</v>
      </c>
      <c r="R37" s="418">
        <v>0</v>
      </c>
      <c r="S37" s="418">
        <v>0</v>
      </c>
      <c r="T37" s="419" t="s">
        <v>217</v>
      </c>
      <c r="U37" s="419" t="s">
        <v>217</v>
      </c>
      <c r="V37" s="418">
        <v>0</v>
      </c>
      <c r="W37" s="418">
        <v>1</v>
      </c>
      <c r="X37" s="418">
        <v>1</v>
      </c>
      <c r="Y37" s="418">
        <v>0</v>
      </c>
      <c r="Z37" s="418">
        <v>0</v>
      </c>
      <c r="AA37" s="418">
        <v>0</v>
      </c>
      <c r="AB37" s="418">
        <v>0</v>
      </c>
      <c r="AC37" s="418">
        <v>1</v>
      </c>
      <c r="AD37" s="418">
        <v>1</v>
      </c>
      <c r="AE37" s="418">
        <v>0</v>
      </c>
      <c r="AF37" s="418">
        <v>0</v>
      </c>
      <c r="AG37" s="418">
        <v>0</v>
      </c>
      <c r="AH37" s="418">
        <v>2</v>
      </c>
      <c r="AI37" s="418">
        <v>5</v>
      </c>
      <c r="AJ37" s="418">
        <v>7</v>
      </c>
      <c r="AK37" s="418">
        <v>0</v>
      </c>
      <c r="AL37" s="418">
        <v>0</v>
      </c>
      <c r="AM37" s="418">
        <v>0</v>
      </c>
      <c r="AN37" s="418">
        <v>1</v>
      </c>
      <c r="AO37" s="418">
        <v>3</v>
      </c>
      <c r="AP37" s="418">
        <v>4</v>
      </c>
      <c r="AQ37" s="418">
        <v>14</v>
      </c>
      <c r="AR37" s="418">
        <v>25</v>
      </c>
      <c r="AS37" s="418">
        <v>39</v>
      </c>
      <c r="AT37" s="418">
        <v>11</v>
      </c>
      <c r="AU37" s="418">
        <v>8</v>
      </c>
      <c r="AV37" s="418">
        <v>19</v>
      </c>
      <c r="AW37" s="418">
        <v>1</v>
      </c>
      <c r="AX37" s="418">
        <v>2</v>
      </c>
      <c r="AY37" s="418">
        <v>3</v>
      </c>
      <c r="AZ37" s="418">
        <v>0</v>
      </c>
      <c r="BA37" s="418">
        <v>0</v>
      </c>
      <c r="BB37" s="418">
        <v>0</v>
      </c>
      <c r="BC37" s="419" t="s">
        <v>8</v>
      </c>
      <c r="BD37" s="419" t="s">
        <v>7</v>
      </c>
      <c r="BE37" s="424">
        <v>1</v>
      </c>
      <c r="BF37" s="418" t="b">
        <v>0</v>
      </c>
      <c r="BH37" s="418" t="b">
        <v>0</v>
      </c>
      <c r="BI37" s="418" t="b">
        <v>0</v>
      </c>
      <c r="BJ37" s="419" t="s">
        <v>2</v>
      </c>
      <c r="BL37" s="418" t="b">
        <v>0</v>
      </c>
      <c r="BN37" s="418" t="b">
        <v>0</v>
      </c>
      <c r="BP37" s="418" t="b">
        <v>0</v>
      </c>
      <c r="BQ37" s="418" t="b">
        <v>0</v>
      </c>
      <c r="BR37" s="418" t="b">
        <v>0</v>
      </c>
      <c r="BS37" s="418" t="b">
        <v>0</v>
      </c>
      <c r="BT37" s="418" t="b">
        <v>0</v>
      </c>
      <c r="BV37" s="419" t="s">
        <v>217</v>
      </c>
      <c r="BX37" s="419" t="s">
        <v>217</v>
      </c>
      <c r="BY37" s="419" t="s">
        <v>217</v>
      </c>
    </row>
    <row r="38" spans="1:77" x14ac:dyDescent="0.35">
      <c r="A38" s="418">
        <v>1388</v>
      </c>
      <c r="B38" s="419" t="s">
        <v>556</v>
      </c>
      <c r="C38" s="419" t="s">
        <v>217</v>
      </c>
      <c r="D38" s="419" t="s">
        <v>217</v>
      </c>
      <c r="E38" s="419" t="s">
        <v>217</v>
      </c>
      <c r="F38" s="419" t="s">
        <v>396</v>
      </c>
      <c r="G38" s="418">
        <v>20803003</v>
      </c>
      <c r="H38" s="418">
        <v>20803003</v>
      </c>
      <c r="I38" s="419" t="s">
        <v>217</v>
      </c>
      <c r="K38" s="419" t="s">
        <v>419</v>
      </c>
      <c r="L38" s="419" t="s">
        <v>217</v>
      </c>
      <c r="M38" s="419" t="s">
        <v>551</v>
      </c>
      <c r="N38" s="419" t="s">
        <v>551</v>
      </c>
      <c r="O38" s="419" t="s">
        <v>217</v>
      </c>
      <c r="P38" s="418">
        <v>-14.32804</v>
      </c>
      <c r="Q38" s="418">
        <v>34.288220000000003</v>
      </c>
      <c r="R38" s="418">
        <v>0</v>
      </c>
      <c r="S38" s="418">
        <v>0</v>
      </c>
      <c r="T38" s="419" t="s">
        <v>217</v>
      </c>
      <c r="U38" s="419" t="s">
        <v>217</v>
      </c>
      <c r="V38" s="418">
        <v>0</v>
      </c>
      <c r="W38" s="418">
        <v>1</v>
      </c>
      <c r="X38" s="418">
        <v>1</v>
      </c>
      <c r="Y38" s="418">
        <v>0</v>
      </c>
      <c r="Z38" s="418">
        <v>0</v>
      </c>
      <c r="AA38" s="418">
        <v>0</v>
      </c>
      <c r="AB38" s="418">
        <v>0</v>
      </c>
      <c r="AC38" s="418">
        <v>1</v>
      </c>
      <c r="AD38" s="418">
        <v>1</v>
      </c>
      <c r="AE38" s="418">
        <v>0</v>
      </c>
      <c r="AF38" s="418">
        <v>0</v>
      </c>
      <c r="AG38" s="418">
        <v>0</v>
      </c>
      <c r="AH38" s="418">
        <v>2</v>
      </c>
      <c r="AI38" s="418">
        <v>5</v>
      </c>
      <c r="AJ38" s="418">
        <v>7</v>
      </c>
      <c r="AK38" s="418">
        <v>0</v>
      </c>
      <c r="AL38" s="418">
        <v>0</v>
      </c>
      <c r="AM38" s="418">
        <v>0</v>
      </c>
      <c r="AN38" s="418">
        <v>1</v>
      </c>
      <c r="AO38" s="418">
        <v>3</v>
      </c>
      <c r="AP38" s="418">
        <v>4</v>
      </c>
      <c r="AQ38" s="418">
        <v>14</v>
      </c>
      <c r="AR38" s="418">
        <v>25</v>
      </c>
      <c r="AS38" s="418">
        <v>39</v>
      </c>
      <c r="AT38" s="418">
        <v>11</v>
      </c>
      <c r="AU38" s="418">
        <v>8</v>
      </c>
      <c r="AV38" s="418">
        <v>19</v>
      </c>
      <c r="AW38" s="418">
        <v>1</v>
      </c>
      <c r="AX38" s="418">
        <v>2</v>
      </c>
      <c r="AY38" s="418">
        <v>3</v>
      </c>
      <c r="AZ38" s="418">
        <v>0</v>
      </c>
      <c r="BA38" s="418">
        <v>0</v>
      </c>
      <c r="BB38" s="418">
        <v>0</v>
      </c>
      <c r="BC38" s="419" t="s">
        <v>8</v>
      </c>
      <c r="BD38" s="419" t="s">
        <v>7</v>
      </c>
      <c r="BE38" s="424">
        <v>1</v>
      </c>
      <c r="BF38" s="418" t="b">
        <v>0</v>
      </c>
      <c r="BH38" s="418" t="b">
        <v>0</v>
      </c>
      <c r="BI38" s="418" t="b">
        <v>0</v>
      </c>
      <c r="BJ38" s="419" t="s">
        <v>2</v>
      </c>
      <c r="BL38" s="418" t="b">
        <v>0</v>
      </c>
      <c r="BN38" s="418" t="b">
        <v>0</v>
      </c>
      <c r="BP38" s="418" t="b">
        <v>0</v>
      </c>
      <c r="BQ38" s="418" t="b">
        <v>0</v>
      </c>
      <c r="BR38" s="418" t="b">
        <v>0</v>
      </c>
      <c r="BS38" s="418" t="b">
        <v>0</v>
      </c>
      <c r="BT38" s="418" t="b">
        <v>0</v>
      </c>
      <c r="BV38" s="419" t="s">
        <v>217</v>
      </c>
      <c r="BX38" s="419" t="s">
        <v>217</v>
      </c>
      <c r="BY38" s="419" t="s">
        <v>217</v>
      </c>
    </row>
    <row r="39" spans="1:77" ht="29" x14ac:dyDescent="0.35">
      <c r="A39" s="418">
        <v>1389</v>
      </c>
      <c r="B39" s="419" t="s">
        <v>557</v>
      </c>
      <c r="C39" s="419" t="s">
        <v>217</v>
      </c>
      <c r="D39" s="419" t="s">
        <v>217</v>
      </c>
      <c r="E39" s="419" t="s">
        <v>558</v>
      </c>
      <c r="F39" s="419" t="s">
        <v>396</v>
      </c>
      <c r="G39" s="418">
        <v>20803004</v>
      </c>
      <c r="H39" s="418">
        <v>20803004</v>
      </c>
      <c r="I39" s="419" t="s">
        <v>559</v>
      </c>
      <c r="J39" s="420">
        <v>41595</v>
      </c>
      <c r="K39" s="419" t="s">
        <v>438</v>
      </c>
      <c r="L39" s="419" t="s">
        <v>560</v>
      </c>
      <c r="M39" s="419" t="s">
        <v>551</v>
      </c>
      <c r="N39" s="419" t="s">
        <v>551</v>
      </c>
      <c r="O39" s="419" t="s">
        <v>561</v>
      </c>
      <c r="P39" s="418">
        <v>-14.282299999999999</v>
      </c>
      <c r="Q39" s="418">
        <v>34.274830000000001</v>
      </c>
      <c r="R39" s="418">
        <v>0</v>
      </c>
      <c r="S39" s="418">
        <v>0</v>
      </c>
      <c r="T39" s="419" t="s">
        <v>217</v>
      </c>
      <c r="U39" s="419" t="s">
        <v>217</v>
      </c>
      <c r="V39" s="418">
        <v>0</v>
      </c>
      <c r="W39" s="418">
        <v>1</v>
      </c>
      <c r="X39" s="418">
        <v>1</v>
      </c>
      <c r="Y39" s="418">
        <v>0</v>
      </c>
      <c r="Z39" s="418">
        <v>0</v>
      </c>
      <c r="AA39" s="418">
        <v>0</v>
      </c>
      <c r="AB39" s="418">
        <v>0</v>
      </c>
      <c r="AC39" s="418">
        <v>1</v>
      </c>
      <c r="AD39" s="418">
        <v>1</v>
      </c>
      <c r="AE39" s="418">
        <v>0</v>
      </c>
      <c r="AF39" s="418">
        <v>0</v>
      </c>
      <c r="AG39" s="418">
        <v>0</v>
      </c>
      <c r="AH39" s="418">
        <v>2</v>
      </c>
      <c r="AI39" s="418">
        <v>8</v>
      </c>
      <c r="AJ39" s="418">
        <v>10</v>
      </c>
      <c r="AK39" s="418">
        <v>0</v>
      </c>
      <c r="AL39" s="418">
        <v>0</v>
      </c>
      <c r="AM39" s="418">
        <v>0</v>
      </c>
      <c r="AN39" s="418">
        <v>17</v>
      </c>
      <c r="AO39" s="418">
        <v>17</v>
      </c>
      <c r="AP39" s="418">
        <v>34</v>
      </c>
      <c r="AQ39" s="418">
        <v>14</v>
      </c>
      <c r="AR39" s="418">
        <v>11</v>
      </c>
      <c r="AS39" s="418">
        <v>25</v>
      </c>
      <c r="AT39" s="418">
        <v>3</v>
      </c>
      <c r="AU39" s="418">
        <v>7</v>
      </c>
      <c r="AV39" s="418">
        <v>10</v>
      </c>
      <c r="AW39" s="418">
        <v>0</v>
      </c>
      <c r="AX39" s="418">
        <v>0</v>
      </c>
      <c r="AY39" s="418">
        <v>0</v>
      </c>
      <c r="AZ39" s="418">
        <v>0</v>
      </c>
      <c r="BA39" s="418">
        <v>0</v>
      </c>
      <c r="BB39" s="418">
        <v>0</v>
      </c>
      <c r="BC39" s="419" t="s">
        <v>3</v>
      </c>
      <c r="BD39" s="419" t="s">
        <v>7</v>
      </c>
      <c r="BE39" s="418">
        <v>1</v>
      </c>
      <c r="BF39" s="418" t="b">
        <v>0</v>
      </c>
      <c r="BH39" s="418" t="b">
        <v>0</v>
      </c>
      <c r="BI39" s="418" t="b">
        <v>0</v>
      </c>
      <c r="BJ39" s="419" t="s">
        <v>2</v>
      </c>
      <c r="BL39" s="418" t="b">
        <v>0</v>
      </c>
      <c r="BN39" s="418" t="b">
        <v>0</v>
      </c>
      <c r="BP39" s="418" t="b">
        <v>0</v>
      </c>
      <c r="BQ39" s="418" t="b">
        <v>0</v>
      </c>
      <c r="BR39" s="418" t="b">
        <v>0</v>
      </c>
      <c r="BS39" s="418" t="b">
        <v>0</v>
      </c>
      <c r="BT39" s="418" t="b">
        <v>0</v>
      </c>
      <c r="BU39" s="418">
        <v>2</v>
      </c>
      <c r="BV39" s="419" t="s">
        <v>217</v>
      </c>
      <c r="BW39" s="418">
        <v>4</v>
      </c>
      <c r="BX39" s="419" t="s">
        <v>217</v>
      </c>
      <c r="BY39" s="419" t="s">
        <v>217</v>
      </c>
    </row>
    <row r="40" spans="1:77" x14ac:dyDescent="0.35">
      <c r="A40" s="418">
        <v>1390</v>
      </c>
      <c r="B40" s="419" t="s">
        <v>562</v>
      </c>
      <c r="C40" s="419" t="s">
        <v>217</v>
      </c>
      <c r="D40" s="419" t="s">
        <v>217</v>
      </c>
      <c r="E40" s="419" t="s">
        <v>217</v>
      </c>
      <c r="F40" s="419" t="s">
        <v>396</v>
      </c>
      <c r="G40" s="418">
        <v>20803005</v>
      </c>
      <c r="H40" s="418">
        <v>20803005</v>
      </c>
      <c r="I40" s="419" t="s">
        <v>217</v>
      </c>
      <c r="K40" s="419" t="s">
        <v>419</v>
      </c>
      <c r="L40" s="419" t="s">
        <v>217</v>
      </c>
      <c r="M40" s="419" t="s">
        <v>551</v>
      </c>
      <c r="N40" s="419" t="s">
        <v>551</v>
      </c>
      <c r="O40" s="419" t="s">
        <v>217</v>
      </c>
      <c r="P40" s="418">
        <v>-14.28496</v>
      </c>
      <c r="Q40" s="418">
        <v>34.276090000000003</v>
      </c>
      <c r="R40" s="418">
        <v>0</v>
      </c>
      <c r="S40" s="418">
        <v>0</v>
      </c>
      <c r="T40" s="419" t="s">
        <v>217</v>
      </c>
      <c r="U40" s="419" t="s">
        <v>217</v>
      </c>
      <c r="V40" s="418">
        <v>0</v>
      </c>
      <c r="W40" s="418">
        <v>1</v>
      </c>
      <c r="X40" s="418">
        <v>1</v>
      </c>
      <c r="Y40" s="418">
        <v>0</v>
      </c>
      <c r="Z40" s="418">
        <v>0</v>
      </c>
      <c r="AA40" s="418">
        <v>0</v>
      </c>
      <c r="AB40" s="418">
        <v>0</v>
      </c>
      <c r="AC40" s="418">
        <v>1</v>
      </c>
      <c r="AD40" s="418">
        <v>1</v>
      </c>
      <c r="AE40" s="418">
        <v>0</v>
      </c>
      <c r="AF40" s="418">
        <v>0</v>
      </c>
      <c r="AG40" s="418">
        <v>0</v>
      </c>
      <c r="AH40" s="418">
        <v>2</v>
      </c>
      <c r="AI40" s="418">
        <v>8</v>
      </c>
      <c r="AJ40" s="418">
        <v>10</v>
      </c>
      <c r="AK40" s="418">
        <v>0</v>
      </c>
      <c r="AL40" s="418">
        <v>0</v>
      </c>
      <c r="AM40" s="418">
        <v>0</v>
      </c>
      <c r="AN40" s="418">
        <v>17</v>
      </c>
      <c r="AO40" s="418">
        <v>17</v>
      </c>
      <c r="AP40" s="418">
        <v>34</v>
      </c>
      <c r="AQ40" s="418">
        <v>14</v>
      </c>
      <c r="AR40" s="418">
        <v>11</v>
      </c>
      <c r="AS40" s="418">
        <v>25</v>
      </c>
      <c r="AT40" s="418">
        <v>3</v>
      </c>
      <c r="AU40" s="418">
        <v>7</v>
      </c>
      <c r="AV40" s="418">
        <v>10</v>
      </c>
      <c r="AW40" s="418">
        <v>0</v>
      </c>
      <c r="AX40" s="418">
        <v>0</v>
      </c>
      <c r="AY40" s="418">
        <v>0</v>
      </c>
      <c r="AZ40" s="418">
        <v>0</v>
      </c>
      <c r="BA40" s="418">
        <v>0</v>
      </c>
      <c r="BB40" s="418">
        <v>0</v>
      </c>
      <c r="BC40" s="419" t="s">
        <v>8</v>
      </c>
      <c r="BD40" s="419" t="s">
        <v>7</v>
      </c>
      <c r="BE40" s="424">
        <v>1</v>
      </c>
      <c r="BF40" s="418" t="b">
        <v>0</v>
      </c>
      <c r="BH40" s="418" t="b">
        <v>0</v>
      </c>
      <c r="BI40" s="418" t="b">
        <v>0</v>
      </c>
      <c r="BJ40" s="419" t="s">
        <v>2</v>
      </c>
      <c r="BL40" s="418" t="b">
        <v>0</v>
      </c>
      <c r="BN40" s="418" t="b">
        <v>0</v>
      </c>
      <c r="BP40" s="418" t="b">
        <v>0</v>
      </c>
      <c r="BQ40" s="418" t="b">
        <v>0</v>
      </c>
      <c r="BR40" s="418" t="b">
        <v>0</v>
      </c>
      <c r="BS40" s="418" t="b">
        <v>0</v>
      </c>
      <c r="BT40" s="418" t="b">
        <v>0</v>
      </c>
      <c r="BV40" s="419" t="s">
        <v>217</v>
      </c>
      <c r="BX40" s="419" t="s">
        <v>217</v>
      </c>
      <c r="BY40" s="419" t="s">
        <v>217</v>
      </c>
    </row>
    <row r="41" spans="1:77" ht="29" x14ac:dyDescent="0.35">
      <c r="A41" s="418">
        <v>1391</v>
      </c>
      <c r="B41" s="419" t="s">
        <v>563</v>
      </c>
      <c r="C41" s="419" t="s">
        <v>217</v>
      </c>
      <c r="D41" s="419" t="s">
        <v>217</v>
      </c>
      <c r="E41" s="419" t="s">
        <v>564</v>
      </c>
      <c r="F41" s="419" t="s">
        <v>396</v>
      </c>
      <c r="G41" s="418">
        <v>20803006</v>
      </c>
      <c r="H41" s="418">
        <v>20803006</v>
      </c>
      <c r="I41" s="419" t="s">
        <v>559</v>
      </c>
      <c r="J41" s="420">
        <v>41595</v>
      </c>
      <c r="K41" s="419" t="s">
        <v>534</v>
      </c>
      <c r="L41" s="419" t="s">
        <v>565</v>
      </c>
      <c r="M41" s="419" t="s">
        <v>566</v>
      </c>
      <c r="N41" s="419" t="s">
        <v>566</v>
      </c>
      <c r="O41" s="419" t="s">
        <v>561</v>
      </c>
      <c r="P41" s="418">
        <v>-14.28031</v>
      </c>
      <c r="Q41" s="418">
        <v>34.275219999999997</v>
      </c>
      <c r="R41" s="418">
        <v>0</v>
      </c>
      <c r="S41" s="418">
        <v>0</v>
      </c>
      <c r="T41" s="419" t="s">
        <v>217</v>
      </c>
      <c r="U41" s="419" t="s">
        <v>217</v>
      </c>
      <c r="V41" s="418">
        <v>0</v>
      </c>
      <c r="W41" s="418">
        <v>2</v>
      </c>
      <c r="X41" s="418">
        <v>2</v>
      </c>
      <c r="Y41" s="418">
        <v>0</v>
      </c>
      <c r="Z41" s="418">
        <v>0</v>
      </c>
      <c r="AA41" s="418">
        <v>0</v>
      </c>
      <c r="AB41" s="418">
        <v>0</v>
      </c>
      <c r="AC41" s="418">
        <v>2</v>
      </c>
      <c r="AD41" s="418">
        <v>2</v>
      </c>
      <c r="AE41" s="418">
        <v>0</v>
      </c>
      <c r="AF41" s="418">
        <v>0</v>
      </c>
      <c r="AG41" s="418">
        <v>0</v>
      </c>
      <c r="AH41" s="418">
        <v>0</v>
      </c>
      <c r="AI41" s="418">
        <v>10</v>
      </c>
      <c r="AJ41" s="418">
        <v>10</v>
      </c>
      <c r="AK41" s="418">
        <v>0</v>
      </c>
      <c r="AL41" s="418">
        <v>0</v>
      </c>
      <c r="AM41" s="418">
        <v>0</v>
      </c>
      <c r="AN41" s="418">
        <v>21</v>
      </c>
      <c r="AO41" s="418">
        <v>22</v>
      </c>
      <c r="AP41" s="418">
        <v>43</v>
      </c>
      <c r="AQ41" s="418">
        <v>11</v>
      </c>
      <c r="AR41" s="418">
        <v>16</v>
      </c>
      <c r="AS41" s="418">
        <v>27</v>
      </c>
      <c r="AT41" s="418">
        <v>0</v>
      </c>
      <c r="AU41" s="418">
        <v>0</v>
      </c>
      <c r="AV41" s="418">
        <v>0</v>
      </c>
      <c r="AW41" s="418">
        <v>1</v>
      </c>
      <c r="AX41" s="418">
        <v>0</v>
      </c>
      <c r="AY41" s="418">
        <v>1</v>
      </c>
      <c r="AZ41" s="418">
        <v>0</v>
      </c>
      <c r="BA41" s="418">
        <v>0</v>
      </c>
      <c r="BB41" s="418">
        <v>0</v>
      </c>
      <c r="BC41" s="419" t="s">
        <v>3</v>
      </c>
      <c r="BD41" s="419" t="s">
        <v>7</v>
      </c>
      <c r="BE41" s="418">
        <v>1</v>
      </c>
      <c r="BF41" s="418" t="b">
        <v>1</v>
      </c>
      <c r="BG41" s="418">
        <v>1</v>
      </c>
      <c r="BH41" s="418" t="b">
        <v>1</v>
      </c>
      <c r="BI41" s="418" t="b">
        <v>1</v>
      </c>
      <c r="BJ41" s="419" t="s">
        <v>2</v>
      </c>
      <c r="BK41" s="418">
        <v>20</v>
      </c>
      <c r="BL41" s="418" t="b">
        <v>0</v>
      </c>
      <c r="BN41" s="418" t="b">
        <v>0</v>
      </c>
      <c r="BP41" s="418" t="b">
        <v>0</v>
      </c>
      <c r="BQ41" s="418" t="b">
        <v>0</v>
      </c>
      <c r="BR41" s="418" t="b">
        <v>0</v>
      </c>
      <c r="BS41" s="418" t="b">
        <v>0</v>
      </c>
      <c r="BT41" s="418" t="b">
        <v>0</v>
      </c>
      <c r="BU41" s="418">
        <v>1.3</v>
      </c>
      <c r="BV41" s="419" t="s">
        <v>217</v>
      </c>
      <c r="BW41" s="418">
        <v>2.5</v>
      </c>
      <c r="BX41" s="419" t="s">
        <v>217</v>
      </c>
      <c r="BY41" s="419" t="s">
        <v>217</v>
      </c>
    </row>
    <row r="42" spans="1:77" x14ac:dyDescent="0.35">
      <c r="A42" s="418">
        <v>1392</v>
      </c>
      <c r="B42" s="419" t="s">
        <v>567</v>
      </c>
      <c r="C42" s="419" t="s">
        <v>217</v>
      </c>
      <c r="D42" s="419" t="s">
        <v>217</v>
      </c>
      <c r="E42" s="419" t="s">
        <v>217</v>
      </c>
      <c r="F42" s="419" t="s">
        <v>396</v>
      </c>
      <c r="G42" s="418">
        <v>20803007</v>
      </c>
      <c r="H42" s="418">
        <v>20803007</v>
      </c>
      <c r="I42" s="419" t="s">
        <v>217</v>
      </c>
      <c r="K42" s="419" t="s">
        <v>456</v>
      </c>
      <c r="L42" s="419" t="s">
        <v>217</v>
      </c>
      <c r="M42" s="419" t="s">
        <v>551</v>
      </c>
      <c r="N42" s="419" t="s">
        <v>551</v>
      </c>
      <c r="O42" s="419" t="s">
        <v>217</v>
      </c>
      <c r="P42" s="418">
        <v>-14.279529999999999</v>
      </c>
      <c r="Q42" s="418">
        <v>34.275089999999999</v>
      </c>
      <c r="R42" s="418">
        <v>0</v>
      </c>
      <c r="S42" s="418">
        <v>0</v>
      </c>
      <c r="T42" s="419" t="s">
        <v>217</v>
      </c>
      <c r="U42" s="419" t="s">
        <v>217</v>
      </c>
      <c r="V42" s="418">
        <v>0</v>
      </c>
      <c r="W42" s="418">
        <v>2</v>
      </c>
      <c r="X42" s="418">
        <v>2</v>
      </c>
      <c r="Y42" s="418">
        <v>0</v>
      </c>
      <c r="Z42" s="418">
        <v>0</v>
      </c>
      <c r="AA42" s="418">
        <v>0</v>
      </c>
      <c r="AB42" s="418">
        <v>0</v>
      </c>
      <c r="AC42" s="418">
        <v>2</v>
      </c>
      <c r="AD42" s="418">
        <v>2</v>
      </c>
      <c r="AE42" s="418">
        <v>0</v>
      </c>
      <c r="AF42" s="418">
        <v>0</v>
      </c>
      <c r="AG42" s="418">
        <v>0</v>
      </c>
      <c r="AH42" s="418">
        <v>0</v>
      </c>
      <c r="AI42" s="418">
        <v>10</v>
      </c>
      <c r="AJ42" s="418">
        <v>10</v>
      </c>
      <c r="AK42" s="418">
        <v>0</v>
      </c>
      <c r="AL42" s="418">
        <v>0</v>
      </c>
      <c r="AM42" s="418">
        <v>0</v>
      </c>
      <c r="AN42" s="418">
        <v>21</v>
      </c>
      <c r="AO42" s="418">
        <v>22</v>
      </c>
      <c r="AP42" s="418">
        <v>43</v>
      </c>
      <c r="AQ42" s="418">
        <v>11</v>
      </c>
      <c r="AR42" s="418">
        <v>16</v>
      </c>
      <c r="AS42" s="418">
        <v>27</v>
      </c>
      <c r="AT42" s="418">
        <v>0</v>
      </c>
      <c r="AU42" s="418">
        <v>0</v>
      </c>
      <c r="AV42" s="418">
        <v>0</v>
      </c>
      <c r="AW42" s="418">
        <v>1</v>
      </c>
      <c r="AX42" s="418">
        <v>0</v>
      </c>
      <c r="AY42" s="418">
        <v>1</v>
      </c>
      <c r="AZ42" s="418">
        <v>0</v>
      </c>
      <c r="BA42" s="418">
        <v>0</v>
      </c>
      <c r="BB42" s="418">
        <v>0</v>
      </c>
      <c r="BC42" s="419" t="s">
        <v>8</v>
      </c>
      <c r="BD42" s="419" t="s">
        <v>7</v>
      </c>
      <c r="BE42" s="424">
        <v>1</v>
      </c>
      <c r="BF42" s="418" t="b">
        <v>0</v>
      </c>
      <c r="BH42" s="418" t="b">
        <v>0</v>
      </c>
      <c r="BI42" s="418" t="b">
        <v>0</v>
      </c>
      <c r="BJ42" s="419" t="s">
        <v>2</v>
      </c>
      <c r="BL42" s="418" t="b">
        <v>0</v>
      </c>
      <c r="BN42" s="418" t="b">
        <v>0</v>
      </c>
      <c r="BP42" s="418" t="b">
        <v>0</v>
      </c>
      <c r="BQ42" s="418" t="b">
        <v>0</v>
      </c>
      <c r="BR42" s="418" t="b">
        <v>0</v>
      </c>
      <c r="BS42" s="418" t="b">
        <v>0</v>
      </c>
      <c r="BT42" s="418" t="b">
        <v>0</v>
      </c>
      <c r="BV42" s="419" t="s">
        <v>217</v>
      </c>
      <c r="BX42" s="419" t="s">
        <v>217</v>
      </c>
      <c r="BY42" s="419" t="s">
        <v>217</v>
      </c>
    </row>
    <row r="43" spans="1:77" ht="29" x14ac:dyDescent="0.35">
      <c r="A43" s="418">
        <v>1393</v>
      </c>
      <c r="B43" s="419" t="s">
        <v>568</v>
      </c>
      <c r="C43" s="419" t="s">
        <v>217</v>
      </c>
      <c r="D43" s="419" t="s">
        <v>217</v>
      </c>
      <c r="E43" s="419" t="s">
        <v>217</v>
      </c>
      <c r="F43" s="419" t="s">
        <v>396</v>
      </c>
      <c r="G43" s="418">
        <v>20803008</v>
      </c>
      <c r="H43" s="418">
        <v>20803008</v>
      </c>
      <c r="I43" s="419" t="s">
        <v>217</v>
      </c>
      <c r="K43" s="419" t="s">
        <v>438</v>
      </c>
      <c r="L43" s="419" t="s">
        <v>217</v>
      </c>
      <c r="M43" s="419" t="s">
        <v>551</v>
      </c>
      <c r="N43" s="419" t="s">
        <v>551</v>
      </c>
      <c r="O43" s="419" t="s">
        <v>217</v>
      </c>
      <c r="P43" s="418">
        <v>-14.28055</v>
      </c>
      <c r="Q43" s="418">
        <v>34.274410000000003</v>
      </c>
      <c r="R43" s="418">
        <v>0</v>
      </c>
      <c r="S43" s="418">
        <v>0</v>
      </c>
      <c r="T43" s="419" t="s">
        <v>217</v>
      </c>
      <c r="U43" s="419" t="s">
        <v>217</v>
      </c>
      <c r="V43" s="418">
        <v>0</v>
      </c>
      <c r="W43" s="418">
        <v>2</v>
      </c>
      <c r="X43" s="418">
        <v>2</v>
      </c>
      <c r="Y43" s="418">
        <v>0</v>
      </c>
      <c r="Z43" s="418">
        <v>0</v>
      </c>
      <c r="AA43" s="418">
        <v>0</v>
      </c>
      <c r="AB43" s="418">
        <v>0</v>
      </c>
      <c r="AC43" s="418">
        <v>2</v>
      </c>
      <c r="AD43" s="418">
        <v>2</v>
      </c>
      <c r="AE43" s="418">
        <v>0</v>
      </c>
      <c r="AF43" s="418">
        <v>0</v>
      </c>
      <c r="AG43" s="418">
        <v>0</v>
      </c>
      <c r="AH43" s="418">
        <v>0</v>
      </c>
      <c r="AI43" s="418">
        <v>10</v>
      </c>
      <c r="AJ43" s="418">
        <v>10</v>
      </c>
      <c r="AK43" s="418">
        <v>0</v>
      </c>
      <c r="AL43" s="418">
        <v>0</v>
      </c>
      <c r="AM43" s="418">
        <v>0</v>
      </c>
      <c r="AN43" s="418">
        <v>21</v>
      </c>
      <c r="AO43" s="418">
        <v>22</v>
      </c>
      <c r="AP43" s="418">
        <v>43</v>
      </c>
      <c r="AQ43" s="418">
        <v>11</v>
      </c>
      <c r="AR43" s="418">
        <v>16</v>
      </c>
      <c r="AS43" s="418">
        <v>27</v>
      </c>
      <c r="AT43" s="418">
        <v>0</v>
      </c>
      <c r="AU43" s="418">
        <v>0</v>
      </c>
      <c r="AV43" s="418">
        <v>0</v>
      </c>
      <c r="AW43" s="418">
        <v>1</v>
      </c>
      <c r="AX43" s="418">
        <v>0</v>
      </c>
      <c r="AY43" s="418">
        <v>1</v>
      </c>
      <c r="AZ43" s="418">
        <v>0</v>
      </c>
      <c r="BA43" s="418">
        <v>0</v>
      </c>
      <c r="BB43" s="418">
        <v>0</v>
      </c>
      <c r="BC43" s="419" t="s">
        <v>8</v>
      </c>
      <c r="BD43" s="419" t="s">
        <v>7</v>
      </c>
      <c r="BE43" s="424">
        <v>1</v>
      </c>
      <c r="BF43" s="418" t="b">
        <v>0</v>
      </c>
      <c r="BH43" s="418" t="b">
        <v>0</v>
      </c>
      <c r="BI43" s="418" t="b">
        <v>0</v>
      </c>
      <c r="BJ43" s="419" t="s">
        <v>2</v>
      </c>
      <c r="BL43" s="418" t="b">
        <v>0</v>
      </c>
      <c r="BN43" s="418" t="b">
        <v>0</v>
      </c>
      <c r="BP43" s="418" t="b">
        <v>0</v>
      </c>
      <c r="BQ43" s="418" t="b">
        <v>0</v>
      </c>
      <c r="BR43" s="418" t="b">
        <v>0</v>
      </c>
      <c r="BS43" s="418" t="b">
        <v>0</v>
      </c>
      <c r="BT43" s="418" t="b">
        <v>0</v>
      </c>
      <c r="BV43" s="419" t="s">
        <v>217</v>
      </c>
      <c r="BX43" s="419" t="s">
        <v>217</v>
      </c>
      <c r="BY43" s="419" t="s">
        <v>217</v>
      </c>
    </row>
    <row r="44" spans="1:77" x14ac:dyDescent="0.35">
      <c r="A44" s="418">
        <v>1394</v>
      </c>
      <c r="B44" s="419" t="s">
        <v>569</v>
      </c>
      <c r="C44" s="419" t="s">
        <v>217</v>
      </c>
      <c r="D44" s="419" t="s">
        <v>217</v>
      </c>
      <c r="E44" s="419" t="s">
        <v>570</v>
      </c>
      <c r="F44" s="419" t="s">
        <v>396</v>
      </c>
      <c r="G44" s="418">
        <v>20803009</v>
      </c>
      <c r="H44" s="418">
        <v>20803009</v>
      </c>
      <c r="I44" s="419" t="s">
        <v>559</v>
      </c>
      <c r="J44" s="420">
        <v>41625</v>
      </c>
      <c r="K44" s="419" t="s">
        <v>419</v>
      </c>
      <c r="L44" s="419" t="s">
        <v>571</v>
      </c>
      <c r="M44" s="419" t="s">
        <v>551</v>
      </c>
      <c r="N44" s="419" t="s">
        <v>551</v>
      </c>
      <c r="O44" s="419" t="s">
        <v>217</v>
      </c>
      <c r="P44" s="418">
        <v>-14.278560000000001</v>
      </c>
      <c r="Q44" s="418">
        <v>34.272970000000001</v>
      </c>
      <c r="R44" s="418">
        <v>0</v>
      </c>
      <c r="S44" s="418">
        <v>0</v>
      </c>
      <c r="T44" s="419" t="s">
        <v>217</v>
      </c>
      <c r="U44" s="419" t="s">
        <v>217</v>
      </c>
      <c r="V44" s="418">
        <v>0</v>
      </c>
      <c r="W44" s="418">
        <v>2</v>
      </c>
      <c r="X44" s="418">
        <v>2</v>
      </c>
      <c r="Y44" s="418">
        <v>0</v>
      </c>
      <c r="Z44" s="418">
        <v>0</v>
      </c>
      <c r="AA44" s="418">
        <v>0</v>
      </c>
      <c r="AB44" s="418">
        <v>0</v>
      </c>
      <c r="AC44" s="418">
        <v>2</v>
      </c>
      <c r="AD44" s="418">
        <v>2</v>
      </c>
      <c r="AE44" s="418">
        <v>0</v>
      </c>
      <c r="AF44" s="418">
        <v>0</v>
      </c>
      <c r="AG44" s="418">
        <v>0</v>
      </c>
      <c r="AH44" s="418">
        <v>4</v>
      </c>
      <c r="AI44" s="418">
        <v>6</v>
      </c>
      <c r="AJ44" s="418">
        <v>10</v>
      </c>
      <c r="AK44" s="418">
        <v>0</v>
      </c>
      <c r="AL44" s="418">
        <v>0</v>
      </c>
      <c r="AM44" s="418">
        <v>0</v>
      </c>
      <c r="AN44" s="418">
        <v>12</v>
      </c>
      <c r="AO44" s="418">
        <v>19</v>
      </c>
      <c r="AP44" s="418">
        <v>31</v>
      </c>
      <c r="AQ44" s="418">
        <v>0</v>
      </c>
      <c r="AR44" s="418">
        <v>0</v>
      </c>
      <c r="AS44" s="418">
        <v>0</v>
      </c>
      <c r="AT44" s="418">
        <v>0</v>
      </c>
      <c r="AU44" s="418">
        <v>0</v>
      </c>
      <c r="AV44" s="418">
        <v>0</v>
      </c>
      <c r="AW44" s="418">
        <v>0</v>
      </c>
      <c r="AX44" s="418">
        <v>0</v>
      </c>
      <c r="AY44" s="418">
        <v>0</v>
      </c>
      <c r="AZ44" s="418">
        <v>0</v>
      </c>
      <c r="BA44" s="418">
        <v>0</v>
      </c>
      <c r="BB44" s="418">
        <v>0</v>
      </c>
      <c r="BC44" s="419" t="s">
        <v>3</v>
      </c>
      <c r="BD44" s="419" t="s">
        <v>7</v>
      </c>
      <c r="BE44" s="418">
        <v>1</v>
      </c>
      <c r="BF44" s="418" t="b">
        <v>1</v>
      </c>
      <c r="BG44" s="418">
        <v>1</v>
      </c>
      <c r="BH44" s="418" t="b">
        <v>1</v>
      </c>
      <c r="BI44" s="418" t="b">
        <v>1</v>
      </c>
      <c r="BJ44" s="419" t="s">
        <v>2</v>
      </c>
      <c r="BK44" s="418">
        <v>20</v>
      </c>
      <c r="BL44" s="418" t="b">
        <v>0</v>
      </c>
      <c r="BN44" s="418" t="b">
        <v>0</v>
      </c>
      <c r="BP44" s="418" t="b">
        <v>0</v>
      </c>
      <c r="BQ44" s="418" t="b">
        <v>0</v>
      </c>
      <c r="BR44" s="418" t="b">
        <v>0</v>
      </c>
      <c r="BS44" s="418" t="b">
        <v>0</v>
      </c>
      <c r="BT44" s="418" t="b">
        <v>0</v>
      </c>
      <c r="BU44" s="418">
        <v>3</v>
      </c>
      <c r="BV44" s="419" t="s">
        <v>217</v>
      </c>
      <c r="BW44" s="418">
        <v>4</v>
      </c>
      <c r="BX44" s="419" t="s">
        <v>217</v>
      </c>
      <c r="BY44" s="419" t="s">
        <v>217</v>
      </c>
    </row>
    <row r="45" spans="1:77" x14ac:dyDescent="0.35">
      <c r="A45" s="418">
        <v>1395</v>
      </c>
      <c r="B45" s="419" t="s">
        <v>572</v>
      </c>
      <c r="C45" s="419" t="s">
        <v>217</v>
      </c>
      <c r="D45" s="419" t="s">
        <v>217</v>
      </c>
      <c r="E45" s="419" t="s">
        <v>217</v>
      </c>
      <c r="F45" s="419" t="s">
        <v>396</v>
      </c>
      <c r="G45" s="418">
        <v>20803010</v>
      </c>
      <c r="H45" s="418">
        <v>20803010</v>
      </c>
      <c r="I45" s="419" t="s">
        <v>217</v>
      </c>
      <c r="K45" s="419" t="s">
        <v>419</v>
      </c>
      <c r="L45" s="419" t="s">
        <v>217</v>
      </c>
      <c r="M45" s="419" t="s">
        <v>551</v>
      </c>
      <c r="N45" s="419" t="s">
        <v>551</v>
      </c>
      <c r="O45" s="419" t="s">
        <v>217</v>
      </c>
      <c r="P45" s="418">
        <v>-14.274900000000001</v>
      </c>
      <c r="Q45" s="418">
        <v>34.270519999999998</v>
      </c>
      <c r="R45" s="418">
        <v>0</v>
      </c>
      <c r="S45" s="418">
        <v>0</v>
      </c>
      <c r="T45" s="419" t="s">
        <v>217</v>
      </c>
      <c r="U45" s="419" t="s">
        <v>217</v>
      </c>
      <c r="V45" s="418">
        <v>0</v>
      </c>
      <c r="W45" s="418">
        <v>2</v>
      </c>
      <c r="X45" s="418">
        <v>2</v>
      </c>
      <c r="Y45" s="418">
        <v>0</v>
      </c>
      <c r="Z45" s="418">
        <v>0</v>
      </c>
      <c r="AA45" s="418">
        <v>0</v>
      </c>
      <c r="AB45" s="418">
        <v>0</v>
      </c>
      <c r="AC45" s="418">
        <v>2</v>
      </c>
      <c r="AD45" s="418">
        <v>2</v>
      </c>
      <c r="AE45" s="418">
        <v>0</v>
      </c>
      <c r="AF45" s="418">
        <v>0</v>
      </c>
      <c r="AG45" s="418">
        <v>0</v>
      </c>
      <c r="AH45" s="418">
        <v>4</v>
      </c>
      <c r="AI45" s="418">
        <v>6</v>
      </c>
      <c r="AJ45" s="418">
        <v>10</v>
      </c>
      <c r="AK45" s="418">
        <v>0</v>
      </c>
      <c r="AL45" s="418">
        <v>0</v>
      </c>
      <c r="AM45" s="418">
        <v>0</v>
      </c>
      <c r="AN45" s="418">
        <v>12</v>
      </c>
      <c r="AO45" s="418">
        <v>19</v>
      </c>
      <c r="AP45" s="418">
        <v>31</v>
      </c>
      <c r="AQ45" s="418">
        <v>0</v>
      </c>
      <c r="AR45" s="418">
        <v>0</v>
      </c>
      <c r="AS45" s="418">
        <v>0</v>
      </c>
      <c r="AT45" s="418">
        <v>0</v>
      </c>
      <c r="AU45" s="418">
        <v>0</v>
      </c>
      <c r="AV45" s="418">
        <v>0</v>
      </c>
      <c r="AW45" s="418">
        <v>0</v>
      </c>
      <c r="AX45" s="418">
        <v>0</v>
      </c>
      <c r="AY45" s="418">
        <v>0</v>
      </c>
      <c r="AZ45" s="418">
        <v>0</v>
      </c>
      <c r="BA45" s="418">
        <v>0</v>
      </c>
      <c r="BB45" s="418">
        <v>0</v>
      </c>
      <c r="BC45" s="419" t="s">
        <v>8</v>
      </c>
      <c r="BD45" s="419" t="s">
        <v>7</v>
      </c>
      <c r="BE45" s="424">
        <v>1</v>
      </c>
      <c r="BF45" s="418" t="b">
        <v>0</v>
      </c>
      <c r="BH45" s="418" t="b">
        <v>0</v>
      </c>
      <c r="BI45" s="418" t="b">
        <v>0</v>
      </c>
      <c r="BJ45" s="419" t="s">
        <v>2</v>
      </c>
      <c r="BL45" s="418" t="b">
        <v>0</v>
      </c>
      <c r="BN45" s="418" t="b">
        <v>0</v>
      </c>
      <c r="BP45" s="418" t="b">
        <v>0</v>
      </c>
      <c r="BQ45" s="418" t="b">
        <v>0</v>
      </c>
      <c r="BR45" s="418" t="b">
        <v>0</v>
      </c>
      <c r="BS45" s="418" t="b">
        <v>0</v>
      </c>
      <c r="BT45" s="418" t="b">
        <v>0</v>
      </c>
      <c r="BV45" s="419" t="s">
        <v>217</v>
      </c>
      <c r="BX45" s="419" t="s">
        <v>217</v>
      </c>
      <c r="BY45" s="419" t="s">
        <v>217</v>
      </c>
    </row>
    <row r="46" spans="1:77" x14ac:dyDescent="0.35">
      <c r="A46" s="418">
        <v>1396</v>
      </c>
      <c r="B46" s="419" t="s">
        <v>573</v>
      </c>
      <c r="C46" s="419" t="s">
        <v>217</v>
      </c>
      <c r="D46" s="419" t="s">
        <v>217</v>
      </c>
      <c r="E46" s="419" t="s">
        <v>217</v>
      </c>
      <c r="F46" s="419" t="s">
        <v>396</v>
      </c>
      <c r="G46" s="418">
        <v>20803011</v>
      </c>
      <c r="H46" s="418">
        <v>20803011</v>
      </c>
      <c r="I46" s="419" t="s">
        <v>217</v>
      </c>
      <c r="K46" s="419" t="s">
        <v>398</v>
      </c>
      <c r="L46" s="419" t="s">
        <v>217</v>
      </c>
      <c r="M46" s="419" t="s">
        <v>551</v>
      </c>
      <c r="N46" s="419" t="s">
        <v>551</v>
      </c>
      <c r="O46" s="419" t="s">
        <v>217</v>
      </c>
      <c r="P46" s="418">
        <v>-14.299746000000001</v>
      </c>
      <c r="Q46" s="418">
        <v>34.106123599999997</v>
      </c>
      <c r="R46" s="418">
        <v>619301.24660486996</v>
      </c>
      <c r="S46" s="418">
        <v>8418838.4011339191</v>
      </c>
      <c r="T46" s="419" t="s">
        <v>217</v>
      </c>
      <c r="U46" s="419" t="s">
        <v>217</v>
      </c>
      <c r="V46" s="418">
        <v>0</v>
      </c>
      <c r="W46" s="418">
        <v>2</v>
      </c>
      <c r="X46" s="418">
        <v>2</v>
      </c>
      <c r="Y46" s="418">
        <v>0</v>
      </c>
      <c r="Z46" s="418">
        <v>0</v>
      </c>
      <c r="AA46" s="418">
        <v>0</v>
      </c>
      <c r="AB46" s="418">
        <v>0</v>
      </c>
      <c r="AC46" s="418">
        <v>2</v>
      </c>
      <c r="AD46" s="418">
        <v>2</v>
      </c>
      <c r="AE46" s="418">
        <v>0</v>
      </c>
      <c r="AF46" s="418">
        <v>0</v>
      </c>
      <c r="AG46" s="418">
        <v>0</v>
      </c>
      <c r="AH46" s="418">
        <v>4</v>
      </c>
      <c r="AI46" s="418">
        <v>6</v>
      </c>
      <c r="AJ46" s="418">
        <v>10</v>
      </c>
      <c r="AK46" s="418">
        <v>0</v>
      </c>
      <c r="AL46" s="418">
        <v>0</v>
      </c>
      <c r="AM46" s="418">
        <v>0</v>
      </c>
      <c r="AN46" s="418">
        <v>12</v>
      </c>
      <c r="AO46" s="418">
        <v>19</v>
      </c>
      <c r="AP46" s="418">
        <v>31</v>
      </c>
      <c r="AQ46" s="418">
        <v>0</v>
      </c>
      <c r="AR46" s="418">
        <v>0</v>
      </c>
      <c r="AS46" s="418">
        <v>0</v>
      </c>
      <c r="AT46" s="418">
        <v>0</v>
      </c>
      <c r="AU46" s="418">
        <v>0</v>
      </c>
      <c r="AV46" s="418">
        <v>0</v>
      </c>
      <c r="AW46" s="418">
        <v>0</v>
      </c>
      <c r="AX46" s="418">
        <v>0</v>
      </c>
      <c r="AY46" s="418">
        <v>0</v>
      </c>
      <c r="AZ46" s="418">
        <v>0</v>
      </c>
      <c r="BA46" s="418">
        <v>0</v>
      </c>
      <c r="BB46" s="418">
        <v>0</v>
      </c>
      <c r="BC46" s="419" t="s">
        <v>8</v>
      </c>
      <c r="BD46" s="419" t="s">
        <v>7</v>
      </c>
      <c r="BE46" s="424">
        <v>1</v>
      </c>
      <c r="BF46" s="418" t="b">
        <v>0</v>
      </c>
      <c r="BH46" s="418" t="b">
        <v>0</v>
      </c>
      <c r="BI46" s="418" t="b">
        <v>0</v>
      </c>
      <c r="BJ46" s="419" t="s">
        <v>2</v>
      </c>
      <c r="BL46" s="418" t="b">
        <v>0</v>
      </c>
      <c r="BN46" s="418" t="b">
        <v>0</v>
      </c>
      <c r="BP46" s="418" t="b">
        <v>0</v>
      </c>
      <c r="BQ46" s="418" t="b">
        <v>0</v>
      </c>
      <c r="BR46" s="418" t="b">
        <v>0</v>
      </c>
      <c r="BS46" s="418" t="b">
        <v>0</v>
      </c>
      <c r="BT46" s="418" t="b">
        <v>0</v>
      </c>
      <c r="BV46" s="419" t="s">
        <v>217</v>
      </c>
      <c r="BX46" s="419" t="s">
        <v>217</v>
      </c>
      <c r="BY46" s="419" t="s">
        <v>217</v>
      </c>
    </row>
    <row r="47" spans="1:77" ht="29" x14ac:dyDescent="0.35">
      <c r="A47" s="418">
        <v>1397</v>
      </c>
      <c r="B47" s="419" t="s">
        <v>574</v>
      </c>
      <c r="C47" s="419" t="s">
        <v>217</v>
      </c>
      <c r="D47" s="419" t="s">
        <v>217</v>
      </c>
      <c r="E47" s="419" t="s">
        <v>217</v>
      </c>
      <c r="F47" s="419" t="s">
        <v>396</v>
      </c>
      <c r="G47" s="418">
        <v>20803012</v>
      </c>
      <c r="H47" s="418">
        <v>20803012</v>
      </c>
      <c r="I47" s="419" t="s">
        <v>217</v>
      </c>
      <c r="K47" s="419" t="s">
        <v>575</v>
      </c>
      <c r="L47" s="419" t="s">
        <v>217</v>
      </c>
      <c r="M47" s="419" t="s">
        <v>551</v>
      </c>
      <c r="N47" s="419" t="s">
        <v>551</v>
      </c>
      <c r="O47" s="419" t="s">
        <v>217</v>
      </c>
      <c r="P47" s="418">
        <v>-14.21429459</v>
      </c>
      <c r="Q47" s="418">
        <v>33.987174330000002</v>
      </c>
      <c r="R47" s="418">
        <v>606510.86300682998</v>
      </c>
      <c r="S47" s="418">
        <v>8428348.2426197007</v>
      </c>
      <c r="T47" s="419" t="s">
        <v>217</v>
      </c>
      <c r="U47" s="419" t="s">
        <v>217</v>
      </c>
      <c r="V47" s="418">
        <v>0</v>
      </c>
      <c r="W47" s="418">
        <v>2</v>
      </c>
      <c r="X47" s="418">
        <v>2</v>
      </c>
      <c r="Y47" s="418">
        <v>0</v>
      </c>
      <c r="Z47" s="418">
        <v>0</v>
      </c>
      <c r="AA47" s="418">
        <v>0</v>
      </c>
      <c r="AB47" s="418">
        <v>0</v>
      </c>
      <c r="AC47" s="418">
        <v>2</v>
      </c>
      <c r="AD47" s="418">
        <v>2</v>
      </c>
      <c r="AE47" s="418">
        <v>0</v>
      </c>
      <c r="AF47" s="418">
        <v>0</v>
      </c>
      <c r="AG47" s="418">
        <v>0</v>
      </c>
      <c r="AH47" s="418">
        <v>4</v>
      </c>
      <c r="AI47" s="418">
        <v>6</v>
      </c>
      <c r="AJ47" s="418">
        <v>10</v>
      </c>
      <c r="AK47" s="418">
        <v>0</v>
      </c>
      <c r="AL47" s="418">
        <v>0</v>
      </c>
      <c r="AM47" s="418">
        <v>0</v>
      </c>
      <c r="AN47" s="418">
        <v>12</v>
      </c>
      <c r="AO47" s="418">
        <v>19</v>
      </c>
      <c r="AP47" s="418">
        <v>31</v>
      </c>
      <c r="AQ47" s="418">
        <v>0</v>
      </c>
      <c r="AR47" s="418">
        <v>0</v>
      </c>
      <c r="AS47" s="418">
        <v>0</v>
      </c>
      <c r="AT47" s="418">
        <v>0</v>
      </c>
      <c r="AU47" s="418">
        <v>0</v>
      </c>
      <c r="AV47" s="418">
        <v>0</v>
      </c>
      <c r="AW47" s="418">
        <v>0</v>
      </c>
      <c r="AX47" s="418">
        <v>0</v>
      </c>
      <c r="AY47" s="418">
        <v>0</v>
      </c>
      <c r="AZ47" s="418">
        <v>0</v>
      </c>
      <c r="BA47" s="418">
        <v>0</v>
      </c>
      <c r="BB47" s="418">
        <v>0</v>
      </c>
      <c r="BC47" s="419" t="s">
        <v>8</v>
      </c>
      <c r="BD47" s="419" t="s">
        <v>7</v>
      </c>
      <c r="BE47" s="424">
        <v>1</v>
      </c>
      <c r="BF47" s="418" t="b">
        <v>0</v>
      </c>
      <c r="BH47" s="418" t="b">
        <v>0</v>
      </c>
      <c r="BI47" s="418" t="b">
        <v>0</v>
      </c>
      <c r="BJ47" s="419" t="s">
        <v>2</v>
      </c>
      <c r="BL47" s="418" t="b">
        <v>0</v>
      </c>
      <c r="BN47" s="418" t="b">
        <v>0</v>
      </c>
      <c r="BP47" s="418" t="b">
        <v>0</v>
      </c>
      <c r="BQ47" s="418" t="b">
        <v>0</v>
      </c>
      <c r="BR47" s="418" t="b">
        <v>0</v>
      </c>
      <c r="BS47" s="418" t="b">
        <v>0</v>
      </c>
      <c r="BT47" s="418" t="b">
        <v>0</v>
      </c>
      <c r="BV47" s="419" t="s">
        <v>217</v>
      </c>
      <c r="BX47" s="419" t="s">
        <v>217</v>
      </c>
      <c r="BY47" s="419" t="s">
        <v>217</v>
      </c>
    </row>
    <row r="48" spans="1:77" x14ac:dyDescent="0.35">
      <c r="A48" s="418">
        <v>1398</v>
      </c>
      <c r="B48" s="419" t="s">
        <v>576</v>
      </c>
      <c r="C48" s="419" t="s">
        <v>217</v>
      </c>
      <c r="D48" s="419" t="s">
        <v>217</v>
      </c>
      <c r="E48" s="419" t="s">
        <v>217</v>
      </c>
      <c r="F48" s="419" t="s">
        <v>396</v>
      </c>
      <c r="G48" s="418">
        <v>20803013</v>
      </c>
      <c r="H48" s="418">
        <v>20803013</v>
      </c>
      <c r="I48" s="419" t="s">
        <v>217</v>
      </c>
      <c r="K48" s="419" t="s">
        <v>398</v>
      </c>
      <c r="L48" s="419" t="s">
        <v>217</v>
      </c>
      <c r="M48" s="419" t="s">
        <v>551</v>
      </c>
      <c r="N48" s="419" t="s">
        <v>551</v>
      </c>
      <c r="O48" s="419" t="s">
        <v>217</v>
      </c>
      <c r="P48" s="418">
        <v>-14.261972610000001</v>
      </c>
      <c r="Q48" s="418">
        <v>34.050379329999998</v>
      </c>
      <c r="R48" s="418">
        <v>613307.22024483001</v>
      </c>
      <c r="S48" s="418">
        <v>8423044.6206174791</v>
      </c>
      <c r="T48" s="419" t="s">
        <v>217</v>
      </c>
      <c r="U48" s="419" t="s">
        <v>217</v>
      </c>
      <c r="V48" s="418">
        <v>0</v>
      </c>
      <c r="W48" s="418">
        <v>2</v>
      </c>
      <c r="X48" s="418">
        <v>2</v>
      </c>
      <c r="Y48" s="418">
        <v>0</v>
      </c>
      <c r="Z48" s="418">
        <v>0</v>
      </c>
      <c r="AA48" s="418">
        <v>0</v>
      </c>
      <c r="AB48" s="418">
        <v>0</v>
      </c>
      <c r="AC48" s="418">
        <v>2</v>
      </c>
      <c r="AD48" s="418">
        <v>2</v>
      </c>
      <c r="AE48" s="418">
        <v>0</v>
      </c>
      <c r="AF48" s="418">
        <v>0</v>
      </c>
      <c r="AG48" s="418">
        <v>0</v>
      </c>
      <c r="AH48" s="418">
        <v>4</v>
      </c>
      <c r="AI48" s="418">
        <v>6</v>
      </c>
      <c r="AJ48" s="418">
        <v>10</v>
      </c>
      <c r="AK48" s="418">
        <v>0</v>
      </c>
      <c r="AL48" s="418">
        <v>0</v>
      </c>
      <c r="AM48" s="418">
        <v>0</v>
      </c>
      <c r="AN48" s="418">
        <v>12</v>
      </c>
      <c r="AO48" s="418">
        <v>19</v>
      </c>
      <c r="AP48" s="418">
        <v>31</v>
      </c>
      <c r="AQ48" s="418">
        <v>0</v>
      </c>
      <c r="AR48" s="418">
        <v>0</v>
      </c>
      <c r="AS48" s="418">
        <v>0</v>
      </c>
      <c r="AT48" s="418">
        <v>0</v>
      </c>
      <c r="AU48" s="418">
        <v>0</v>
      </c>
      <c r="AV48" s="418">
        <v>0</v>
      </c>
      <c r="AW48" s="418">
        <v>0</v>
      </c>
      <c r="AX48" s="418">
        <v>0</v>
      </c>
      <c r="AY48" s="418">
        <v>0</v>
      </c>
      <c r="AZ48" s="418">
        <v>0</v>
      </c>
      <c r="BA48" s="418">
        <v>0</v>
      </c>
      <c r="BB48" s="418">
        <v>0</v>
      </c>
      <c r="BC48" s="419" t="s">
        <v>8</v>
      </c>
      <c r="BD48" s="419" t="s">
        <v>7</v>
      </c>
      <c r="BE48" s="424">
        <v>1</v>
      </c>
      <c r="BF48" s="418" t="b">
        <v>0</v>
      </c>
      <c r="BH48" s="418" t="b">
        <v>0</v>
      </c>
      <c r="BI48" s="418" t="b">
        <v>0</v>
      </c>
      <c r="BJ48" s="419" t="s">
        <v>2</v>
      </c>
      <c r="BL48" s="418" t="b">
        <v>0</v>
      </c>
      <c r="BN48" s="418" t="b">
        <v>0</v>
      </c>
      <c r="BP48" s="418" t="b">
        <v>0</v>
      </c>
      <c r="BQ48" s="418" t="b">
        <v>0</v>
      </c>
      <c r="BR48" s="418" t="b">
        <v>0</v>
      </c>
      <c r="BS48" s="418" t="b">
        <v>0</v>
      </c>
      <c r="BT48" s="418" t="b">
        <v>0</v>
      </c>
      <c r="BV48" s="419" t="s">
        <v>217</v>
      </c>
      <c r="BX48" s="419" t="s">
        <v>217</v>
      </c>
      <c r="BY48" s="419" t="s">
        <v>217</v>
      </c>
    </row>
    <row r="49" spans="1:77" x14ac:dyDescent="0.35">
      <c r="A49" s="418">
        <v>1399</v>
      </c>
      <c r="B49" s="419" t="s">
        <v>577</v>
      </c>
      <c r="C49" s="419" t="s">
        <v>217</v>
      </c>
      <c r="D49" s="419" t="s">
        <v>217</v>
      </c>
      <c r="E49" s="419" t="s">
        <v>217</v>
      </c>
      <c r="F49" s="419" t="s">
        <v>396</v>
      </c>
      <c r="G49" s="418">
        <v>20803014</v>
      </c>
      <c r="H49" s="418">
        <v>20803014</v>
      </c>
      <c r="I49" s="419" t="s">
        <v>217</v>
      </c>
      <c r="K49" s="419" t="s">
        <v>419</v>
      </c>
      <c r="L49" s="419" t="s">
        <v>217</v>
      </c>
      <c r="M49" s="419" t="s">
        <v>551</v>
      </c>
      <c r="N49" s="419" t="s">
        <v>551</v>
      </c>
      <c r="O49" s="419" t="s">
        <v>217</v>
      </c>
      <c r="P49" s="418">
        <v>-14.214733470000001</v>
      </c>
      <c r="Q49" s="418">
        <v>33.979536660000001</v>
      </c>
      <c r="R49" s="418">
        <v>605686.52340571</v>
      </c>
      <c r="S49" s="418">
        <v>8428303.17136948</v>
      </c>
      <c r="T49" s="419" t="s">
        <v>217</v>
      </c>
      <c r="U49" s="419" t="s">
        <v>217</v>
      </c>
      <c r="V49" s="418">
        <v>0</v>
      </c>
      <c r="W49" s="418">
        <v>2</v>
      </c>
      <c r="X49" s="418">
        <v>2</v>
      </c>
      <c r="Y49" s="418">
        <v>0</v>
      </c>
      <c r="Z49" s="418">
        <v>0</v>
      </c>
      <c r="AA49" s="418">
        <v>0</v>
      </c>
      <c r="AB49" s="418">
        <v>0</v>
      </c>
      <c r="AC49" s="418">
        <v>2</v>
      </c>
      <c r="AD49" s="418">
        <v>2</v>
      </c>
      <c r="AE49" s="418">
        <v>0</v>
      </c>
      <c r="AF49" s="418">
        <v>0</v>
      </c>
      <c r="AG49" s="418">
        <v>0</v>
      </c>
      <c r="AH49" s="418">
        <v>4</v>
      </c>
      <c r="AI49" s="418">
        <v>6</v>
      </c>
      <c r="AJ49" s="418">
        <v>10</v>
      </c>
      <c r="AK49" s="418">
        <v>0</v>
      </c>
      <c r="AL49" s="418">
        <v>0</v>
      </c>
      <c r="AM49" s="418">
        <v>0</v>
      </c>
      <c r="AN49" s="418">
        <v>12</v>
      </c>
      <c r="AO49" s="418">
        <v>19</v>
      </c>
      <c r="AP49" s="418">
        <v>31</v>
      </c>
      <c r="AQ49" s="418">
        <v>0</v>
      </c>
      <c r="AR49" s="418">
        <v>0</v>
      </c>
      <c r="AS49" s="418">
        <v>0</v>
      </c>
      <c r="AT49" s="418">
        <v>0</v>
      </c>
      <c r="AU49" s="418">
        <v>0</v>
      </c>
      <c r="AV49" s="418">
        <v>0</v>
      </c>
      <c r="AW49" s="418">
        <v>0</v>
      </c>
      <c r="AX49" s="418">
        <v>0</v>
      </c>
      <c r="AY49" s="418">
        <v>0</v>
      </c>
      <c r="AZ49" s="418">
        <v>0</v>
      </c>
      <c r="BA49" s="418">
        <v>0</v>
      </c>
      <c r="BB49" s="418">
        <v>0</v>
      </c>
      <c r="BC49" s="419" t="s">
        <v>8</v>
      </c>
      <c r="BD49" s="419" t="s">
        <v>7</v>
      </c>
      <c r="BE49" s="424">
        <v>1</v>
      </c>
      <c r="BF49" s="418" t="b">
        <v>0</v>
      </c>
      <c r="BH49" s="418" t="b">
        <v>0</v>
      </c>
      <c r="BI49" s="418" t="b">
        <v>0</v>
      </c>
      <c r="BJ49" s="419" t="s">
        <v>2</v>
      </c>
      <c r="BL49" s="418" t="b">
        <v>0</v>
      </c>
      <c r="BN49" s="418" t="b">
        <v>0</v>
      </c>
      <c r="BP49" s="418" t="b">
        <v>0</v>
      </c>
      <c r="BQ49" s="418" t="b">
        <v>0</v>
      </c>
      <c r="BR49" s="418" t="b">
        <v>0</v>
      </c>
      <c r="BS49" s="418" t="b">
        <v>0</v>
      </c>
      <c r="BT49" s="418" t="b">
        <v>0</v>
      </c>
      <c r="BV49" s="419" t="s">
        <v>217</v>
      </c>
      <c r="BX49" s="419" t="s">
        <v>217</v>
      </c>
      <c r="BY49" s="419" t="s">
        <v>217</v>
      </c>
    </row>
    <row r="50" spans="1:77" ht="29" x14ac:dyDescent="0.35">
      <c r="A50" s="418">
        <v>1400</v>
      </c>
      <c r="B50" s="419" t="s">
        <v>578</v>
      </c>
      <c r="C50" s="419" t="s">
        <v>217</v>
      </c>
      <c r="D50" s="419" t="s">
        <v>217</v>
      </c>
      <c r="E50" s="419" t="s">
        <v>217</v>
      </c>
      <c r="F50" s="419" t="s">
        <v>396</v>
      </c>
      <c r="G50" s="418">
        <v>20803015</v>
      </c>
      <c r="H50" s="418">
        <v>20803015</v>
      </c>
      <c r="I50" s="419" t="s">
        <v>217</v>
      </c>
      <c r="K50" s="419" t="s">
        <v>575</v>
      </c>
      <c r="L50" s="419" t="s">
        <v>217</v>
      </c>
      <c r="M50" s="419" t="s">
        <v>551</v>
      </c>
      <c r="N50" s="419" t="s">
        <v>551</v>
      </c>
      <c r="O50" s="419" t="s">
        <v>217</v>
      </c>
      <c r="P50" s="418">
        <v>-14.270991459999999</v>
      </c>
      <c r="Q50" s="418">
        <v>34.045177189999997</v>
      </c>
      <c r="R50" s="418">
        <v>612741.51077765995</v>
      </c>
      <c r="S50" s="418">
        <v>8422049.5410559606</v>
      </c>
      <c r="T50" s="419" t="s">
        <v>217</v>
      </c>
      <c r="U50" s="419" t="s">
        <v>217</v>
      </c>
      <c r="V50" s="418">
        <v>0</v>
      </c>
      <c r="W50" s="418">
        <v>2</v>
      </c>
      <c r="X50" s="418">
        <v>2</v>
      </c>
      <c r="Y50" s="418">
        <v>0</v>
      </c>
      <c r="Z50" s="418">
        <v>0</v>
      </c>
      <c r="AA50" s="418">
        <v>0</v>
      </c>
      <c r="AB50" s="418">
        <v>0</v>
      </c>
      <c r="AC50" s="418">
        <v>2</v>
      </c>
      <c r="AD50" s="418">
        <v>2</v>
      </c>
      <c r="AE50" s="418">
        <v>0</v>
      </c>
      <c r="AF50" s="418">
        <v>0</v>
      </c>
      <c r="AG50" s="418">
        <v>0</v>
      </c>
      <c r="AH50" s="418">
        <v>4</v>
      </c>
      <c r="AI50" s="418">
        <v>6</v>
      </c>
      <c r="AJ50" s="418">
        <v>10</v>
      </c>
      <c r="AK50" s="418">
        <v>0</v>
      </c>
      <c r="AL50" s="418">
        <v>0</v>
      </c>
      <c r="AM50" s="418">
        <v>0</v>
      </c>
      <c r="AN50" s="418">
        <v>12</v>
      </c>
      <c r="AO50" s="418">
        <v>19</v>
      </c>
      <c r="AP50" s="418">
        <v>31</v>
      </c>
      <c r="AQ50" s="418">
        <v>0</v>
      </c>
      <c r="AR50" s="418">
        <v>0</v>
      </c>
      <c r="AS50" s="418">
        <v>0</v>
      </c>
      <c r="AT50" s="418">
        <v>0</v>
      </c>
      <c r="AU50" s="418">
        <v>0</v>
      </c>
      <c r="AV50" s="418">
        <v>0</v>
      </c>
      <c r="AW50" s="418">
        <v>0</v>
      </c>
      <c r="AX50" s="418">
        <v>0</v>
      </c>
      <c r="AY50" s="418">
        <v>0</v>
      </c>
      <c r="AZ50" s="418">
        <v>0</v>
      </c>
      <c r="BA50" s="418">
        <v>0</v>
      </c>
      <c r="BB50" s="418">
        <v>0</v>
      </c>
      <c r="BC50" s="419" t="s">
        <v>8</v>
      </c>
      <c r="BD50" s="419" t="s">
        <v>7</v>
      </c>
      <c r="BE50" s="424">
        <v>1</v>
      </c>
      <c r="BF50" s="418" t="b">
        <v>0</v>
      </c>
      <c r="BH50" s="418" t="b">
        <v>0</v>
      </c>
      <c r="BI50" s="418" t="b">
        <v>0</v>
      </c>
      <c r="BJ50" s="419" t="s">
        <v>2</v>
      </c>
      <c r="BL50" s="418" t="b">
        <v>0</v>
      </c>
      <c r="BN50" s="418" t="b">
        <v>0</v>
      </c>
      <c r="BP50" s="418" t="b">
        <v>0</v>
      </c>
      <c r="BQ50" s="418" t="b">
        <v>0</v>
      </c>
      <c r="BR50" s="418" t="b">
        <v>0</v>
      </c>
      <c r="BS50" s="418" t="b">
        <v>0</v>
      </c>
      <c r="BT50" s="418" t="b">
        <v>0</v>
      </c>
      <c r="BV50" s="419" t="s">
        <v>217</v>
      </c>
      <c r="BX50" s="419" t="s">
        <v>217</v>
      </c>
      <c r="BY50" s="419" t="s">
        <v>217</v>
      </c>
    </row>
    <row r="51" spans="1:77" x14ac:dyDescent="0.35">
      <c r="A51" s="418">
        <v>1401</v>
      </c>
      <c r="B51" s="419" t="s">
        <v>579</v>
      </c>
      <c r="C51" s="419" t="s">
        <v>217</v>
      </c>
      <c r="D51" s="419" t="s">
        <v>217</v>
      </c>
      <c r="E51" s="419" t="s">
        <v>217</v>
      </c>
      <c r="F51" s="419" t="s">
        <v>396</v>
      </c>
      <c r="G51" s="418">
        <v>20803016</v>
      </c>
      <c r="H51" s="418">
        <v>20803016</v>
      </c>
      <c r="I51" s="419" t="s">
        <v>217</v>
      </c>
      <c r="K51" s="419" t="s">
        <v>419</v>
      </c>
      <c r="L51" s="419" t="s">
        <v>217</v>
      </c>
      <c r="M51" s="419" t="s">
        <v>551</v>
      </c>
      <c r="N51" s="419" t="s">
        <v>551</v>
      </c>
      <c r="O51" s="419" t="s">
        <v>217</v>
      </c>
      <c r="P51" s="418">
        <v>-14.229955759999999</v>
      </c>
      <c r="Q51" s="418">
        <v>34.065359049999998</v>
      </c>
      <c r="R51" s="418">
        <v>614939.49294600997</v>
      </c>
      <c r="S51" s="418">
        <v>8426578.7885403801</v>
      </c>
      <c r="T51" s="419" t="s">
        <v>217</v>
      </c>
      <c r="U51" s="419" t="s">
        <v>217</v>
      </c>
      <c r="V51" s="418">
        <v>0</v>
      </c>
      <c r="W51" s="418">
        <v>2</v>
      </c>
      <c r="X51" s="418">
        <v>2</v>
      </c>
      <c r="Y51" s="418">
        <v>0</v>
      </c>
      <c r="Z51" s="418">
        <v>0</v>
      </c>
      <c r="AA51" s="418">
        <v>0</v>
      </c>
      <c r="AB51" s="418">
        <v>0</v>
      </c>
      <c r="AC51" s="418">
        <v>2</v>
      </c>
      <c r="AD51" s="418">
        <v>2</v>
      </c>
      <c r="AE51" s="418">
        <v>0</v>
      </c>
      <c r="AF51" s="418">
        <v>0</v>
      </c>
      <c r="AG51" s="418">
        <v>0</v>
      </c>
      <c r="AH51" s="418">
        <v>4</v>
      </c>
      <c r="AI51" s="418">
        <v>6</v>
      </c>
      <c r="AJ51" s="418">
        <v>10</v>
      </c>
      <c r="AK51" s="418">
        <v>0</v>
      </c>
      <c r="AL51" s="418">
        <v>0</v>
      </c>
      <c r="AM51" s="418">
        <v>0</v>
      </c>
      <c r="AN51" s="418">
        <v>12</v>
      </c>
      <c r="AO51" s="418">
        <v>19</v>
      </c>
      <c r="AP51" s="418">
        <v>31</v>
      </c>
      <c r="AQ51" s="418">
        <v>0</v>
      </c>
      <c r="AR51" s="418">
        <v>0</v>
      </c>
      <c r="AS51" s="418">
        <v>0</v>
      </c>
      <c r="AT51" s="418">
        <v>0</v>
      </c>
      <c r="AU51" s="418">
        <v>0</v>
      </c>
      <c r="AV51" s="418">
        <v>0</v>
      </c>
      <c r="AW51" s="418">
        <v>0</v>
      </c>
      <c r="AX51" s="418">
        <v>0</v>
      </c>
      <c r="AY51" s="418">
        <v>0</v>
      </c>
      <c r="AZ51" s="418">
        <v>0</v>
      </c>
      <c r="BA51" s="418">
        <v>0</v>
      </c>
      <c r="BB51" s="418">
        <v>0</v>
      </c>
      <c r="BC51" s="419" t="s">
        <v>8</v>
      </c>
      <c r="BD51" s="419" t="s">
        <v>7</v>
      </c>
      <c r="BE51" s="424">
        <v>1</v>
      </c>
      <c r="BF51" s="418" t="b">
        <v>0</v>
      </c>
      <c r="BH51" s="418" t="b">
        <v>0</v>
      </c>
      <c r="BI51" s="418" t="b">
        <v>0</v>
      </c>
      <c r="BJ51" s="419" t="s">
        <v>2</v>
      </c>
      <c r="BL51" s="418" t="b">
        <v>0</v>
      </c>
      <c r="BN51" s="418" t="b">
        <v>0</v>
      </c>
      <c r="BP51" s="418" t="b">
        <v>0</v>
      </c>
      <c r="BQ51" s="418" t="b">
        <v>0</v>
      </c>
      <c r="BR51" s="418" t="b">
        <v>0</v>
      </c>
      <c r="BS51" s="418" t="b">
        <v>0</v>
      </c>
      <c r="BT51" s="418" t="b">
        <v>0</v>
      </c>
      <c r="BV51" s="419" t="s">
        <v>217</v>
      </c>
      <c r="BX51" s="419" t="s">
        <v>217</v>
      </c>
      <c r="BY51" s="419" t="s">
        <v>217</v>
      </c>
    </row>
    <row r="52" spans="1:77" x14ac:dyDescent="0.35">
      <c r="A52" s="418">
        <v>1402</v>
      </c>
      <c r="B52" s="419" t="s">
        <v>580</v>
      </c>
      <c r="C52" s="419" t="s">
        <v>217</v>
      </c>
      <c r="D52" s="419" t="s">
        <v>217</v>
      </c>
      <c r="E52" s="419" t="s">
        <v>217</v>
      </c>
      <c r="F52" s="419" t="s">
        <v>396</v>
      </c>
      <c r="G52" s="418">
        <v>20803017</v>
      </c>
      <c r="H52" s="418">
        <v>20803017</v>
      </c>
      <c r="I52" s="419" t="s">
        <v>217</v>
      </c>
      <c r="K52" s="419" t="s">
        <v>456</v>
      </c>
      <c r="L52" s="419" t="s">
        <v>217</v>
      </c>
      <c r="M52" s="419" t="s">
        <v>551</v>
      </c>
      <c r="N52" s="419" t="s">
        <v>551</v>
      </c>
      <c r="O52" s="419" t="s">
        <v>217</v>
      </c>
      <c r="P52" s="418">
        <v>-14.20200756</v>
      </c>
      <c r="Q52" s="418">
        <v>33.995200169999997</v>
      </c>
      <c r="R52" s="418">
        <v>607382.68003302999</v>
      </c>
      <c r="S52" s="418">
        <v>8429703.6532090399</v>
      </c>
      <c r="T52" s="419" t="s">
        <v>217</v>
      </c>
      <c r="U52" s="419" t="s">
        <v>217</v>
      </c>
      <c r="V52" s="418">
        <v>0</v>
      </c>
      <c r="W52" s="418">
        <v>2</v>
      </c>
      <c r="X52" s="418">
        <v>2</v>
      </c>
      <c r="Y52" s="418">
        <v>0</v>
      </c>
      <c r="Z52" s="418">
        <v>0</v>
      </c>
      <c r="AA52" s="418">
        <v>0</v>
      </c>
      <c r="AB52" s="418">
        <v>0</v>
      </c>
      <c r="AC52" s="418">
        <v>2</v>
      </c>
      <c r="AD52" s="418">
        <v>2</v>
      </c>
      <c r="AE52" s="418">
        <v>0</v>
      </c>
      <c r="AF52" s="418">
        <v>0</v>
      </c>
      <c r="AG52" s="418">
        <v>0</v>
      </c>
      <c r="AH52" s="418">
        <v>4</v>
      </c>
      <c r="AI52" s="418">
        <v>6</v>
      </c>
      <c r="AJ52" s="418">
        <v>10</v>
      </c>
      <c r="AK52" s="418">
        <v>0</v>
      </c>
      <c r="AL52" s="418">
        <v>0</v>
      </c>
      <c r="AM52" s="418">
        <v>0</v>
      </c>
      <c r="AN52" s="418">
        <v>12</v>
      </c>
      <c r="AO52" s="418">
        <v>19</v>
      </c>
      <c r="AP52" s="418">
        <v>31</v>
      </c>
      <c r="AQ52" s="418">
        <v>0</v>
      </c>
      <c r="AR52" s="418">
        <v>0</v>
      </c>
      <c r="AS52" s="418">
        <v>0</v>
      </c>
      <c r="AT52" s="418">
        <v>0</v>
      </c>
      <c r="AU52" s="418">
        <v>0</v>
      </c>
      <c r="AV52" s="418">
        <v>0</v>
      </c>
      <c r="AW52" s="418">
        <v>0</v>
      </c>
      <c r="AX52" s="418">
        <v>0</v>
      </c>
      <c r="AY52" s="418">
        <v>0</v>
      </c>
      <c r="AZ52" s="418">
        <v>0</v>
      </c>
      <c r="BA52" s="418">
        <v>0</v>
      </c>
      <c r="BB52" s="418">
        <v>0</v>
      </c>
      <c r="BC52" s="419" t="s">
        <v>8</v>
      </c>
      <c r="BD52" s="419" t="s">
        <v>7</v>
      </c>
      <c r="BE52" s="424">
        <v>1</v>
      </c>
      <c r="BF52" s="418" t="b">
        <v>0</v>
      </c>
      <c r="BH52" s="418" t="b">
        <v>0</v>
      </c>
      <c r="BI52" s="418" t="b">
        <v>0</v>
      </c>
      <c r="BJ52" s="419" t="s">
        <v>2</v>
      </c>
      <c r="BL52" s="418" t="b">
        <v>0</v>
      </c>
      <c r="BN52" s="418" t="b">
        <v>0</v>
      </c>
      <c r="BP52" s="418" t="b">
        <v>0</v>
      </c>
      <c r="BQ52" s="418" t="b">
        <v>0</v>
      </c>
      <c r="BR52" s="418" t="b">
        <v>0</v>
      </c>
      <c r="BS52" s="418" t="b">
        <v>0</v>
      </c>
      <c r="BT52" s="418" t="b">
        <v>0</v>
      </c>
      <c r="BV52" s="419" t="s">
        <v>217</v>
      </c>
      <c r="BX52" s="419" t="s">
        <v>217</v>
      </c>
      <c r="BY52" s="419" t="s">
        <v>217</v>
      </c>
    </row>
    <row r="53" spans="1:77" ht="29" x14ac:dyDescent="0.35">
      <c r="A53" s="418">
        <v>1403</v>
      </c>
      <c r="B53" s="419" t="s">
        <v>581</v>
      </c>
      <c r="C53" s="419" t="s">
        <v>217</v>
      </c>
      <c r="D53" s="419" t="s">
        <v>582</v>
      </c>
      <c r="E53" s="419" t="s">
        <v>583</v>
      </c>
      <c r="F53" s="419" t="s">
        <v>396</v>
      </c>
      <c r="G53" s="418">
        <v>20803018</v>
      </c>
      <c r="H53" s="418">
        <v>20803018</v>
      </c>
      <c r="I53" s="419" t="s">
        <v>584</v>
      </c>
      <c r="J53" s="420">
        <v>41516</v>
      </c>
      <c r="K53" s="419" t="s">
        <v>419</v>
      </c>
      <c r="L53" s="419" t="s">
        <v>585</v>
      </c>
      <c r="M53" s="419" t="s">
        <v>485</v>
      </c>
      <c r="N53" s="419" t="s">
        <v>485</v>
      </c>
      <c r="O53" s="419" t="s">
        <v>586</v>
      </c>
      <c r="P53" s="418">
        <v>-14.21051653</v>
      </c>
      <c r="Q53" s="418">
        <v>33.983755860000002</v>
      </c>
      <c r="R53" s="418">
        <v>606143.75738743006</v>
      </c>
      <c r="S53" s="418">
        <v>8428767.6970964707</v>
      </c>
      <c r="T53" s="419" t="s">
        <v>217</v>
      </c>
      <c r="U53" s="419" t="s">
        <v>217</v>
      </c>
      <c r="V53" s="418">
        <v>0</v>
      </c>
      <c r="W53" s="418">
        <v>3</v>
      </c>
      <c r="X53" s="418">
        <v>3</v>
      </c>
      <c r="Y53" s="418">
        <v>0</v>
      </c>
      <c r="Z53" s="418">
        <v>0</v>
      </c>
      <c r="AA53" s="418">
        <v>0</v>
      </c>
      <c r="AB53" s="418">
        <v>0</v>
      </c>
      <c r="AC53" s="418">
        <v>3</v>
      </c>
      <c r="AD53" s="418">
        <v>3</v>
      </c>
      <c r="AE53" s="418">
        <v>0</v>
      </c>
      <c r="AF53" s="418">
        <v>0</v>
      </c>
      <c r="AG53" s="418">
        <v>0</v>
      </c>
      <c r="AH53" s="418">
        <v>4</v>
      </c>
      <c r="AI53" s="418">
        <v>6</v>
      </c>
      <c r="AJ53" s="418">
        <v>10</v>
      </c>
      <c r="AK53" s="418">
        <v>0</v>
      </c>
      <c r="AL53" s="418">
        <v>0</v>
      </c>
      <c r="AM53" s="418">
        <v>0</v>
      </c>
      <c r="AN53" s="418">
        <v>44</v>
      </c>
      <c r="AO53" s="418">
        <v>73</v>
      </c>
      <c r="AP53" s="418">
        <v>117</v>
      </c>
      <c r="AQ53" s="418">
        <v>37</v>
      </c>
      <c r="AR53" s="418">
        <v>75</v>
      </c>
      <c r="AS53" s="418">
        <v>112</v>
      </c>
      <c r="AT53" s="418">
        <v>10</v>
      </c>
      <c r="AU53" s="418">
        <v>13</v>
      </c>
      <c r="AV53" s="418">
        <v>23</v>
      </c>
      <c r="AW53" s="418">
        <v>2</v>
      </c>
      <c r="AX53" s="418">
        <v>4</v>
      </c>
      <c r="AY53" s="418">
        <v>6</v>
      </c>
      <c r="AZ53" s="418">
        <v>0</v>
      </c>
      <c r="BA53" s="418">
        <v>0</v>
      </c>
      <c r="BB53" s="418">
        <v>0</v>
      </c>
      <c r="BC53" s="419" t="s">
        <v>3</v>
      </c>
      <c r="BD53" s="419" t="s">
        <v>1</v>
      </c>
      <c r="BE53" s="418">
        <v>2</v>
      </c>
      <c r="BF53" s="418" t="b">
        <v>1</v>
      </c>
      <c r="BG53" s="418">
        <v>1</v>
      </c>
      <c r="BH53" s="418" t="b">
        <v>0</v>
      </c>
      <c r="BI53" s="418" t="b">
        <v>1</v>
      </c>
      <c r="BJ53" s="419" t="s">
        <v>4</v>
      </c>
      <c r="BK53" s="418">
        <v>20</v>
      </c>
      <c r="BL53" s="418" t="b">
        <v>1</v>
      </c>
      <c r="BM53" s="418">
        <v>0.8</v>
      </c>
      <c r="BN53" s="418" t="b">
        <v>0</v>
      </c>
      <c r="BP53" s="418" t="b">
        <v>0</v>
      </c>
      <c r="BQ53" s="418" t="b">
        <v>0</v>
      </c>
      <c r="BR53" s="418" t="b">
        <v>0</v>
      </c>
      <c r="BS53" s="418" t="b">
        <v>0</v>
      </c>
      <c r="BT53" s="418" t="b">
        <v>0</v>
      </c>
      <c r="BV53" s="419" t="s">
        <v>217</v>
      </c>
      <c r="BX53" s="419" t="s">
        <v>217</v>
      </c>
      <c r="BY53" s="419" t="s">
        <v>217</v>
      </c>
    </row>
    <row r="54" spans="1:77" ht="29" x14ac:dyDescent="0.35">
      <c r="A54" s="418">
        <v>1404</v>
      </c>
      <c r="B54" s="419" t="s">
        <v>587</v>
      </c>
      <c r="C54" s="419" t="s">
        <v>217</v>
      </c>
      <c r="D54" s="419" t="s">
        <v>217</v>
      </c>
      <c r="E54" s="419" t="s">
        <v>217</v>
      </c>
      <c r="F54" s="419" t="s">
        <v>396</v>
      </c>
      <c r="G54" s="418">
        <v>20803019</v>
      </c>
      <c r="H54" s="418">
        <v>20803019</v>
      </c>
      <c r="I54" s="419" t="s">
        <v>217</v>
      </c>
      <c r="K54" s="419" t="s">
        <v>575</v>
      </c>
      <c r="L54" s="419" t="s">
        <v>217</v>
      </c>
      <c r="M54" s="419" t="s">
        <v>551</v>
      </c>
      <c r="N54" s="419" t="s">
        <v>551</v>
      </c>
      <c r="O54" s="419" t="s">
        <v>217</v>
      </c>
      <c r="P54" s="418">
        <v>-14.21372764</v>
      </c>
      <c r="Q54" s="418">
        <v>33.96948433</v>
      </c>
      <c r="R54" s="418">
        <v>604602.30310411996</v>
      </c>
      <c r="S54" s="418">
        <v>8428418.9577940404</v>
      </c>
      <c r="T54" s="419" t="s">
        <v>217</v>
      </c>
      <c r="U54" s="419" t="s">
        <v>217</v>
      </c>
      <c r="V54" s="418">
        <v>0</v>
      </c>
      <c r="W54" s="418">
        <v>3</v>
      </c>
      <c r="X54" s="418">
        <v>3</v>
      </c>
      <c r="Y54" s="418">
        <v>0</v>
      </c>
      <c r="Z54" s="418">
        <v>0</v>
      </c>
      <c r="AA54" s="418">
        <v>0</v>
      </c>
      <c r="AB54" s="418">
        <v>0</v>
      </c>
      <c r="AC54" s="418">
        <v>3</v>
      </c>
      <c r="AD54" s="418">
        <v>3</v>
      </c>
      <c r="AE54" s="418">
        <v>0</v>
      </c>
      <c r="AF54" s="418">
        <v>0</v>
      </c>
      <c r="AG54" s="418">
        <v>0</v>
      </c>
      <c r="AH54" s="418">
        <v>4</v>
      </c>
      <c r="AI54" s="418">
        <v>6</v>
      </c>
      <c r="AJ54" s="418">
        <v>10</v>
      </c>
      <c r="AK54" s="418">
        <v>0</v>
      </c>
      <c r="AL54" s="418">
        <v>0</v>
      </c>
      <c r="AM54" s="418">
        <v>0</v>
      </c>
      <c r="AN54" s="418">
        <v>44</v>
      </c>
      <c r="AO54" s="418">
        <v>73</v>
      </c>
      <c r="AP54" s="418">
        <v>117</v>
      </c>
      <c r="AQ54" s="418">
        <v>37</v>
      </c>
      <c r="AR54" s="418">
        <v>75</v>
      </c>
      <c r="AS54" s="418">
        <v>112</v>
      </c>
      <c r="AT54" s="418">
        <v>10</v>
      </c>
      <c r="AU54" s="418">
        <v>13</v>
      </c>
      <c r="AV54" s="418">
        <v>23</v>
      </c>
      <c r="AW54" s="418">
        <v>2</v>
      </c>
      <c r="AX54" s="418">
        <v>4</v>
      </c>
      <c r="AY54" s="418">
        <v>6</v>
      </c>
      <c r="AZ54" s="418">
        <v>0</v>
      </c>
      <c r="BA54" s="418">
        <v>0</v>
      </c>
      <c r="BB54" s="418">
        <v>0</v>
      </c>
      <c r="BC54" s="419" t="s">
        <v>8</v>
      </c>
      <c r="BD54" s="419" t="s">
        <v>7</v>
      </c>
      <c r="BE54" s="424">
        <v>1</v>
      </c>
      <c r="BF54" s="418" t="b">
        <v>0</v>
      </c>
      <c r="BH54" s="418" t="b">
        <v>0</v>
      </c>
      <c r="BI54" s="418" t="b">
        <v>0</v>
      </c>
      <c r="BJ54" s="419" t="s">
        <v>2</v>
      </c>
      <c r="BL54" s="418" t="b">
        <v>0</v>
      </c>
      <c r="BN54" s="418" t="b">
        <v>0</v>
      </c>
      <c r="BP54" s="418" t="b">
        <v>0</v>
      </c>
      <c r="BQ54" s="418" t="b">
        <v>0</v>
      </c>
      <c r="BR54" s="418" t="b">
        <v>0</v>
      </c>
      <c r="BS54" s="418" t="b">
        <v>0</v>
      </c>
      <c r="BT54" s="418" t="b">
        <v>0</v>
      </c>
      <c r="BV54" s="419" t="s">
        <v>217</v>
      </c>
      <c r="BX54" s="419" t="s">
        <v>217</v>
      </c>
      <c r="BY54" s="419" t="s">
        <v>217</v>
      </c>
    </row>
    <row r="55" spans="1:77" ht="29" x14ac:dyDescent="0.35">
      <c r="A55" s="418">
        <v>1405</v>
      </c>
      <c r="B55" s="419" t="s">
        <v>588</v>
      </c>
      <c r="C55" s="419" t="s">
        <v>217</v>
      </c>
      <c r="D55" s="419" t="s">
        <v>589</v>
      </c>
      <c r="E55" s="419" t="s">
        <v>590</v>
      </c>
      <c r="F55" s="419" t="s">
        <v>396</v>
      </c>
      <c r="G55" s="418">
        <v>20803020</v>
      </c>
      <c r="H55" s="418">
        <v>20803020</v>
      </c>
      <c r="I55" s="419" t="s">
        <v>397</v>
      </c>
      <c r="J55" s="420">
        <v>41516</v>
      </c>
      <c r="K55" s="419" t="s">
        <v>419</v>
      </c>
      <c r="L55" s="419" t="s">
        <v>591</v>
      </c>
      <c r="M55" s="419" t="s">
        <v>551</v>
      </c>
      <c r="N55" s="419" t="s">
        <v>551</v>
      </c>
      <c r="O55" s="419" t="s">
        <v>592</v>
      </c>
      <c r="P55" s="418">
        <v>-14.233204410000001</v>
      </c>
      <c r="Q55" s="418">
        <v>34.07634504</v>
      </c>
      <c r="R55" s="418">
        <v>616123.21302252996</v>
      </c>
      <c r="S55" s="418">
        <v>8426213.9935064204</v>
      </c>
      <c r="T55" s="419" t="s">
        <v>217</v>
      </c>
      <c r="U55" s="419"/>
      <c r="V55" s="418">
        <v>1</v>
      </c>
      <c r="W55" s="418">
        <v>3</v>
      </c>
      <c r="X55" s="418">
        <v>4</v>
      </c>
      <c r="Y55" s="418">
        <v>0</v>
      </c>
      <c r="Z55" s="418">
        <v>0</v>
      </c>
      <c r="AA55" s="418">
        <v>0</v>
      </c>
      <c r="AB55" s="418">
        <v>1</v>
      </c>
      <c r="AC55" s="418">
        <v>3</v>
      </c>
      <c r="AD55" s="418">
        <v>4</v>
      </c>
      <c r="AE55" s="418">
        <v>0</v>
      </c>
      <c r="AF55" s="418">
        <v>0</v>
      </c>
      <c r="AG55" s="418">
        <v>0</v>
      </c>
      <c r="AH55" s="418">
        <v>6</v>
      </c>
      <c r="AI55" s="418">
        <v>4</v>
      </c>
      <c r="AJ55" s="418">
        <v>10</v>
      </c>
      <c r="AK55" s="418">
        <v>0</v>
      </c>
      <c r="AL55" s="418">
        <v>0</v>
      </c>
      <c r="AM55" s="418">
        <v>0</v>
      </c>
      <c r="AN55" s="418">
        <v>188</v>
      </c>
      <c r="AO55" s="418">
        <v>200</v>
      </c>
      <c r="AP55" s="418">
        <v>388</v>
      </c>
      <c r="AQ55" s="418">
        <v>26</v>
      </c>
      <c r="AR55" s="418">
        <v>62</v>
      </c>
      <c r="AS55" s="418">
        <v>88</v>
      </c>
      <c r="AT55" s="418">
        <v>7</v>
      </c>
      <c r="AU55" s="418">
        <v>12</v>
      </c>
      <c r="AV55" s="418">
        <v>19</v>
      </c>
      <c r="AW55" s="418">
        <v>2</v>
      </c>
      <c r="AX55" s="418">
        <v>3</v>
      </c>
      <c r="AY55" s="418">
        <v>5</v>
      </c>
      <c r="AZ55" s="418">
        <v>2</v>
      </c>
      <c r="BA55" s="418">
        <v>0</v>
      </c>
      <c r="BB55" s="418">
        <v>2</v>
      </c>
      <c r="BC55" s="419" t="s">
        <v>0</v>
      </c>
      <c r="BD55" s="419" t="s">
        <v>1</v>
      </c>
      <c r="BE55" s="418">
        <v>1</v>
      </c>
      <c r="BF55" s="418" t="b">
        <v>0</v>
      </c>
      <c r="BH55" s="418" t="b">
        <v>0</v>
      </c>
      <c r="BI55" s="418" t="b">
        <v>1</v>
      </c>
      <c r="BJ55" s="419" t="s">
        <v>2</v>
      </c>
      <c r="BK55" s="418">
        <v>70</v>
      </c>
      <c r="BL55" s="418" t="b">
        <v>0</v>
      </c>
      <c r="BN55" s="418" t="b">
        <v>0</v>
      </c>
      <c r="BP55" s="418" t="b">
        <v>1</v>
      </c>
      <c r="BQ55" s="418" t="b">
        <v>0</v>
      </c>
      <c r="BR55" s="418" t="b">
        <v>0</v>
      </c>
      <c r="BS55" s="418" t="b">
        <v>0</v>
      </c>
      <c r="BT55" s="418" t="b">
        <v>0</v>
      </c>
      <c r="BU55" s="418">
        <v>0.5</v>
      </c>
      <c r="BV55" s="419" t="s">
        <v>592</v>
      </c>
      <c r="BW55" s="418">
        <v>1</v>
      </c>
      <c r="BX55" s="419" t="s">
        <v>593</v>
      </c>
      <c r="BY55" s="419" t="s">
        <v>217</v>
      </c>
    </row>
    <row r="56" spans="1:77" ht="29" x14ac:dyDescent="0.35">
      <c r="A56" s="418">
        <v>1406</v>
      </c>
      <c r="B56" s="419" t="s">
        <v>594</v>
      </c>
      <c r="C56" s="419" t="s">
        <v>217</v>
      </c>
      <c r="D56" s="419" t="s">
        <v>595</v>
      </c>
      <c r="E56" s="419" t="s">
        <v>596</v>
      </c>
      <c r="F56" s="419" t="s">
        <v>396</v>
      </c>
      <c r="G56" s="418">
        <v>20804001</v>
      </c>
      <c r="H56" s="418">
        <v>20804001</v>
      </c>
      <c r="I56" s="419" t="s">
        <v>397</v>
      </c>
      <c r="J56" s="420">
        <v>41423</v>
      </c>
      <c r="K56" s="419" t="s">
        <v>419</v>
      </c>
      <c r="L56" s="419" t="s">
        <v>597</v>
      </c>
      <c r="M56" s="419" t="s">
        <v>598</v>
      </c>
      <c r="N56" s="419" t="s">
        <v>598</v>
      </c>
      <c r="O56" s="419" t="s">
        <v>614</v>
      </c>
      <c r="P56" s="418">
        <v>-14.09988119</v>
      </c>
      <c r="Q56" s="418">
        <v>34.249240229999998</v>
      </c>
      <c r="R56" s="418">
        <v>634857.43551086006</v>
      </c>
      <c r="S56" s="418">
        <v>8440869.0890840199</v>
      </c>
      <c r="T56" s="419" t="s">
        <v>217</v>
      </c>
      <c r="U56" s="419"/>
      <c r="V56" s="418">
        <v>0</v>
      </c>
      <c r="W56" s="418">
        <v>2</v>
      </c>
      <c r="X56" s="418">
        <v>2</v>
      </c>
      <c r="Y56" s="418">
        <v>0</v>
      </c>
      <c r="Z56" s="418">
        <v>0</v>
      </c>
      <c r="AA56" s="418">
        <v>0</v>
      </c>
      <c r="AB56" s="418">
        <v>0</v>
      </c>
      <c r="AC56" s="418">
        <v>2</v>
      </c>
      <c r="AD56" s="418">
        <v>2</v>
      </c>
      <c r="AE56" s="418">
        <v>0</v>
      </c>
      <c r="AF56" s="418">
        <v>0</v>
      </c>
      <c r="AG56" s="418">
        <v>0</v>
      </c>
      <c r="AH56" s="418">
        <v>0</v>
      </c>
      <c r="AI56" s="418">
        <v>0</v>
      </c>
      <c r="AJ56" s="418">
        <v>0</v>
      </c>
      <c r="AK56" s="418">
        <v>0</v>
      </c>
      <c r="AL56" s="418">
        <v>0</v>
      </c>
      <c r="AM56" s="418">
        <v>0</v>
      </c>
      <c r="AN56" s="418">
        <v>28</v>
      </c>
      <c r="AO56" s="418">
        <v>30</v>
      </c>
      <c r="AP56" s="418">
        <v>58</v>
      </c>
      <c r="AQ56" s="418">
        <v>26</v>
      </c>
      <c r="AR56" s="418">
        <v>14</v>
      </c>
      <c r="AS56" s="418">
        <v>40</v>
      </c>
      <c r="AT56" s="418">
        <v>0</v>
      </c>
      <c r="AU56" s="418">
        <v>0</v>
      </c>
      <c r="AV56" s="418">
        <v>0</v>
      </c>
      <c r="AW56" s="418">
        <v>0</v>
      </c>
      <c r="AX56" s="418">
        <v>0</v>
      </c>
      <c r="AY56" s="418">
        <v>0</v>
      </c>
      <c r="AZ56" s="418">
        <v>0</v>
      </c>
      <c r="BA56" s="418">
        <v>0</v>
      </c>
      <c r="BB56" s="418">
        <v>0</v>
      </c>
      <c r="BC56" s="419" t="s">
        <v>3</v>
      </c>
      <c r="BD56" s="419" t="s">
        <v>1</v>
      </c>
      <c r="BE56" s="418">
        <v>1</v>
      </c>
      <c r="BF56" s="418" t="b">
        <v>1</v>
      </c>
      <c r="BG56" s="418">
        <v>1</v>
      </c>
      <c r="BH56" s="418" t="b">
        <v>0</v>
      </c>
      <c r="BI56" s="418" t="b">
        <v>1</v>
      </c>
      <c r="BJ56" s="419" t="s">
        <v>2</v>
      </c>
      <c r="BK56" s="418">
        <v>100</v>
      </c>
      <c r="BL56" s="418" t="b">
        <v>0</v>
      </c>
      <c r="BN56" s="418" t="b">
        <v>0</v>
      </c>
      <c r="BP56" s="418" t="b">
        <v>1</v>
      </c>
      <c r="BQ56" s="418" t="b">
        <v>0</v>
      </c>
      <c r="BR56" s="418" t="b">
        <v>0</v>
      </c>
      <c r="BS56" s="418" t="b">
        <v>0</v>
      </c>
      <c r="BT56" s="418" t="b">
        <v>0</v>
      </c>
      <c r="BU56" s="418">
        <v>1</v>
      </c>
      <c r="BV56" s="419" t="s">
        <v>599</v>
      </c>
      <c r="BW56" s="418">
        <v>1</v>
      </c>
      <c r="BX56" s="419" t="s">
        <v>217</v>
      </c>
      <c r="BY56" s="419" t="s">
        <v>217</v>
      </c>
    </row>
    <row r="57" spans="1:77" ht="29" x14ac:dyDescent="0.35">
      <c r="A57" s="418">
        <v>1407</v>
      </c>
      <c r="B57" s="419" t="s">
        <v>600</v>
      </c>
      <c r="C57" s="419" t="s">
        <v>217</v>
      </c>
      <c r="D57" s="419" t="s">
        <v>601</v>
      </c>
      <c r="E57" s="419" t="s">
        <v>602</v>
      </c>
      <c r="F57" s="419" t="s">
        <v>396</v>
      </c>
      <c r="G57" s="418">
        <v>20804002</v>
      </c>
      <c r="H57" s="418">
        <v>20804002</v>
      </c>
      <c r="I57" s="419" t="s">
        <v>603</v>
      </c>
      <c r="J57" s="420">
        <v>41439</v>
      </c>
      <c r="K57" s="419" t="s">
        <v>438</v>
      </c>
      <c r="L57" s="419" t="s">
        <v>604</v>
      </c>
      <c r="M57" s="419" t="s">
        <v>598</v>
      </c>
      <c r="N57" s="419" t="s">
        <v>598</v>
      </c>
      <c r="O57" s="419" t="s">
        <v>614</v>
      </c>
      <c r="P57" s="418">
        <v>-14.04433457</v>
      </c>
      <c r="Q57" s="418">
        <v>34.317197100000001</v>
      </c>
      <c r="R57" s="418">
        <v>642228.95581683004</v>
      </c>
      <c r="S57" s="418">
        <v>8446973.7087671906</v>
      </c>
      <c r="T57" s="419" t="s">
        <v>217</v>
      </c>
      <c r="U57" s="419" t="s">
        <v>217</v>
      </c>
      <c r="V57" s="418">
        <v>0</v>
      </c>
      <c r="W57" s="418">
        <v>2</v>
      </c>
      <c r="X57" s="418">
        <v>2</v>
      </c>
      <c r="Y57" s="418">
        <v>0</v>
      </c>
      <c r="Z57" s="418">
        <v>0</v>
      </c>
      <c r="AA57" s="418">
        <v>0</v>
      </c>
      <c r="AB57" s="418">
        <v>0</v>
      </c>
      <c r="AC57" s="418">
        <v>2</v>
      </c>
      <c r="AD57" s="418">
        <v>2</v>
      </c>
      <c r="AE57" s="418">
        <v>0</v>
      </c>
      <c r="AF57" s="418">
        <v>0</v>
      </c>
      <c r="AG57" s="418">
        <v>0</v>
      </c>
      <c r="AH57" s="418">
        <v>5</v>
      </c>
      <c r="AI57" s="418">
        <v>5</v>
      </c>
      <c r="AJ57" s="418">
        <v>10</v>
      </c>
      <c r="AK57" s="418">
        <v>0</v>
      </c>
      <c r="AL57" s="418">
        <v>0</v>
      </c>
      <c r="AM57" s="418">
        <v>0</v>
      </c>
      <c r="AN57" s="418">
        <v>25</v>
      </c>
      <c r="AO57" s="418">
        <v>43</v>
      </c>
      <c r="AP57" s="418">
        <v>68</v>
      </c>
      <c r="AQ57" s="418">
        <v>30</v>
      </c>
      <c r="AR57" s="418">
        <v>47</v>
      </c>
      <c r="AS57" s="418">
        <v>77</v>
      </c>
      <c r="AT57" s="418">
        <v>10</v>
      </c>
      <c r="AU57" s="418">
        <v>18</v>
      </c>
      <c r="AV57" s="418">
        <v>28</v>
      </c>
      <c r="AW57" s="418">
        <v>1</v>
      </c>
      <c r="AX57" s="418">
        <v>2</v>
      </c>
      <c r="AY57" s="418">
        <v>3</v>
      </c>
      <c r="AZ57" s="418">
        <v>0</v>
      </c>
      <c r="BA57" s="418">
        <v>1</v>
      </c>
      <c r="BB57" s="418">
        <v>1</v>
      </c>
      <c r="BC57" s="419" t="s">
        <v>8</v>
      </c>
      <c r="BD57" s="419" t="s">
        <v>7</v>
      </c>
      <c r="BE57" s="424">
        <v>1</v>
      </c>
      <c r="BF57" s="418" t="b">
        <v>0</v>
      </c>
      <c r="BH57" s="418" t="b">
        <v>0</v>
      </c>
      <c r="BI57" s="418" t="b">
        <v>1</v>
      </c>
      <c r="BJ57" s="419" t="s">
        <v>2</v>
      </c>
      <c r="BK57" s="418">
        <v>100</v>
      </c>
      <c r="BL57" s="418" t="b">
        <v>0</v>
      </c>
      <c r="BN57" s="418" t="b">
        <v>0</v>
      </c>
      <c r="BP57" s="418" t="b">
        <v>1</v>
      </c>
      <c r="BQ57" s="418" t="b">
        <v>1</v>
      </c>
      <c r="BR57" s="418" t="b">
        <v>0</v>
      </c>
      <c r="BS57" s="418" t="b">
        <v>0</v>
      </c>
      <c r="BT57" s="418" t="b">
        <v>1</v>
      </c>
      <c r="BU57" s="418">
        <v>1</v>
      </c>
      <c r="BV57" s="419" t="s">
        <v>217</v>
      </c>
      <c r="BW57" s="418">
        <v>0.8</v>
      </c>
      <c r="BX57" s="419" t="s">
        <v>217</v>
      </c>
      <c r="BY57" s="419" t="s">
        <v>217</v>
      </c>
    </row>
    <row r="58" spans="1:77" x14ac:dyDescent="0.35">
      <c r="A58" s="418">
        <v>1408</v>
      </c>
      <c r="B58" s="419" t="s">
        <v>605</v>
      </c>
      <c r="C58" s="419" t="s">
        <v>217</v>
      </c>
      <c r="D58" s="419" t="s">
        <v>606</v>
      </c>
      <c r="E58" s="419" t="s">
        <v>607</v>
      </c>
      <c r="F58" s="419" t="s">
        <v>396</v>
      </c>
      <c r="G58" s="418">
        <v>20804003</v>
      </c>
      <c r="H58" s="418">
        <v>20804003</v>
      </c>
      <c r="I58" s="419" t="s">
        <v>608</v>
      </c>
      <c r="J58" s="420">
        <v>41401</v>
      </c>
      <c r="K58" s="419" t="s">
        <v>405</v>
      </c>
      <c r="L58" s="419" t="s">
        <v>607</v>
      </c>
      <c r="M58" s="419" t="s">
        <v>598</v>
      </c>
      <c r="N58" s="419" t="s">
        <v>598</v>
      </c>
      <c r="O58" s="419" t="s">
        <v>614</v>
      </c>
      <c r="P58" s="418">
        <v>-14.05391316</v>
      </c>
      <c r="Q58" s="418">
        <v>34.232362019999997</v>
      </c>
      <c r="R58" s="418">
        <v>633061.75999311998</v>
      </c>
      <c r="S58" s="418">
        <v>8445963.6170593593</v>
      </c>
      <c r="T58" s="419" t="s">
        <v>217</v>
      </c>
      <c r="U58" s="419" t="s">
        <v>217</v>
      </c>
      <c r="V58" s="418">
        <v>0</v>
      </c>
      <c r="W58" s="418">
        <v>2</v>
      </c>
      <c r="X58" s="418">
        <v>2</v>
      </c>
      <c r="Y58" s="418">
        <v>0</v>
      </c>
      <c r="Z58" s="418">
        <v>0</v>
      </c>
      <c r="AA58" s="418">
        <v>0</v>
      </c>
      <c r="AB58" s="418">
        <v>0</v>
      </c>
      <c r="AC58" s="418">
        <v>2</v>
      </c>
      <c r="AD58" s="418">
        <v>2</v>
      </c>
      <c r="AE58" s="418">
        <v>0</v>
      </c>
      <c r="AF58" s="418">
        <v>0</v>
      </c>
      <c r="AG58" s="418">
        <v>0</v>
      </c>
      <c r="AH58" s="418">
        <v>3</v>
      </c>
      <c r="AI58" s="418">
        <v>7</v>
      </c>
      <c r="AJ58" s="418">
        <v>10</v>
      </c>
      <c r="AK58" s="418">
        <v>0</v>
      </c>
      <c r="AL58" s="418">
        <v>0</v>
      </c>
      <c r="AM58" s="418">
        <v>0</v>
      </c>
      <c r="AN58" s="418">
        <v>22</v>
      </c>
      <c r="AO58" s="418">
        <v>23</v>
      </c>
      <c r="AP58" s="418">
        <v>45</v>
      </c>
      <c r="AQ58" s="418">
        <v>10</v>
      </c>
      <c r="AR58" s="418">
        <v>12</v>
      </c>
      <c r="AS58" s="418">
        <v>22</v>
      </c>
      <c r="AT58" s="418">
        <v>3</v>
      </c>
      <c r="AU58" s="418">
        <v>4</v>
      </c>
      <c r="AV58" s="418">
        <v>7</v>
      </c>
      <c r="AW58" s="418">
        <v>3</v>
      </c>
      <c r="AX58" s="418">
        <v>1</v>
      </c>
      <c r="AY58" s="418">
        <v>4</v>
      </c>
      <c r="AZ58" s="418">
        <v>0</v>
      </c>
      <c r="BA58" s="418">
        <v>0</v>
      </c>
      <c r="BB58" s="418">
        <v>0</v>
      </c>
      <c r="BC58" s="419" t="s">
        <v>8</v>
      </c>
      <c r="BD58" s="419" t="s">
        <v>7</v>
      </c>
      <c r="BE58" s="418">
        <v>1</v>
      </c>
      <c r="BF58" s="418" t="b">
        <v>0</v>
      </c>
      <c r="BH58" s="418" t="b">
        <v>0</v>
      </c>
      <c r="BI58" s="418" t="b">
        <v>1</v>
      </c>
      <c r="BJ58" s="419" t="s">
        <v>2</v>
      </c>
      <c r="BK58" s="418">
        <v>50</v>
      </c>
      <c r="BL58" s="418" t="b">
        <v>1</v>
      </c>
      <c r="BM58" s="418">
        <v>0.5</v>
      </c>
      <c r="BN58" s="418" t="b">
        <v>1</v>
      </c>
      <c r="BO58" s="418">
        <v>0.4</v>
      </c>
      <c r="BP58" s="418" t="b">
        <v>1</v>
      </c>
      <c r="BQ58" s="418" t="b">
        <v>0</v>
      </c>
      <c r="BR58" s="418" t="b">
        <v>0</v>
      </c>
      <c r="BS58" s="418" t="b">
        <v>0</v>
      </c>
      <c r="BT58" s="418" t="b">
        <v>0</v>
      </c>
      <c r="BU58" s="418">
        <v>3</v>
      </c>
      <c r="BV58" s="419" t="s">
        <v>609</v>
      </c>
      <c r="BW58" s="418">
        <v>2.5</v>
      </c>
      <c r="BX58" s="419" t="s">
        <v>217</v>
      </c>
      <c r="BY58" s="419" t="s">
        <v>217</v>
      </c>
    </row>
    <row r="59" spans="1:77" ht="29" x14ac:dyDescent="0.35">
      <c r="A59" s="418">
        <v>1409</v>
      </c>
      <c r="B59" s="419" t="s">
        <v>610</v>
      </c>
      <c r="C59" s="419" t="s">
        <v>217</v>
      </c>
      <c r="D59" s="419" t="s">
        <v>611</v>
      </c>
      <c r="E59" s="419" t="s">
        <v>612</v>
      </c>
      <c r="F59" s="419" t="s">
        <v>396</v>
      </c>
      <c r="G59" s="418">
        <v>20804004</v>
      </c>
      <c r="H59" s="418">
        <v>20804004</v>
      </c>
      <c r="I59" s="419" t="s">
        <v>455</v>
      </c>
      <c r="J59" s="420">
        <v>41423</v>
      </c>
      <c r="K59" s="419" t="s">
        <v>438</v>
      </c>
      <c r="L59" s="419" t="s">
        <v>613</v>
      </c>
      <c r="M59" s="419" t="s">
        <v>598</v>
      </c>
      <c r="N59" s="419" t="s">
        <v>598</v>
      </c>
      <c r="O59" s="419" t="s">
        <v>614</v>
      </c>
      <c r="P59" s="418">
        <v>-14.081052339999999</v>
      </c>
      <c r="Q59" s="418">
        <v>34.258215239999998</v>
      </c>
      <c r="R59" s="418">
        <v>635837.57643484999</v>
      </c>
      <c r="S59" s="418">
        <v>8442946.7620255705</v>
      </c>
      <c r="T59" s="419" t="s">
        <v>217</v>
      </c>
      <c r="U59" s="419"/>
      <c r="V59" s="418">
        <v>1</v>
      </c>
      <c r="W59" s="418">
        <v>1</v>
      </c>
      <c r="X59" s="418">
        <v>2</v>
      </c>
      <c r="Y59" s="418">
        <v>0</v>
      </c>
      <c r="Z59" s="418">
        <v>1</v>
      </c>
      <c r="AA59" s="418">
        <v>1</v>
      </c>
      <c r="AB59" s="418">
        <v>0</v>
      </c>
      <c r="AC59" s="418">
        <v>3</v>
      </c>
      <c r="AD59" s="418">
        <v>3</v>
      </c>
      <c r="AE59" s="418">
        <v>0</v>
      </c>
      <c r="AF59" s="418">
        <v>1</v>
      </c>
      <c r="AG59" s="418">
        <v>1</v>
      </c>
      <c r="AH59" s="418">
        <v>6</v>
      </c>
      <c r="AI59" s="418">
        <v>4</v>
      </c>
      <c r="AJ59" s="418">
        <v>10</v>
      </c>
      <c r="AK59" s="418">
        <v>0</v>
      </c>
      <c r="AL59" s="418">
        <v>0</v>
      </c>
      <c r="AM59" s="418">
        <v>0</v>
      </c>
      <c r="AN59" s="418">
        <v>24</v>
      </c>
      <c r="AO59" s="418">
        <v>28</v>
      </c>
      <c r="AP59" s="418">
        <v>52</v>
      </c>
      <c r="AQ59" s="418">
        <v>0</v>
      </c>
      <c r="AR59" s="418">
        <v>0</v>
      </c>
      <c r="AS59" s="418">
        <v>0</v>
      </c>
      <c r="AT59" s="418">
        <v>5</v>
      </c>
      <c r="AU59" s="418">
        <v>4</v>
      </c>
      <c r="AV59" s="418">
        <v>9</v>
      </c>
      <c r="AW59" s="418">
        <v>6</v>
      </c>
      <c r="AX59" s="418">
        <v>4</v>
      </c>
      <c r="AY59" s="418">
        <v>10</v>
      </c>
      <c r="AZ59" s="418">
        <v>0</v>
      </c>
      <c r="BA59" s="418">
        <v>0</v>
      </c>
      <c r="BB59" s="418">
        <v>0</v>
      </c>
      <c r="BC59" s="419" t="s">
        <v>3</v>
      </c>
      <c r="BD59" s="419" t="s">
        <v>1</v>
      </c>
      <c r="BE59" s="418">
        <v>1</v>
      </c>
      <c r="BF59" s="418" t="b">
        <v>1</v>
      </c>
      <c r="BG59" s="418">
        <v>2</v>
      </c>
      <c r="BH59" s="418" t="b">
        <v>0</v>
      </c>
      <c r="BI59" s="418" t="b">
        <v>1</v>
      </c>
      <c r="BJ59" s="419" t="s">
        <v>4</v>
      </c>
      <c r="BK59" s="418">
        <v>1</v>
      </c>
      <c r="BL59" s="418" t="b">
        <v>1</v>
      </c>
      <c r="BM59" s="418">
        <v>0.8</v>
      </c>
      <c r="BN59" s="418" t="b">
        <v>1</v>
      </c>
      <c r="BO59" s="418">
        <v>0.8</v>
      </c>
      <c r="BP59" s="418" t="b">
        <v>1</v>
      </c>
      <c r="BQ59" s="418" t="b">
        <v>1</v>
      </c>
      <c r="BR59" s="418" t="b">
        <v>0</v>
      </c>
      <c r="BS59" s="418" t="b">
        <v>1</v>
      </c>
      <c r="BT59" s="418" t="b">
        <v>1</v>
      </c>
      <c r="BU59" s="418">
        <v>2.5</v>
      </c>
      <c r="BV59" s="419" t="s">
        <v>217</v>
      </c>
      <c r="BW59" s="418">
        <v>0.3</v>
      </c>
      <c r="BX59" s="419" t="s">
        <v>217</v>
      </c>
      <c r="BY59" s="419" t="s">
        <v>217</v>
      </c>
    </row>
    <row r="60" spans="1:77" ht="29" x14ac:dyDescent="0.35">
      <c r="A60" s="418">
        <v>1410</v>
      </c>
      <c r="B60" s="419" t="s">
        <v>615</v>
      </c>
      <c r="C60" s="419" t="s">
        <v>217</v>
      </c>
      <c r="D60" s="419" t="s">
        <v>616</v>
      </c>
      <c r="E60" s="419" t="s">
        <v>617</v>
      </c>
      <c r="F60" s="419" t="s">
        <v>396</v>
      </c>
      <c r="G60" s="418">
        <v>20804005</v>
      </c>
      <c r="H60" s="418">
        <v>20804005</v>
      </c>
      <c r="I60" s="419" t="s">
        <v>455</v>
      </c>
      <c r="J60" s="420">
        <v>41423</v>
      </c>
      <c r="K60" s="419" t="s">
        <v>419</v>
      </c>
      <c r="L60" s="419" t="s">
        <v>618</v>
      </c>
      <c r="M60" s="419" t="s">
        <v>598</v>
      </c>
      <c r="N60" s="419" t="s">
        <v>598</v>
      </c>
      <c r="O60" s="419" t="s">
        <v>614</v>
      </c>
      <c r="P60" s="418">
        <v>-14.067138959999999</v>
      </c>
      <c r="Q60" s="418">
        <v>34.255074209999997</v>
      </c>
      <c r="R60" s="418">
        <v>635506.62033360999</v>
      </c>
      <c r="S60" s="418">
        <v>8444487.6592436992</v>
      </c>
      <c r="T60" s="419" t="s">
        <v>217</v>
      </c>
      <c r="U60" s="419" t="s">
        <v>217</v>
      </c>
      <c r="V60" s="418">
        <v>1</v>
      </c>
      <c r="W60" s="418">
        <v>3</v>
      </c>
      <c r="X60" s="418">
        <v>4</v>
      </c>
      <c r="Y60" s="418">
        <v>1</v>
      </c>
      <c r="Z60" s="418">
        <v>1</v>
      </c>
      <c r="AA60" s="418">
        <v>2</v>
      </c>
      <c r="AB60" s="418">
        <v>1</v>
      </c>
      <c r="AC60" s="418">
        <v>1</v>
      </c>
      <c r="AD60" s="418">
        <v>2</v>
      </c>
      <c r="AE60" s="418">
        <v>0</v>
      </c>
      <c r="AF60" s="418">
        <v>0</v>
      </c>
      <c r="AG60" s="418">
        <v>0</v>
      </c>
      <c r="AH60" s="418">
        <v>2</v>
      </c>
      <c r="AI60" s="418">
        <v>8</v>
      </c>
      <c r="AJ60" s="418">
        <v>10</v>
      </c>
      <c r="AK60" s="418">
        <v>0</v>
      </c>
      <c r="AL60" s="418">
        <v>0</v>
      </c>
      <c r="AM60" s="418">
        <v>0</v>
      </c>
      <c r="AN60" s="418">
        <v>17</v>
      </c>
      <c r="AO60" s="418">
        <v>35</v>
      </c>
      <c r="AP60" s="418">
        <v>52</v>
      </c>
      <c r="AQ60" s="418">
        <v>8</v>
      </c>
      <c r="AR60" s="418">
        <v>7</v>
      </c>
      <c r="AS60" s="418">
        <v>15</v>
      </c>
      <c r="AT60" s="418">
        <v>0</v>
      </c>
      <c r="AU60" s="418">
        <v>0</v>
      </c>
      <c r="AV60" s="418">
        <v>0</v>
      </c>
      <c r="AW60" s="418">
        <v>0</v>
      </c>
      <c r="AX60" s="418">
        <v>0</v>
      </c>
      <c r="AY60" s="418">
        <v>0</v>
      </c>
      <c r="AZ60" s="418">
        <v>0</v>
      </c>
      <c r="BA60" s="418">
        <v>0</v>
      </c>
      <c r="BB60" s="418">
        <v>0</v>
      </c>
      <c r="BC60" s="419" t="s">
        <v>0</v>
      </c>
      <c r="BD60" s="419" t="s">
        <v>1</v>
      </c>
      <c r="BE60" s="418">
        <v>1</v>
      </c>
      <c r="BF60" s="418" t="b">
        <v>1</v>
      </c>
      <c r="BG60" s="418">
        <v>1</v>
      </c>
      <c r="BH60" s="418" t="b">
        <v>1</v>
      </c>
      <c r="BI60" s="418" t="b">
        <v>1</v>
      </c>
      <c r="BJ60" s="419" t="s">
        <v>6</v>
      </c>
      <c r="BK60" s="418">
        <v>100</v>
      </c>
      <c r="BL60" s="418" t="b">
        <v>0</v>
      </c>
      <c r="BN60" s="418" t="b">
        <v>0</v>
      </c>
      <c r="BP60" s="418" t="b">
        <v>0</v>
      </c>
      <c r="BQ60" s="418" t="b">
        <v>0</v>
      </c>
      <c r="BR60" s="418" t="b">
        <v>0</v>
      </c>
      <c r="BS60" s="418" t="b">
        <v>0</v>
      </c>
      <c r="BT60" s="418" t="b">
        <v>0</v>
      </c>
      <c r="BU60" s="418">
        <v>0.5</v>
      </c>
      <c r="BV60" s="419" t="s">
        <v>217</v>
      </c>
      <c r="BW60" s="418">
        <v>0.5</v>
      </c>
      <c r="BX60" s="419" t="s">
        <v>217</v>
      </c>
      <c r="BY60" s="419" t="s">
        <v>217</v>
      </c>
    </row>
    <row r="61" spans="1:77" ht="29" x14ac:dyDescent="0.35">
      <c r="A61" s="418">
        <v>1411</v>
      </c>
      <c r="B61" s="419" t="s">
        <v>619</v>
      </c>
      <c r="C61" s="419" t="s">
        <v>620</v>
      </c>
      <c r="D61" s="419" t="s">
        <v>217</v>
      </c>
      <c r="E61" s="419" t="s">
        <v>621</v>
      </c>
      <c r="F61" s="419" t="s">
        <v>396</v>
      </c>
      <c r="G61" s="418">
        <v>20804006</v>
      </c>
      <c r="H61" s="418">
        <v>20804006</v>
      </c>
      <c r="I61" s="419" t="s">
        <v>397</v>
      </c>
      <c r="J61" s="420">
        <v>41546</v>
      </c>
      <c r="K61" s="419" t="s">
        <v>456</v>
      </c>
      <c r="L61" s="419" t="s">
        <v>596</v>
      </c>
      <c r="M61" s="419" t="s">
        <v>598</v>
      </c>
      <c r="N61" s="419" t="s">
        <v>598</v>
      </c>
      <c r="O61" s="419" t="s">
        <v>614</v>
      </c>
      <c r="P61" s="418">
        <v>-14.08162222</v>
      </c>
      <c r="Q61" s="418">
        <v>34.240799410000001</v>
      </c>
      <c r="R61" s="418">
        <v>633956.75892129005</v>
      </c>
      <c r="S61" s="418">
        <v>8442893.7010551393</v>
      </c>
      <c r="T61" s="419" t="s">
        <v>217</v>
      </c>
      <c r="U61" s="419" t="s">
        <v>217</v>
      </c>
      <c r="V61" s="418">
        <v>2</v>
      </c>
      <c r="W61" s="418">
        <v>2</v>
      </c>
      <c r="X61" s="418">
        <v>4</v>
      </c>
      <c r="Y61" s="418">
        <v>0</v>
      </c>
      <c r="Z61" s="418">
        <v>0</v>
      </c>
      <c r="AA61" s="418">
        <v>0</v>
      </c>
      <c r="AB61" s="418">
        <v>2</v>
      </c>
      <c r="AC61" s="418">
        <v>2</v>
      </c>
      <c r="AD61" s="418">
        <v>4</v>
      </c>
      <c r="AE61" s="418">
        <v>0</v>
      </c>
      <c r="AF61" s="418">
        <v>0</v>
      </c>
      <c r="AG61" s="418">
        <v>0</v>
      </c>
      <c r="AH61" s="418">
        <v>0</v>
      </c>
      <c r="AI61" s="418">
        <v>0</v>
      </c>
      <c r="AJ61" s="418">
        <v>0</v>
      </c>
      <c r="AK61" s="418">
        <v>0</v>
      </c>
      <c r="AL61" s="418">
        <v>0</v>
      </c>
      <c r="AM61" s="418">
        <v>0</v>
      </c>
      <c r="AN61" s="418">
        <v>38</v>
      </c>
      <c r="AO61" s="418">
        <v>71</v>
      </c>
      <c r="AP61" s="418">
        <v>109</v>
      </c>
      <c r="AQ61" s="418">
        <v>14</v>
      </c>
      <c r="AR61" s="418">
        <v>71</v>
      </c>
      <c r="AS61" s="418">
        <v>85</v>
      </c>
      <c r="AT61" s="418">
        <v>4</v>
      </c>
      <c r="AU61" s="418">
        <v>7</v>
      </c>
      <c r="AV61" s="418">
        <v>11</v>
      </c>
      <c r="AW61" s="418">
        <v>0</v>
      </c>
      <c r="AX61" s="418">
        <v>0</v>
      </c>
      <c r="AY61" s="418">
        <v>0</v>
      </c>
      <c r="AZ61" s="418">
        <v>0</v>
      </c>
      <c r="BA61" s="418">
        <v>0</v>
      </c>
      <c r="BB61" s="418">
        <v>0</v>
      </c>
      <c r="BC61" s="419" t="s">
        <v>0</v>
      </c>
      <c r="BD61" s="419" t="s">
        <v>1</v>
      </c>
      <c r="BE61" s="418">
        <v>1</v>
      </c>
      <c r="BF61" s="418" t="b">
        <v>0</v>
      </c>
      <c r="BH61" s="418" t="b">
        <v>0</v>
      </c>
      <c r="BI61" s="418" t="b">
        <v>1</v>
      </c>
      <c r="BJ61" s="419" t="s">
        <v>2</v>
      </c>
      <c r="BK61" s="418">
        <v>300</v>
      </c>
      <c r="BL61" s="418" t="b">
        <v>1</v>
      </c>
      <c r="BM61" s="418">
        <v>3</v>
      </c>
      <c r="BN61" s="418" t="b">
        <v>0</v>
      </c>
      <c r="BP61" s="418" t="b">
        <v>1</v>
      </c>
      <c r="BQ61" s="418" t="b">
        <v>0</v>
      </c>
      <c r="BR61" s="418" t="b">
        <v>0</v>
      </c>
      <c r="BS61" s="418" t="b">
        <v>0</v>
      </c>
      <c r="BT61" s="418" t="b">
        <v>0</v>
      </c>
      <c r="BU61" s="418">
        <v>1</v>
      </c>
      <c r="BV61" s="419" t="s">
        <v>217</v>
      </c>
      <c r="BW61" s="418">
        <v>3</v>
      </c>
      <c r="BX61" s="419" t="s">
        <v>217</v>
      </c>
      <c r="BY61" s="419" t="s">
        <v>217</v>
      </c>
    </row>
    <row r="62" spans="1:77" ht="29" x14ac:dyDescent="0.35">
      <c r="A62" s="418">
        <v>1412</v>
      </c>
      <c r="B62" s="419" t="s">
        <v>622</v>
      </c>
      <c r="C62" s="419" t="s">
        <v>623</v>
      </c>
      <c r="D62" s="419" t="s">
        <v>217</v>
      </c>
      <c r="E62" s="419" t="s">
        <v>624</v>
      </c>
      <c r="F62" s="419" t="s">
        <v>396</v>
      </c>
      <c r="G62" s="418">
        <v>20804007</v>
      </c>
      <c r="H62" s="418">
        <v>20804007</v>
      </c>
      <c r="I62" s="419" t="s">
        <v>397</v>
      </c>
      <c r="J62" s="420">
        <v>41546</v>
      </c>
      <c r="K62" s="419" t="s">
        <v>419</v>
      </c>
      <c r="L62" s="419" t="s">
        <v>624</v>
      </c>
      <c r="M62" s="419" t="s">
        <v>598</v>
      </c>
      <c r="N62" s="419" t="s">
        <v>598</v>
      </c>
      <c r="O62" s="419" t="s">
        <v>614</v>
      </c>
      <c r="P62" s="418">
        <v>-14.021261620000001</v>
      </c>
      <c r="Q62" s="418">
        <v>34.248234150000002</v>
      </c>
      <c r="R62" s="418">
        <v>634794.85039021994</v>
      </c>
      <c r="S62" s="418">
        <v>8449566.4759466592</v>
      </c>
      <c r="T62" s="419" t="s">
        <v>217</v>
      </c>
      <c r="U62" s="419" t="s">
        <v>217</v>
      </c>
      <c r="V62" s="418">
        <v>0</v>
      </c>
      <c r="W62" s="418">
        <v>2</v>
      </c>
      <c r="X62" s="418">
        <v>2</v>
      </c>
      <c r="Y62" s="418">
        <v>0</v>
      </c>
      <c r="Z62" s="418">
        <v>2</v>
      </c>
      <c r="AA62" s="418">
        <v>2</v>
      </c>
      <c r="AB62" s="418">
        <v>0</v>
      </c>
      <c r="AC62" s="418">
        <v>0</v>
      </c>
      <c r="AD62" s="418">
        <v>0</v>
      </c>
      <c r="AE62" s="418">
        <v>0</v>
      </c>
      <c r="AF62" s="418">
        <v>0</v>
      </c>
      <c r="AG62" s="418">
        <v>0</v>
      </c>
      <c r="AH62" s="418">
        <v>3</v>
      </c>
      <c r="AI62" s="418">
        <v>7</v>
      </c>
      <c r="AJ62" s="418">
        <v>10</v>
      </c>
      <c r="AK62" s="418">
        <v>0</v>
      </c>
      <c r="AL62" s="418">
        <v>0</v>
      </c>
      <c r="AM62" s="418">
        <v>0</v>
      </c>
      <c r="AN62" s="418">
        <v>25</v>
      </c>
      <c r="AO62" s="418">
        <v>27</v>
      </c>
      <c r="AP62" s="418">
        <v>52</v>
      </c>
      <c r="AQ62" s="418">
        <v>15</v>
      </c>
      <c r="AR62" s="418">
        <v>22</v>
      </c>
      <c r="AS62" s="418">
        <v>37</v>
      </c>
      <c r="AT62" s="418">
        <v>1</v>
      </c>
      <c r="AU62" s="418">
        <v>3</v>
      </c>
      <c r="AV62" s="418">
        <v>4</v>
      </c>
      <c r="AW62" s="418">
        <v>2</v>
      </c>
      <c r="AX62" s="418">
        <v>4</v>
      </c>
      <c r="AY62" s="418">
        <v>6</v>
      </c>
      <c r="AZ62" s="418">
        <v>0</v>
      </c>
      <c r="BA62" s="418">
        <v>0</v>
      </c>
      <c r="BB62" s="418">
        <v>0</v>
      </c>
      <c r="BC62" s="419" t="s">
        <v>8</v>
      </c>
      <c r="BD62" s="419" t="s">
        <v>7</v>
      </c>
      <c r="BE62" s="418">
        <v>1</v>
      </c>
      <c r="BF62" s="418" t="b">
        <v>1</v>
      </c>
      <c r="BG62" s="418">
        <v>1</v>
      </c>
      <c r="BH62" s="418" t="b">
        <v>0</v>
      </c>
      <c r="BI62" s="418" t="b">
        <v>1</v>
      </c>
      <c r="BJ62" s="419" t="s">
        <v>2</v>
      </c>
      <c r="BK62" s="418">
        <v>100</v>
      </c>
      <c r="BL62" s="418" t="b">
        <v>1</v>
      </c>
      <c r="BM62" s="418">
        <v>1</v>
      </c>
      <c r="BN62" s="418" t="b">
        <v>0</v>
      </c>
      <c r="BP62" s="418" t="b">
        <v>0</v>
      </c>
      <c r="BQ62" s="418" t="b">
        <v>0</v>
      </c>
      <c r="BR62" s="418" t="b">
        <v>0</v>
      </c>
      <c r="BS62" s="418" t="b">
        <v>0</v>
      </c>
      <c r="BT62" s="418" t="b">
        <v>0</v>
      </c>
      <c r="BU62" s="418">
        <v>0.4</v>
      </c>
      <c r="BV62" s="419" t="s">
        <v>217</v>
      </c>
      <c r="BW62" s="418">
        <v>3</v>
      </c>
      <c r="BX62" s="419" t="s">
        <v>217</v>
      </c>
      <c r="BY62" s="419" t="s">
        <v>217</v>
      </c>
    </row>
    <row r="63" spans="1:77" ht="29" x14ac:dyDescent="0.35">
      <c r="A63" s="418">
        <v>1413</v>
      </c>
      <c r="B63" s="419" t="s">
        <v>625</v>
      </c>
      <c r="C63" s="419" t="s">
        <v>217</v>
      </c>
      <c r="D63" s="419" t="s">
        <v>478</v>
      </c>
      <c r="E63" s="419" t="s">
        <v>626</v>
      </c>
      <c r="F63" s="419" t="s">
        <v>396</v>
      </c>
      <c r="G63" s="418">
        <v>20804008</v>
      </c>
      <c r="H63" s="418">
        <v>20804008</v>
      </c>
      <c r="I63" s="419" t="s">
        <v>455</v>
      </c>
      <c r="J63" s="420">
        <v>41423</v>
      </c>
      <c r="K63" s="419" t="s">
        <v>419</v>
      </c>
      <c r="L63" s="419" t="s">
        <v>626</v>
      </c>
      <c r="M63" s="419" t="s">
        <v>598</v>
      </c>
      <c r="N63" s="419" t="s">
        <v>598</v>
      </c>
      <c r="O63" s="419" t="s">
        <v>614</v>
      </c>
      <c r="P63" s="418">
        <v>-14.082285649999999</v>
      </c>
      <c r="Q63" s="418">
        <v>34.229754739999997</v>
      </c>
      <c r="R63" s="418">
        <v>632763.82961651997</v>
      </c>
      <c r="S63" s="418">
        <v>8442826.5702567603</v>
      </c>
      <c r="T63" s="419" t="s">
        <v>217</v>
      </c>
      <c r="U63" s="419"/>
      <c r="V63" s="418">
        <v>2</v>
      </c>
      <c r="W63" s="418">
        <v>2</v>
      </c>
      <c r="X63" s="418">
        <v>4</v>
      </c>
      <c r="Y63" s="418">
        <v>0</v>
      </c>
      <c r="Z63" s="418">
        <v>1</v>
      </c>
      <c r="AA63" s="418">
        <v>1</v>
      </c>
      <c r="AB63" s="418">
        <v>1</v>
      </c>
      <c r="AC63" s="418">
        <v>2</v>
      </c>
      <c r="AD63" s="418">
        <v>3</v>
      </c>
      <c r="AE63" s="418">
        <v>0</v>
      </c>
      <c r="AF63" s="418">
        <v>0</v>
      </c>
      <c r="AG63" s="418">
        <v>0</v>
      </c>
      <c r="AH63" s="418">
        <v>4</v>
      </c>
      <c r="AI63" s="418">
        <v>6</v>
      </c>
      <c r="AJ63" s="418">
        <v>10</v>
      </c>
      <c r="AK63" s="418">
        <v>0</v>
      </c>
      <c r="AL63" s="418">
        <v>0</v>
      </c>
      <c r="AM63" s="418">
        <v>0</v>
      </c>
      <c r="AN63" s="418">
        <v>20</v>
      </c>
      <c r="AO63" s="418">
        <v>25</v>
      </c>
      <c r="AP63" s="418">
        <v>45</v>
      </c>
      <c r="AQ63" s="418">
        <v>16</v>
      </c>
      <c r="AR63" s="418">
        <v>18</v>
      </c>
      <c r="AS63" s="418">
        <v>34</v>
      </c>
      <c r="AT63" s="418">
        <v>11</v>
      </c>
      <c r="AU63" s="418">
        <v>15</v>
      </c>
      <c r="AV63" s="418">
        <v>26</v>
      </c>
      <c r="AW63" s="418">
        <v>1</v>
      </c>
      <c r="AX63" s="418">
        <v>2</v>
      </c>
      <c r="AY63" s="418">
        <v>3</v>
      </c>
      <c r="AZ63" s="418">
        <v>1</v>
      </c>
      <c r="BA63" s="418">
        <v>0</v>
      </c>
      <c r="BB63" s="418">
        <v>1</v>
      </c>
      <c r="BC63" s="419" t="s">
        <v>8</v>
      </c>
      <c r="BD63" s="419" t="s">
        <v>7</v>
      </c>
      <c r="BE63" s="424">
        <v>1</v>
      </c>
      <c r="BF63" s="418" t="b">
        <v>0</v>
      </c>
      <c r="BH63" s="418" t="b">
        <v>0</v>
      </c>
      <c r="BI63" s="418" t="b">
        <v>1</v>
      </c>
      <c r="BJ63" s="419" t="s">
        <v>6</v>
      </c>
      <c r="BK63" s="418">
        <v>300</v>
      </c>
      <c r="BL63" s="418" t="b">
        <v>0</v>
      </c>
      <c r="BN63" s="418" t="b">
        <v>0</v>
      </c>
      <c r="BP63" s="418" t="b">
        <v>1</v>
      </c>
      <c r="BQ63" s="418" t="b">
        <v>0</v>
      </c>
      <c r="BR63" s="418" t="b">
        <v>0</v>
      </c>
      <c r="BS63" s="418" t="b">
        <v>0</v>
      </c>
      <c r="BT63" s="418" t="b">
        <v>0</v>
      </c>
      <c r="BU63" s="418">
        <v>1</v>
      </c>
      <c r="BV63" s="419" t="s">
        <v>217</v>
      </c>
      <c r="BW63" s="418">
        <v>3</v>
      </c>
      <c r="BX63" s="419" t="s">
        <v>217</v>
      </c>
      <c r="BY63" s="419" t="s">
        <v>217</v>
      </c>
    </row>
    <row r="64" spans="1:77" x14ac:dyDescent="0.35">
      <c r="A64" s="418">
        <v>1414</v>
      </c>
      <c r="B64" s="419" t="s">
        <v>627</v>
      </c>
      <c r="C64" s="419" t="s">
        <v>217</v>
      </c>
      <c r="D64" s="419" t="s">
        <v>217</v>
      </c>
      <c r="E64" s="419" t="s">
        <v>628</v>
      </c>
      <c r="F64" s="419" t="s">
        <v>396</v>
      </c>
      <c r="G64" s="418">
        <v>20804009</v>
      </c>
      <c r="H64" s="418">
        <v>20804009</v>
      </c>
      <c r="I64" s="419" t="s">
        <v>217</v>
      </c>
      <c r="K64" s="419" t="s">
        <v>419</v>
      </c>
      <c r="L64" s="419" t="s">
        <v>629</v>
      </c>
      <c r="M64" s="419" t="s">
        <v>598</v>
      </c>
      <c r="N64" s="419" t="s">
        <v>598</v>
      </c>
      <c r="O64" s="419" t="s">
        <v>217</v>
      </c>
      <c r="P64" s="418">
        <v>-14.081217799999999</v>
      </c>
      <c r="Q64" s="418">
        <v>34.27816954</v>
      </c>
      <c r="R64" s="418">
        <v>637992.06786196004</v>
      </c>
      <c r="S64" s="418">
        <v>8442916.8542844299</v>
      </c>
      <c r="T64" s="419" t="s">
        <v>217</v>
      </c>
      <c r="U64" s="419" t="s">
        <v>217</v>
      </c>
      <c r="V64" s="418">
        <v>2</v>
      </c>
      <c r="W64" s="418">
        <v>2</v>
      </c>
      <c r="X64" s="418">
        <v>4</v>
      </c>
      <c r="Y64" s="418">
        <v>0</v>
      </c>
      <c r="Z64" s="418">
        <v>1</v>
      </c>
      <c r="AA64" s="418">
        <v>1</v>
      </c>
      <c r="AB64" s="418">
        <v>1</v>
      </c>
      <c r="AC64" s="418">
        <v>2</v>
      </c>
      <c r="AD64" s="418">
        <v>3</v>
      </c>
      <c r="AE64" s="418">
        <v>0</v>
      </c>
      <c r="AF64" s="418">
        <v>0</v>
      </c>
      <c r="AG64" s="418">
        <v>0</v>
      </c>
      <c r="AH64" s="418">
        <v>4</v>
      </c>
      <c r="AI64" s="418">
        <v>6</v>
      </c>
      <c r="AJ64" s="418">
        <v>10</v>
      </c>
      <c r="AK64" s="418">
        <v>0</v>
      </c>
      <c r="AL64" s="418">
        <v>0</v>
      </c>
      <c r="AM64" s="418">
        <v>0</v>
      </c>
      <c r="AN64" s="418">
        <v>20</v>
      </c>
      <c r="AO64" s="418">
        <v>25</v>
      </c>
      <c r="AP64" s="418">
        <v>45</v>
      </c>
      <c r="AQ64" s="418">
        <v>16</v>
      </c>
      <c r="AR64" s="418">
        <v>18</v>
      </c>
      <c r="AS64" s="418">
        <v>34</v>
      </c>
      <c r="AT64" s="418">
        <v>11</v>
      </c>
      <c r="AU64" s="418">
        <v>15</v>
      </c>
      <c r="AV64" s="418">
        <v>26</v>
      </c>
      <c r="AW64" s="418">
        <v>1</v>
      </c>
      <c r="AX64" s="418">
        <v>2</v>
      </c>
      <c r="AY64" s="418">
        <v>3</v>
      </c>
      <c r="AZ64" s="418">
        <v>1</v>
      </c>
      <c r="BA64" s="418">
        <v>0</v>
      </c>
      <c r="BB64" s="418">
        <v>1</v>
      </c>
      <c r="BC64" s="419" t="s">
        <v>8</v>
      </c>
      <c r="BD64" s="419" t="s">
        <v>7</v>
      </c>
      <c r="BE64" s="424">
        <v>1</v>
      </c>
      <c r="BF64" s="418" t="b">
        <v>0</v>
      </c>
      <c r="BH64" s="418" t="b">
        <v>0</v>
      </c>
      <c r="BI64" s="418" t="b">
        <v>0</v>
      </c>
      <c r="BJ64" s="419" t="s">
        <v>2</v>
      </c>
      <c r="BL64" s="418" t="b">
        <v>0</v>
      </c>
      <c r="BN64" s="418" t="b">
        <v>0</v>
      </c>
      <c r="BP64" s="418" t="b">
        <v>0</v>
      </c>
      <c r="BQ64" s="418" t="b">
        <v>0</v>
      </c>
      <c r="BR64" s="418" t="b">
        <v>0</v>
      </c>
      <c r="BS64" s="418" t="b">
        <v>0</v>
      </c>
      <c r="BT64" s="418" t="b">
        <v>0</v>
      </c>
      <c r="BV64" s="419" t="s">
        <v>217</v>
      </c>
      <c r="BX64" s="419" t="s">
        <v>217</v>
      </c>
      <c r="BY64" s="419" t="s">
        <v>217</v>
      </c>
    </row>
    <row r="65" spans="1:77" x14ac:dyDescent="0.35">
      <c r="A65" s="418">
        <v>1415</v>
      </c>
      <c r="B65" s="419" t="s">
        <v>630</v>
      </c>
      <c r="C65" s="419" t="s">
        <v>217</v>
      </c>
      <c r="D65" s="419" t="s">
        <v>631</v>
      </c>
      <c r="E65" s="419" t="s">
        <v>632</v>
      </c>
      <c r="F65" s="419" t="s">
        <v>396</v>
      </c>
      <c r="G65" s="418">
        <v>20804010</v>
      </c>
      <c r="H65" s="418">
        <v>20804010</v>
      </c>
      <c r="I65" s="419" t="s">
        <v>608</v>
      </c>
      <c r="J65" s="420">
        <v>41401</v>
      </c>
      <c r="K65" s="419" t="s">
        <v>419</v>
      </c>
      <c r="L65" s="419" t="s">
        <v>633</v>
      </c>
      <c r="M65" s="419" t="s">
        <v>598</v>
      </c>
      <c r="N65" s="419" t="s">
        <v>598</v>
      </c>
      <c r="O65" s="419" t="s">
        <v>614</v>
      </c>
      <c r="P65" s="418">
        <v>-14.0692766</v>
      </c>
      <c r="Q65" s="418">
        <v>34.246252669999997</v>
      </c>
      <c r="R65" s="418">
        <v>634552.80133567005</v>
      </c>
      <c r="S65" s="418">
        <v>8444256.2509160992</v>
      </c>
      <c r="T65" s="419" t="s">
        <v>217</v>
      </c>
      <c r="U65" s="419" t="s">
        <v>217</v>
      </c>
      <c r="V65" s="418">
        <v>1</v>
      </c>
      <c r="W65" s="418">
        <v>1</v>
      </c>
      <c r="X65" s="418">
        <v>2</v>
      </c>
      <c r="Y65" s="418">
        <v>0</v>
      </c>
      <c r="Z65" s="418">
        <v>0</v>
      </c>
      <c r="AA65" s="418">
        <v>0</v>
      </c>
      <c r="AB65" s="418">
        <v>1</v>
      </c>
      <c r="AC65" s="418">
        <v>1</v>
      </c>
      <c r="AD65" s="418">
        <v>2</v>
      </c>
      <c r="AE65" s="418">
        <v>1</v>
      </c>
      <c r="AF65" s="418">
        <v>1</v>
      </c>
      <c r="AG65" s="418">
        <v>2</v>
      </c>
      <c r="AH65" s="418">
        <v>3</v>
      </c>
      <c r="AI65" s="418">
        <v>7</v>
      </c>
      <c r="AJ65" s="418">
        <v>10</v>
      </c>
      <c r="AK65" s="418">
        <v>0</v>
      </c>
      <c r="AL65" s="418">
        <v>0</v>
      </c>
      <c r="AM65" s="418">
        <v>0</v>
      </c>
      <c r="AN65" s="418">
        <v>20</v>
      </c>
      <c r="AO65" s="418">
        <v>28</v>
      </c>
      <c r="AP65" s="418">
        <v>48</v>
      </c>
      <c r="AQ65" s="418">
        <v>10</v>
      </c>
      <c r="AR65" s="418">
        <v>19</v>
      </c>
      <c r="AS65" s="418">
        <v>29</v>
      </c>
      <c r="AT65" s="418">
        <v>0</v>
      </c>
      <c r="AU65" s="418">
        <v>0</v>
      </c>
      <c r="AV65" s="418">
        <v>0</v>
      </c>
      <c r="AW65" s="418">
        <v>1</v>
      </c>
      <c r="AX65" s="418">
        <v>0</v>
      </c>
      <c r="AY65" s="418">
        <v>1</v>
      </c>
      <c r="AZ65" s="418">
        <v>0</v>
      </c>
      <c r="BA65" s="418">
        <v>0</v>
      </c>
      <c r="BB65" s="418">
        <v>0</v>
      </c>
      <c r="BC65" s="419" t="s">
        <v>0</v>
      </c>
      <c r="BD65" s="419" t="s">
        <v>7</v>
      </c>
      <c r="BE65" s="418">
        <v>1</v>
      </c>
      <c r="BF65" s="418" t="b">
        <v>0</v>
      </c>
      <c r="BH65" s="418" t="b">
        <v>0</v>
      </c>
      <c r="BI65" s="418" t="b">
        <v>1</v>
      </c>
      <c r="BJ65" s="419" t="s">
        <v>2</v>
      </c>
      <c r="BK65" s="418">
        <v>100</v>
      </c>
      <c r="BL65" s="418" t="b">
        <v>0</v>
      </c>
      <c r="BN65" s="418" t="b">
        <v>0</v>
      </c>
      <c r="BP65" s="418" t="b">
        <v>1</v>
      </c>
      <c r="BQ65" s="418" t="b">
        <v>0</v>
      </c>
      <c r="BR65" s="418" t="b">
        <v>0</v>
      </c>
      <c r="BS65" s="418" t="b">
        <v>0</v>
      </c>
      <c r="BT65" s="418" t="b">
        <v>1</v>
      </c>
      <c r="BU65" s="418">
        <v>2</v>
      </c>
      <c r="BV65" s="419" t="s">
        <v>217</v>
      </c>
      <c r="BW65" s="418">
        <v>4</v>
      </c>
      <c r="BX65" s="419" t="s">
        <v>217</v>
      </c>
      <c r="BY65" s="419" t="s">
        <v>217</v>
      </c>
    </row>
    <row r="66" spans="1:77" ht="29" x14ac:dyDescent="0.35">
      <c r="A66" s="418">
        <v>1416</v>
      </c>
      <c r="B66" s="419" t="s">
        <v>634</v>
      </c>
      <c r="C66" s="419" t="s">
        <v>217</v>
      </c>
      <c r="D66" s="419" t="s">
        <v>635</v>
      </c>
      <c r="E66" s="419" t="s">
        <v>636</v>
      </c>
      <c r="F66" s="419" t="s">
        <v>396</v>
      </c>
      <c r="G66" s="418">
        <v>20804011</v>
      </c>
      <c r="H66" s="418">
        <v>20804011</v>
      </c>
      <c r="I66" s="419" t="s">
        <v>637</v>
      </c>
      <c r="J66" s="420">
        <v>41401</v>
      </c>
      <c r="K66" s="419" t="s">
        <v>534</v>
      </c>
      <c r="L66" s="419" t="s">
        <v>638</v>
      </c>
      <c r="M66" s="419" t="s">
        <v>598</v>
      </c>
      <c r="N66" s="419" t="s">
        <v>598</v>
      </c>
      <c r="O66" s="419" t="s">
        <v>614</v>
      </c>
      <c r="P66" s="418">
        <v>-14.05040198</v>
      </c>
      <c r="Q66" s="418">
        <v>34.222591729999998</v>
      </c>
      <c r="R66" s="418">
        <v>632008.70380313997</v>
      </c>
      <c r="S66" s="418">
        <v>8446357.5059357993</v>
      </c>
      <c r="T66" s="419" t="s">
        <v>217</v>
      </c>
      <c r="U66" s="419" t="s">
        <v>217</v>
      </c>
      <c r="V66" s="418">
        <v>0</v>
      </c>
      <c r="W66" s="418">
        <v>3</v>
      </c>
      <c r="X66" s="418">
        <v>3</v>
      </c>
      <c r="Y66" s="418">
        <v>0</v>
      </c>
      <c r="Z66" s="418">
        <v>0</v>
      </c>
      <c r="AA66" s="418">
        <v>0</v>
      </c>
      <c r="AB66" s="418">
        <v>0</v>
      </c>
      <c r="AC66" s="418">
        <v>3</v>
      </c>
      <c r="AD66" s="418">
        <v>3</v>
      </c>
      <c r="AE66" s="418">
        <v>0</v>
      </c>
      <c r="AF66" s="418">
        <v>0</v>
      </c>
      <c r="AG66" s="418">
        <v>0</v>
      </c>
      <c r="AH66" s="418">
        <v>2</v>
      </c>
      <c r="AI66" s="418">
        <v>8</v>
      </c>
      <c r="AJ66" s="418">
        <v>10</v>
      </c>
      <c r="AK66" s="418">
        <v>0</v>
      </c>
      <c r="AL66" s="418">
        <v>0</v>
      </c>
      <c r="AM66" s="418">
        <v>0</v>
      </c>
      <c r="AN66" s="418">
        <v>24</v>
      </c>
      <c r="AO66" s="418">
        <v>32</v>
      </c>
      <c r="AP66" s="418">
        <v>56</v>
      </c>
      <c r="AQ66" s="418">
        <v>10</v>
      </c>
      <c r="AR66" s="418">
        <v>12</v>
      </c>
      <c r="AS66" s="418">
        <v>22</v>
      </c>
      <c r="AT66" s="418">
        <v>4</v>
      </c>
      <c r="AU66" s="418">
        <v>6</v>
      </c>
      <c r="AV66" s="418">
        <v>10</v>
      </c>
      <c r="AW66" s="418">
        <v>2</v>
      </c>
      <c r="AX66" s="418">
        <v>1</v>
      </c>
      <c r="AY66" s="418">
        <v>3</v>
      </c>
      <c r="AZ66" s="418">
        <v>1</v>
      </c>
      <c r="BA66" s="418">
        <v>0</v>
      </c>
      <c r="BB66" s="418">
        <v>1</v>
      </c>
      <c r="BC66" s="419" t="s">
        <v>0</v>
      </c>
      <c r="BD66" s="419" t="s">
        <v>7</v>
      </c>
      <c r="BE66" s="418">
        <v>1</v>
      </c>
      <c r="BF66" s="418" t="b">
        <v>0</v>
      </c>
      <c r="BH66" s="418" t="b">
        <v>0</v>
      </c>
      <c r="BI66" s="418" t="b">
        <v>1</v>
      </c>
      <c r="BJ66" s="419" t="s">
        <v>2</v>
      </c>
      <c r="BK66" s="418">
        <v>100</v>
      </c>
      <c r="BL66" s="418" t="b">
        <v>1</v>
      </c>
      <c r="BM66" s="418">
        <v>1</v>
      </c>
      <c r="BN66" s="418" t="b">
        <v>0</v>
      </c>
      <c r="BP66" s="418" t="b">
        <v>0</v>
      </c>
      <c r="BQ66" s="418" t="b">
        <v>0</v>
      </c>
      <c r="BR66" s="418" t="b">
        <v>0</v>
      </c>
      <c r="BS66" s="418" t="b">
        <v>0</v>
      </c>
      <c r="BT66" s="418" t="b">
        <v>1</v>
      </c>
      <c r="BU66" s="418">
        <v>2</v>
      </c>
      <c r="BV66" s="419" t="s">
        <v>636</v>
      </c>
      <c r="BW66" s="418">
        <v>3</v>
      </c>
      <c r="BX66" s="419" t="s">
        <v>217</v>
      </c>
      <c r="BY66" s="419" t="s">
        <v>217</v>
      </c>
    </row>
    <row r="67" spans="1:77" ht="29" x14ac:dyDescent="0.35">
      <c r="A67" s="418">
        <v>1417</v>
      </c>
      <c r="B67" s="419" t="s">
        <v>639</v>
      </c>
      <c r="C67" s="419" t="s">
        <v>640</v>
      </c>
      <c r="D67" s="419" t="s">
        <v>217</v>
      </c>
      <c r="E67" s="419" t="s">
        <v>641</v>
      </c>
      <c r="F67" s="419" t="s">
        <v>396</v>
      </c>
      <c r="G67" s="418">
        <v>20804012</v>
      </c>
      <c r="H67" s="418">
        <v>20804012</v>
      </c>
      <c r="I67" s="419" t="s">
        <v>642</v>
      </c>
      <c r="J67" s="420">
        <v>41423</v>
      </c>
      <c r="K67" s="419" t="s">
        <v>438</v>
      </c>
      <c r="L67" s="419" t="s">
        <v>643</v>
      </c>
      <c r="M67" s="419" t="s">
        <v>598</v>
      </c>
      <c r="N67" s="419" t="s">
        <v>598</v>
      </c>
      <c r="O67" s="419" t="s">
        <v>614</v>
      </c>
      <c r="P67" s="418">
        <v>-14.09594991</v>
      </c>
      <c r="Q67" s="418">
        <v>34.243886879999998</v>
      </c>
      <c r="R67" s="418">
        <v>634281.75197539001</v>
      </c>
      <c r="S67" s="418">
        <v>8441307.02761136</v>
      </c>
      <c r="T67" s="419" t="s">
        <v>217</v>
      </c>
      <c r="U67" s="419" t="s">
        <v>217</v>
      </c>
      <c r="V67" s="418">
        <v>1</v>
      </c>
      <c r="W67" s="418">
        <v>2</v>
      </c>
      <c r="X67" s="418">
        <v>3</v>
      </c>
      <c r="Y67" s="418">
        <v>1</v>
      </c>
      <c r="Z67" s="418">
        <v>2</v>
      </c>
      <c r="AA67" s="418">
        <v>3</v>
      </c>
      <c r="AB67" s="418">
        <v>0</v>
      </c>
      <c r="AC67" s="418">
        <v>0</v>
      </c>
      <c r="AD67" s="418">
        <v>0</v>
      </c>
      <c r="AE67" s="418">
        <v>0</v>
      </c>
      <c r="AF67" s="418">
        <v>1</v>
      </c>
      <c r="AG67" s="418">
        <v>1</v>
      </c>
      <c r="AH67" s="418">
        <v>5</v>
      </c>
      <c r="AI67" s="418">
        <v>5</v>
      </c>
      <c r="AJ67" s="418">
        <v>10</v>
      </c>
      <c r="AK67" s="418">
        <v>0</v>
      </c>
      <c r="AL67" s="418">
        <v>0</v>
      </c>
      <c r="AM67" s="418">
        <v>0</v>
      </c>
      <c r="AN67" s="418">
        <v>28</v>
      </c>
      <c r="AO67" s="418">
        <v>20</v>
      </c>
      <c r="AP67" s="418">
        <v>48</v>
      </c>
      <c r="AQ67" s="418">
        <v>10</v>
      </c>
      <c r="AR67" s="418">
        <v>15</v>
      </c>
      <c r="AS67" s="418">
        <v>25</v>
      </c>
      <c r="AT67" s="418">
        <v>10</v>
      </c>
      <c r="AU67" s="418">
        <v>15</v>
      </c>
      <c r="AV67" s="418">
        <v>25</v>
      </c>
      <c r="AW67" s="418">
        <v>8</v>
      </c>
      <c r="AX67" s="418">
        <v>7</v>
      </c>
      <c r="AY67" s="418">
        <v>15</v>
      </c>
      <c r="AZ67" s="418">
        <v>0</v>
      </c>
      <c r="BA67" s="418">
        <v>0</v>
      </c>
      <c r="BB67" s="418">
        <v>0</v>
      </c>
      <c r="BC67" s="419" t="s">
        <v>3</v>
      </c>
      <c r="BD67" s="419" t="s">
        <v>1</v>
      </c>
      <c r="BE67" s="418">
        <v>1</v>
      </c>
      <c r="BF67" s="418" t="b">
        <v>1</v>
      </c>
      <c r="BG67" s="418">
        <v>1</v>
      </c>
      <c r="BH67" s="418" t="b">
        <v>1</v>
      </c>
      <c r="BI67" s="418" t="b">
        <v>1</v>
      </c>
      <c r="BJ67" s="419" t="s">
        <v>2</v>
      </c>
      <c r="BK67" s="418">
        <v>100</v>
      </c>
      <c r="BL67" s="418" t="b">
        <v>1</v>
      </c>
      <c r="BM67" s="418">
        <v>2</v>
      </c>
      <c r="BN67" s="418" t="b">
        <v>1</v>
      </c>
      <c r="BO67" s="418">
        <v>0.5</v>
      </c>
      <c r="BP67" s="418" t="b">
        <v>0</v>
      </c>
      <c r="BQ67" s="418" t="b">
        <v>0</v>
      </c>
      <c r="BR67" s="418" t="b">
        <v>0</v>
      </c>
      <c r="BS67" s="418" t="b">
        <v>0</v>
      </c>
      <c r="BT67" s="418" t="b">
        <v>0</v>
      </c>
      <c r="BU67" s="418">
        <v>2</v>
      </c>
      <c r="BV67" s="419" t="s">
        <v>217</v>
      </c>
      <c r="BW67" s="418">
        <v>0.1</v>
      </c>
      <c r="BX67" s="419" t="s">
        <v>217</v>
      </c>
      <c r="BY67" s="419" t="s">
        <v>217</v>
      </c>
    </row>
    <row r="68" spans="1:77" ht="29" x14ac:dyDescent="0.35">
      <c r="A68" s="418">
        <v>1418</v>
      </c>
      <c r="B68" s="419" t="s">
        <v>644</v>
      </c>
      <c r="C68" s="419" t="s">
        <v>217</v>
      </c>
      <c r="D68" s="419" t="s">
        <v>645</v>
      </c>
      <c r="E68" s="419" t="s">
        <v>624</v>
      </c>
      <c r="F68" s="419" t="s">
        <v>396</v>
      </c>
      <c r="G68" s="418">
        <v>20804013</v>
      </c>
      <c r="H68" s="418">
        <v>20804013</v>
      </c>
      <c r="I68" s="419" t="s">
        <v>397</v>
      </c>
      <c r="J68" s="420">
        <v>41423</v>
      </c>
      <c r="K68" s="419" t="s">
        <v>456</v>
      </c>
      <c r="L68" s="419" t="s">
        <v>646</v>
      </c>
      <c r="M68" s="419" t="s">
        <v>598</v>
      </c>
      <c r="N68" s="419" t="s">
        <v>598</v>
      </c>
      <c r="O68" s="419" t="s">
        <v>614</v>
      </c>
      <c r="P68" s="418">
        <v>-14.04085751</v>
      </c>
      <c r="Q68" s="418">
        <v>34.26922965</v>
      </c>
      <c r="R68" s="418">
        <v>637050.80367902003</v>
      </c>
      <c r="S68" s="418">
        <v>8447386.7187110893</v>
      </c>
      <c r="T68" s="419" t="s">
        <v>217</v>
      </c>
      <c r="U68" s="419" t="s">
        <v>217</v>
      </c>
      <c r="V68" s="418">
        <v>0</v>
      </c>
      <c r="W68" s="418">
        <v>1</v>
      </c>
      <c r="X68" s="418">
        <v>1</v>
      </c>
      <c r="Y68" s="418">
        <v>0</v>
      </c>
      <c r="Z68" s="418">
        <v>1</v>
      </c>
      <c r="AA68" s="418">
        <v>1</v>
      </c>
      <c r="AB68" s="418">
        <v>0</v>
      </c>
      <c r="AC68" s="418">
        <v>0</v>
      </c>
      <c r="AD68" s="418">
        <v>0</v>
      </c>
      <c r="AE68" s="418">
        <v>0</v>
      </c>
      <c r="AF68" s="418">
        <v>0</v>
      </c>
      <c r="AG68" s="418">
        <v>0</v>
      </c>
      <c r="AH68" s="418">
        <v>3</v>
      </c>
      <c r="AI68" s="418">
        <v>5</v>
      </c>
      <c r="AJ68" s="418">
        <v>8</v>
      </c>
      <c r="AK68" s="418">
        <v>0</v>
      </c>
      <c r="AL68" s="418">
        <v>0</v>
      </c>
      <c r="AM68" s="418">
        <v>0</v>
      </c>
      <c r="AN68" s="418">
        <v>12</v>
      </c>
      <c r="AO68" s="418">
        <v>17</v>
      </c>
      <c r="AP68" s="418">
        <v>29</v>
      </c>
      <c r="AQ68" s="418">
        <v>7</v>
      </c>
      <c r="AR68" s="418">
        <v>10</v>
      </c>
      <c r="AS68" s="418">
        <v>17</v>
      </c>
      <c r="AT68" s="418">
        <v>3</v>
      </c>
      <c r="AU68" s="418">
        <v>4</v>
      </c>
      <c r="AV68" s="418">
        <v>7</v>
      </c>
      <c r="AW68" s="418">
        <v>0</v>
      </c>
      <c r="AX68" s="418">
        <v>1</v>
      </c>
      <c r="AY68" s="418">
        <v>1</v>
      </c>
      <c r="AZ68" s="418">
        <v>0</v>
      </c>
      <c r="BA68" s="418">
        <v>1</v>
      </c>
      <c r="BB68" s="418">
        <v>1</v>
      </c>
      <c r="BC68" s="419" t="s">
        <v>8</v>
      </c>
      <c r="BD68" s="419" t="s">
        <v>7</v>
      </c>
      <c r="BE68" s="418">
        <v>1</v>
      </c>
      <c r="BF68" s="418" t="b">
        <v>0</v>
      </c>
      <c r="BH68" s="418" t="b">
        <v>0</v>
      </c>
      <c r="BI68" s="418" t="b">
        <v>1</v>
      </c>
      <c r="BJ68" s="419" t="s">
        <v>2</v>
      </c>
      <c r="BK68" s="418">
        <v>400</v>
      </c>
      <c r="BL68" s="418" t="b">
        <v>1</v>
      </c>
      <c r="BM68" s="418">
        <v>1</v>
      </c>
      <c r="BN68" s="418" t="b">
        <v>0</v>
      </c>
      <c r="BP68" s="418" t="b">
        <v>1</v>
      </c>
      <c r="BQ68" s="418" t="b">
        <v>0</v>
      </c>
      <c r="BR68" s="418" t="b">
        <v>0</v>
      </c>
      <c r="BS68" s="418" t="b">
        <v>0</v>
      </c>
      <c r="BT68" s="418" t="b">
        <v>0</v>
      </c>
      <c r="BU68" s="418">
        <v>2</v>
      </c>
      <c r="BV68" s="419" t="s">
        <v>217</v>
      </c>
      <c r="BW68" s="418">
        <v>6</v>
      </c>
      <c r="BX68" s="419" t="s">
        <v>217</v>
      </c>
      <c r="BY68" s="419" t="s">
        <v>217</v>
      </c>
    </row>
    <row r="69" spans="1:77" ht="29" x14ac:dyDescent="0.35">
      <c r="A69" s="418">
        <v>1419</v>
      </c>
      <c r="B69" s="419" t="s">
        <v>647</v>
      </c>
      <c r="C69" s="419" t="s">
        <v>217</v>
      </c>
      <c r="D69" s="419" t="s">
        <v>478</v>
      </c>
      <c r="E69" s="419" t="s">
        <v>454</v>
      </c>
      <c r="F69" s="419" t="s">
        <v>396</v>
      </c>
      <c r="G69" s="418">
        <v>20804014</v>
      </c>
      <c r="H69" s="418">
        <v>20804014</v>
      </c>
      <c r="I69" s="419" t="s">
        <v>603</v>
      </c>
      <c r="J69" s="420">
        <v>41439</v>
      </c>
      <c r="K69" s="419" t="s">
        <v>419</v>
      </c>
      <c r="L69" s="419" t="s">
        <v>454</v>
      </c>
      <c r="M69" s="419" t="s">
        <v>598</v>
      </c>
      <c r="N69" s="419" t="s">
        <v>598</v>
      </c>
      <c r="O69" s="419" t="s">
        <v>614</v>
      </c>
      <c r="P69" s="418">
        <v>-14.098859360000001</v>
      </c>
      <c r="Q69" s="418">
        <v>34.293427530000002</v>
      </c>
      <c r="R69" s="418">
        <v>639628.85197468998</v>
      </c>
      <c r="S69" s="418">
        <v>8440956.3328394406</v>
      </c>
      <c r="T69" s="419" t="s">
        <v>217</v>
      </c>
      <c r="U69" s="419" t="s">
        <v>217</v>
      </c>
      <c r="V69" s="418">
        <v>0</v>
      </c>
      <c r="W69" s="418">
        <v>2</v>
      </c>
      <c r="X69" s="418">
        <v>2</v>
      </c>
      <c r="Y69" s="418">
        <v>0</v>
      </c>
      <c r="Z69" s="418">
        <v>0</v>
      </c>
      <c r="AA69" s="418">
        <v>0</v>
      </c>
      <c r="AB69" s="418">
        <v>0</v>
      </c>
      <c r="AC69" s="418">
        <v>2</v>
      </c>
      <c r="AD69" s="418">
        <v>2</v>
      </c>
      <c r="AE69" s="418">
        <v>0</v>
      </c>
      <c r="AF69" s="418">
        <v>0</v>
      </c>
      <c r="AG69" s="418">
        <v>0</v>
      </c>
      <c r="AH69" s="418">
        <v>4</v>
      </c>
      <c r="AI69" s="418">
        <v>6</v>
      </c>
      <c r="AJ69" s="418">
        <v>10</v>
      </c>
      <c r="AK69" s="418">
        <v>0</v>
      </c>
      <c r="AL69" s="418">
        <v>0</v>
      </c>
      <c r="AM69" s="418">
        <v>0</v>
      </c>
      <c r="AN69" s="418">
        <v>28</v>
      </c>
      <c r="AO69" s="418">
        <v>43</v>
      </c>
      <c r="AP69" s="418">
        <v>71</v>
      </c>
      <c r="AQ69" s="418">
        <v>14</v>
      </c>
      <c r="AR69" s="418">
        <v>28</v>
      </c>
      <c r="AS69" s="418">
        <v>42</v>
      </c>
      <c r="AT69" s="418">
        <v>15</v>
      </c>
      <c r="AU69" s="418">
        <v>15</v>
      </c>
      <c r="AV69" s="418">
        <v>30</v>
      </c>
      <c r="AW69" s="418">
        <v>2</v>
      </c>
      <c r="AX69" s="418">
        <v>1</v>
      </c>
      <c r="AY69" s="418">
        <v>3</v>
      </c>
      <c r="AZ69" s="418">
        <v>0</v>
      </c>
      <c r="BA69" s="418">
        <v>0</v>
      </c>
      <c r="BB69" s="418">
        <v>0</v>
      </c>
      <c r="BC69" s="419" t="s">
        <v>0</v>
      </c>
      <c r="BD69" s="419" t="s">
        <v>7</v>
      </c>
      <c r="BE69" s="418">
        <v>1</v>
      </c>
      <c r="BF69" s="418" t="b">
        <v>0</v>
      </c>
      <c r="BH69" s="418" t="b">
        <v>0</v>
      </c>
      <c r="BI69" s="418" t="b">
        <v>1</v>
      </c>
      <c r="BJ69" s="419" t="s">
        <v>2</v>
      </c>
      <c r="BK69" s="418">
        <v>20</v>
      </c>
      <c r="BL69" s="418" t="b">
        <v>0</v>
      </c>
      <c r="BN69" s="418" t="b">
        <v>0</v>
      </c>
      <c r="BP69" s="418" t="b">
        <v>0</v>
      </c>
      <c r="BQ69" s="418" t="b">
        <v>0</v>
      </c>
      <c r="BR69" s="418" t="b">
        <v>0</v>
      </c>
      <c r="BS69" s="418" t="b">
        <v>0</v>
      </c>
      <c r="BT69" s="418" t="b">
        <v>0</v>
      </c>
      <c r="BU69" s="418">
        <v>0.3</v>
      </c>
      <c r="BV69" s="419" t="s">
        <v>217</v>
      </c>
      <c r="BW69" s="418">
        <v>0.8</v>
      </c>
      <c r="BX69" s="419" t="s">
        <v>217</v>
      </c>
      <c r="BY69" s="419" t="s">
        <v>648</v>
      </c>
    </row>
    <row r="70" spans="1:77" ht="29" x14ac:dyDescent="0.35">
      <c r="A70" s="418">
        <v>1420</v>
      </c>
      <c r="B70" s="419" t="s">
        <v>649</v>
      </c>
      <c r="C70" s="419" t="s">
        <v>217</v>
      </c>
      <c r="D70" s="419" t="s">
        <v>650</v>
      </c>
      <c r="E70" s="419" t="s">
        <v>651</v>
      </c>
      <c r="F70" s="419" t="s">
        <v>396</v>
      </c>
      <c r="G70" s="418">
        <v>20804015</v>
      </c>
      <c r="H70" s="418">
        <v>20804015</v>
      </c>
      <c r="I70" s="419" t="s">
        <v>397</v>
      </c>
      <c r="J70" s="420">
        <v>41423</v>
      </c>
      <c r="K70" s="419" t="s">
        <v>419</v>
      </c>
      <c r="L70" s="419" t="s">
        <v>652</v>
      </c>
      <c r="M70" s="419" t="s">
        <v>598</v>
      </c>
      <c r="N70" s="419" t="s">
        <v>598</v>
      </c>
      <c r="O70" s="419" t="s">
        <v>614</v>
      </c>
      <c r="P70" s="418">
        <v>-14.041825360000001</v>
      </c>
      <c r="Q70" s="418">
        <v>34.24035894</v>
      </c>
      <c r="R70" s="418">
        <v>633932.35818528</v>
      </c>
      <c r="S70" s="418">
        <v>8447296.2247562408</v>
      </c>
      <c r="T70" s="419" t="s">
        <v>217</v>
      </c>
      <c r="U70" s="419" t="s">
        <v>217</v>
      </c>
      <c r="V70" s="418">
        <v>2</v>
      </c>
      <c r="W70" s="418">
        <v>0</v>
      </c>
      <c r="X70" s="418">
        <v>2</v>
      </c>
      <c r="Y70" s="418">
        <v>0</v>
      </c>
      <c r="Z70" s="418">
        <v>0</v>
      </c>
      <c r="AA70" s="418">
        <v>0</v>
      </c>
      <c r="AB70" s="418">
        <v>2</v>
      </c>
      <c r="AC70" s="418">
        <v>0</v>
      </c>
      <c r="AD70" s="418">
        <v>2</v>
      </c>
      <c r="AE70" s="418">
        <v>0</v>
      </c>
      <c r="AF70" s="418">
        <v>1</v>
      </c>
      <c r="AG70" s="418">
        <v>1</v>
      </c>
      <c r="AH70" s="418">
        <v>4</v>
      </c>
      <c r="AI70" s="418">
        <v>6</v>
      </c>
      <c r="AJ70" s="418">
        <v>10</v>
      </c>
      <c r="AK70" s="418">
        <v>0</v>
      </c>
      <c r="AL70" s="418">
        <v>0</v>
      </c>
      <c r="AM70" s="418">
        <v>0</v>
      </c>
      <c r="AN70" s="418">
        <v>100</v>
      </c>
      <c r="AO70" s="418">
        <v>92</v>
      </c>
      <c r="AP70" s="418">
        <v>192</v>
      </c>
      <c r="AQ70" s="418">
        <v>43</v>
      </c>
      <c r="AR70" s="418">
        <v>48</v>
      </c>
      <c r="AS70" s="418">
        <v>91</v>
      </c>
      <c r="AT70" s="418">
        <v>12</v>
      </c>
      <c r="AU70" s="418">
        <v>19</v>
      </c>
      <c r="AV70" s="418">
        <v>31</v>
      </c>
      <c r="AW70" s="418">
        <v>3</v>
      </c>
      <c r="AX70" s="418">
        <v>2</v>
      </c>
      <c r="AY70" s="418">
        <v>5</v>
      </c>
      <c r="AZ70" s="418">
        <v>1</v>
      </c>
      <c r="BA70" s="418">
        <v>0</v>
      </c>
      <c r="BB70" s="418">
        <v>1</v>
      </c>
      <c r="BC70" s="419" t="s">
        <v>3</v>
      </c>
      <c r="BD70" s="419" t="s">
        <v>1</v>
      </c>
      <c r="BE70" s="418">
        <v>4</v>
      </c>
      <c r="BF70" s="418" t="b">
        <v>0</v>
      </c>
      <c r="BH70" s="418" t="b">
        <v>0</v>
      </c>
      <c r="BI70" s="418" t="b">
        <v>1</v>
      </c>
      <c r="BJ70" s="419" t="s">
        <v>2</v>
      </c>
      <c r="BK70" s="418">
        <v>100</v>
      </c>
      <c r="BL70" s="418" t="b">
        <v>1</v>
      </c>
      <c r="BM70" s="418">
        <v>1</v>
      </c>
      <c r="BN70" s="418" t="b">
        <v>0</v>
      </c>
      <c r="BP70" s="418" t="b">
        <v>0</v>
      </c>
      <c r="BQ70" s="418" t="b">
        <v>0</v>
      </c>
      <c r="BR70" s="418" t="b">
        <v>0</v>
      </c>
      <c r="BS70" s="418" t="b">
        <v>0</v>
      </c>
      <c r="BT70" s="418" t="b">
        <v>0</v>
      </c>
      <c r="BU70" s="418">
        <v>1</v>
      </c>
      <c r="BV70" s="419" t="s">
        <v>217</v>
      </c>
      <c r="BW70" s="418">
        <v>0.2</v>
      </c>
      <c r="BX70" s="419" t="s">
        <v>217</v>
      </c>
      <c r="BY70" s="419" t="s">
        <v>217</v>
      </c>
    </row>
    <row r="71" spans="1:77" ht="29" x14ac:dyDescent="0.35">
      <c r="A71" s="418">
        <v>1421</v>
      </c>
      <c r="B71" s="419" t="s">
        <v>653</v>
      </c>
      <c r="C71" s="419" t="s">
        <v>654</v>
      </c>
      <c r="D71" s="419" t="s">
        <v>217</v>
      </c>
      <c r="E71" s="419" t="s">
        <v>655</v>
      </c>
      <c r="F71" s="419" t="s">
        <v>396</v>
      </c>
      <c r="G71" s="418">
        <v>20804016</v>
      </c>
      <c r="H71" s="418">
        <v>20804016</v>
      </c>
      <c r="I71" s="419" t="s">
        <v>397</v>
      </c>
      <c r="J71" s="420">
        <v>41423</v>
      </c>
      <c r="K71" s="419" t="s">
        <v>419</v>
      </c>
      <c r="L71" s="419" t="s">
        <v>655</v>
      </c>
      <c r="M71" s="419" t="s">
        <v>598</v>
      </c>
      <c r="N71" s="419" t="s">
        <v>598</v>
      </c>
      <c r="O71" s="419" t="s">
        <v>614</v>
      </c>
      <c r="P71" s="418">
        <v>-13.98319747</v>
      </c>
      <c r="Q71" s="418">
        <v>34.279584739999997</v>
      </c>
      <c r="R71" s="418">
        <v>638203.60136227997</v>
      </c>
      <c r="S71" s="418">
        <v>8453759.0163378604</v>
      </c>
      <c r="T71" s="419" t="s">
        <v>217</v>
      </c>
      <c r="U71" s="419" t="s">
        <v>217</v>
      </c>
      <c r="V71" s="418">
        <v>0</v>
      </c>
      <c r="W71" s="418">
        <v>1</v>
      </c>
      <c r="X71" s="418">
        <v>1</v>
      </c>
      <c r="Y71" s="418">
        <v>0</v>
      </c>
      <c r="Z71" s="418">
        <v>1</v>
      </c>
      <c r="AA71" s="418">
        <v>1</v>
      </c>
      <c r="AB71" s="418">
        <v>0</v>
      </c>
      <c r="AC71" s="418">
        <v>0</v>
      </c>
      <c r="AD71" s="418">
        <v>0</v>
      </c>
      <c r="AE71" s="418">
        <v>0</v>
      </c>
      <c r="AF71" s="418">
        <v>0</v>
      </c>
      <c r="AG71" s="418">
        <v>0</v>
      </c>
      <c r="AH71" s="418">
        <v>5</v>
      </c>
      <c r="AI71" s="418">
        <v>5</v>
      </c>
      <c r="AJ71" s="418">
        <v>10</v>
      </c>
      <c r="AK71" s="418">
        <v>0</v>
      </c>
      <c r="AL71" s="418">
        <v>0</v>
      </c>
      <c r="AM71" s="418">
        <v>0</v>
      </c>
      <c r="AN71" s="418">
        <v>18</v>
      </c>
      <c r="AO71" s="418">
        <v>25</v>
      </c>
      <c r="AP71" s="418">
        <v>43</v>
      </c>
      <c r="AQ71" s="418">
        <v>22</v>
      </c>
      <c r="AR71" s="418">
        <v>32</v>
      </c>
      <c r="AS71" s="418">
        <v>54</v>
      </c>
      <c r="AT71" s="418">
        <v>4</v>
      </c>
      <c r="AU71" s="418">
        <v>4</v>
      </c>
      <c r="AV71" s="418">
        <v>8</v>
      </c>
      <c r="AW71" s="418">
        <v>2</v>
      </c>
      <c r="AX71" s="418">
        <v>3</v>
      </c>
      <c r="AY71" s="418">
        <v>5</v>
      </c>
      <c r="AZ71" s="418">
        <v>0</v>
      </c>
      <c r="BA71" s="418">
        <v>0</v>
      </c>
      <c r="BB71" s="418">
        <v>0</v>
      </c>
      <c r="BC71" s="419" t="s">
        <v>0</v>
      </c>
      <c r="BD71" s="419" t="s">
        <v>218</v>
      </c>
      <c r="BE71" s="418">
        <v>1</v>
      </c>
      <c r="BF71" s="418" t="b">
        <v>0</v>
      </c>
      <c r="BH71" s="418" t="b">
        <v>0</v>
      </c>
      <c r="BI71" s="418" t="b">
        <v>0</v>
      </c>
      <c r="BJ71" s="419" t="s">
        <v>2</v>
      </c>
      <c r="BL71" s="418" t="b">
        <v>1</v>
      </c>
      <c r="BM71" s="418">
        <v>1</v>
      </c>
      <c r="BN71" s="418" t="b">
        <v>0</v>
      </c>
      <c r="BP71" s="418" t="b">
        <v>0</v>
      </c>
      <c r="BQ71" s="418" t="b">
        <v>0</v>
      </c>
      <c r="BR71" s="418" t="b">
        <v>0</v>
      </c>
      <c r="BS71" s="418" t="b">
        <v>0</v>
      </c>
      <c r="BT71" s="418" t="b">
        <v>0</v>
      </c>
      <c r="BU71" s="418">
        <v>1</v>
      </c>
      <c r="BV71" s="419" t="s">
        <v>217</v>
      </c>
      <c r="BW71" s="418">
        <v>3</v>
      </c>
      <c r="BX71" s="419" t="s">
        <v>217</v>
      </c>
      <c r="BY71" s="419" t="s">
        <v>217</v>
      </c>
    </row>
    <row r="72" spans="1:77" ht="29" x14ac:dyDescent="0.35">
      <c r="A72" s="418">
        <v>1422</v>
      </c>
      <c r="B72" s="419" t="s">
        <v>656</v>
      </c>
      <c r="C72" s="419" t="s">
        <v>657</v>
      </c>
      <c r="D72" s="419" t="s">
        <v>217</v>
      </c>
      <c r="E72" s="419" t="s">
        <v>632</v>
      </c>
      <c r="F72" s="419" t="s">
        <v>396</v>
      </c>
      <c r="G72" s="418">
        <v>20804017</v>
      </c>
      <c r="H72" s="418">
        <v>20804017</v>
      </c>
      <c r="I72" s="419" t="s">
        <v>397</v>
      </c>
      <c r="J72" s="420">
        <v>41423</v>
      </c>
      <c r="K72" s="419" t="s">
        <v>419</v>
      </c>
      <c r="L72" s="419" t="s">
        <v>632</v>
      </c>
      <c r="M72" s="419" t="s">
        <v>598</v>
      </c>
      <c r="N72" s="419" t="s">
        <v>598</v>
      </c>
      <c r="O72" s="419" t="s">
        <v>614</v>
      </c>
      <c r="P72" s="418">
        <v>-14.078154550000001</v>
      </c>
      <c r="Q72" s="418">
        <v>34.22546019</v>
      </c>
      <c r="R72" s="418">
        <v>632302.50680885999</v>
      </c>
      <c r="S72" s="418">
        <v>8443285.9635089692</v>
      </c>
      <c r="T72" s="419" t="s">
        <v>217</v>
      </c>
      <c r="U72" s="419" t="s">
        <v>217</v>
      </c>
      <c r="V72" s="418">
        <v>0</v>
      </c>
      <c r="W72" s="418">
        <v>3</v>
      </c>
      <c r="X72" s="418">
        <v>3</v>
      </c>
      <c r="Y72" s="418">
        <v>0</v>
      </c>
      <c r="Z72" s="418">
        <v>2</v>
      </c>
      <c r="AA72" s="418">
        <v>2</v>
      </c>
      <c r="AB72" s="418">
        <v>0</v>
      </c>
      <c r="AC72" s="418">
        <v>1</v>
      </c>
      <c r="AD72" s="418">
        <v>1</v>
      </c>
      <c r="AE72" s="418">
        <v>0</v>
      </c>
      <c r="AF72" s="418">
        <v>0</v>
      </c>
      <c r="AG72" s="418">
        <v>0</v>
      </c>
      <c r="AH72" s="418">
        <v>4</v>
      </c>
      <c r="AI72" s="418">
        <v>6</v>
      </c>
      <c r="AJ72" s="418">
        <v>10</v>
      </c>
      <c r="AK72" s="418">
        <v>0</v>
      </c>
      <c r="AL72" s="418">
        <v>0</v>
      </c>
      <c r="AM72" s="418">
        <v>0</v>
      </c>
      <c r="AN72" s="418">
        <v>10</v>
      </c>
      <c r="AO72" s="418">
        <v>35</v>
      </c>
      <c r="AP72" s="418">
        <v>45</v>
      </c>
      <c r="AQ72" s="418">
        <v>10</v>
      </c>
      <c r="AR72" s="418">
        <v>35</v>
      </c>
      <c r="AS72" s="418">
        <v>45</v>
      </c>
      <c r="AT72" s="418">
        <v>3</v>
      </c>
      <c r="AU72" s="418">
        <v>7</v>
      </c>
      <c r="AV72" s="418">
        <v>10</v>
      </c>
      <c r="AW72" s="418">
        <v>5</v>
      </c>
      <c r="AX72" s="418">
        <v>2</v>
      </c>
      <c r="AY72" s="418">
        <v>7</v>
      </c>
      <c r="AZ72" s="418">
        <v>0</v>
      </c>
      <c r="BA72" s="418">
        <v>0</v>
      </c>
      <c r="BB72" s="418">
        <v>0</v>
      </c>
      <c r="BC72" s="419" t="s">
        <v>3</v>
      </c>
      <c r="BD72" s="419" t="s">
        <v>7</v>
      </c>
      <c r="BE72" s="418">
        <v>1</v>
      </c>
      <c r="BF72" s="418" t="b">
        <v>0</v>
      </c>
      <c r="BH72" s="418" t="b">
        <v>0</v>
      </c>
      <c r="BI72" s="418" t="b">
        <v>1</v>
      </c>
      <c r="BJ72" s="419" t="s">
        <v>2</v>
      </c>
      <c r="BK72" s="418">
        <v>250</v>
      </c>
      <c r="BL72" s="418" t="b">
        <v>1</v>
      </c>
      <c r="BM72" s="418">
        <v>1</v>
      </c>
      <c r="BN72" s="418" t="b">
        <v>0</v>
      </c>
      <c r="BP72" s="418" t="b">
        <v>1</v>
      </c>
      <c r="BQ72" s="418" t="b">
        <v>0</v>
      </c>
      <c r="BR72" s="418" t="b">
        <v>0</v>
      </c>
      <c r="BS72" s="418" t="b">
        <v>0</v>
      </c>
      <c r="BT72" s="418" t="b">
        <v>0</v>
      </c>
      <c r="BU72" s="418">
        <v>2.5</v>
      </c>
      <c r="BV72" s="419" t="s">
        <v>217</v>
      </c>
      <c r="BW72" s="418">
        <v>3</v>
      </c>
      <c r="BX72" s="419" t="s">
        <v>217</v>
      </c>
      <c r="BY72" s="419" t="s">
        <v>217</v>
      </c>
    </row>
    <row r="73" spans="1:77" ht="29" x14ac:dyDescent="0.35">
      <c r="A73" s="418">
        <v>1423</v>
      </c>
      <c r="B73" s="419" t="s">
        <v>658</v>
      </c>
      <c r="C73" s="419" t="s">
        <v>217</v>
      </c>
      <c r="D73" s="419" t="s">
        <v>659</v>
      </c>
      <c r="E73" s="419" t="s">
        <v>660</v>
      </c>
      <c r="F73" s="419" t="s">
        <v>396</v>
      </c>
      <c r="G73" s="418">
        <v>20804018</v>
      </c>
      <c r="H73" s="418">
        <v>20804018</v>
      </c>
      <c r="I73" s="419" t="s">
        <v>661</v>
      </c>
      <c r="J73" s="420">
        <v>41439</v>
      </c>
      <c r="K73" s="419" t="s">
        <v>419</v>
      </c>
      <c r="L73" s="419" t="s">
        <v>662</v>
      </c>
      <c r="M73" s="419" t="s">
        <v>598</v>
      </c>
      <c r="N73" s="419" t="s">
        <v>598</v>
      </c>
      <c r="O73" s="419" t="s">
        <v>217</v>
      </c>
      <c r="P73" s="418">
        <v>-14.106613790000001</v>
      </c>
      <c r="Q73" s="418">
        <v>34.264498320000001</v>
      </c>
      <c r="R73" s="418">
        <v>636500.79941754998</v>
      </c>
      <c r="S73" s="418">
        <v>8440115.5251179393</v>
      </c>
      <c r="T73" s="419" t="s">
        <v>217</v>
      </c>
      <c r="U73" s="419"/>
      <c r="V73" s="418">
        <v>0</v>
      </c>
      <c r="W73" s="418">
        <v>3</v>
      </c>
      <c r="X73" s="418">
        <v>3</v>
      </c>
      <c r="Y73" s="418">
        <v>0</v>
      </c>
      <c r="Z73" s="418">
        <v>3</v>
      </c>
      <c r="AA73" s="418">
        <v>3</v>
      </c>
      <c r="AB73" s="418">
        <v>0</v>
      </c>
      <c r="AC73" s="418">
        <v>0</v>
      </c>
      <c r="AD73" s="418">
        <v>0</v>
      </c>
      <c r="AE73" s="418">
        <v>0</v>
      </c>
      <c r="AF73" s="418">
        <v>0</v>
      </c>
      <c r="AG73" s="418">
        <v>0</v>
      </c>
      <c r="AH73" s="418">
        <v>3</v>
      </c>
      <c r="AI73" s="418">
        <v>7</v>
      </c>
      <c r="AJ73" s="418">
        <v>10</v>
      </c>
      <c r="AK73" s="418">
        <v>0</v>
      </c>
      <c r="AL73" s="418">
        <v>0</v>
      </c>
      <c r="AM73" s="418">
        <v>0</v>
      </c>
      <c r="AN73" s="418">
        <v>52</v>
      </c>
      <c r="AO73" s="418">
        <v>48</v>
      </c>
      <c r="AP73" s="418">
        <v>100</v>
      </c>
      <c r="AQ73" s="418">
        <v>34</v>
      </c>
      <c r="AR73" s="418">
        <v>28</v>
      </c>
      <c r="AS73" s="418">
        <v>62</v>
      </c>
      <c r="AT73" s="418">
        <v>17</v>
      </c>
      <c r="AU73" s="418">
        <v>16</v>
      </c>
      <c r="AV73" s="418">
        <v>33</v>
      </c>
      <c r="AW73" s="418">
        <v>3</v>
      </c>
      <c r="AX73" s="418">
        <v>5</v>
      </c>
      <c r="AY73" s="418">
        <v>8</v>
      </c>
      <c r="AZ73" s="418">
        <v>0</v>
      </c>
      <c r="BA73" s="418">
        <v>0</v>
      </c>
      <c r="BB73" s="418">
        <v>0</v>
      </c>
      <c r="BC73" s="419" t="s">
        <v>0</v>
      </c>
      <c r="BD73" s="419" t="s">
        <v>7</v>
      </c>
      <c r="BE73" s="418">
        <v>1</v>
      </c>
      <c r="BF73" s="418" t="b">
        <v>0</v>
      </c>
      <c r="BH73" s="418" t="b">
        <v>0</v>
      </c>
      <c r="BI73" s="418" t="b">
        <v>1</v>
      </c>
      <c r="BJ73" s="419" t="s">
        <v>2</v>
      </c>
      <c r="BL73" s="418" t="b">
        <v>0</v>
      </c>
      <c r="BN73" s="418" t="b">
        <v>0</v>
      </c>
      <c r="BP73" s="418" t="b">
        <v>1</v>
      </c>
      <c r="BQ73" s="418" t="b">
        <v>0</v>
      </c>
      <c r="BR73" s="418" t="b">
        <v>0</v>
      </c>
      <c r="BS73" s="418" t="b">
        <v>1</v>
      </c>
      <c r="BT73" s="418" t="b">
        <v>1</v>
      </c>
      <c r="BU73" s="418">
        <v>2</v>
      </c>
      <c r="BV73" s="419" t="s">
        <v>217</v>
      </c>
      <c r="BW73" s="418">
        <v>4</v>
      </c>
      <c r="BX73" s="419" t="s">
        <v>217</v>
      </c>
      <c r="BY73" s="419" t="s">
        <v>648</v>
      </c>
    </row>
    <row r="74" spans="1:77" ht="29" x14ac:dyDescent="0.35">
      <c r="A74" s="418">
        <v>1424</v>
      </c>
      <c r="B74" s="419" t="s">
        <v>663</v>
      </c>
      <c r="C74" s="419" t="s">
        <v>217</v>
      </c>
      <c r="D74" s="419" t="s">
        <v>664</v>
      </c>
      <c r="E74" s="419" t="s">
        <v>665</v>
      </c>
      <c r="F74" s="419" t="s">
        <v>396</v>
      </c>
      <c r="G74" s="418">
        <v>20804019</v>
      </c>
      <c r="H74" s="418">
        <v>20804019</v>
      </c>
      <c r="I74" s="419" t="s">
        <v>603</v>
      </c>
      <c r="J74" s="420">
        <v>41439</v>
      </c>
      <c r="K74" s="419" t="s">
        <v>438</v>
      </c>
      <c r="L74" s="419" t="s">
        <v>665</v>
      </c>
      <c r="M74" s="419" t="s">
        <v>598</v>
      </c>
      <c r="N74" s="419" t="s">
        <v>598</v>
      </c>
      <c r="O74" s="419" t="s">
        <v>614</v>
      </c>
      <c r="P74" s="418">
        <v>-14.06700494</v>
      </c>
      <c r="Q74" s="418">
        <v>34.283661860000002</v>
      </c>
      <c r="R74" s="418">
        <v>638593.67829024</v>
      </c>
      <c r="S74" s="418">
        <v>8444485.8594639096</v>
      </c>
      <c r="T74" s="419" t="s">
        <v>217</v>
      </c>
      <c r="U74" s="419"/>
      <c r="V74" s="418">
        <v>1</v>
      </c>
      <c r="W74" s="418">
        <v>1</v>
      </c>
      <c r="X74" s="418">
        <v>2</v>
      </c>
      <c r="Y74" s="418">
        <v>0</v>
      </c>
      <c r="Z74" s="418">
        <v>0</v>
      </c>
      <c r="AA74" s="418">
        <v>0</v>
      </c>
      <c r="AB74" s="418">
        <v>1</v>
      </c>
      <c r="AC74" s="418">
        <v>1</v>
      </c>
      <c r="AD74" s="418">
        <v>2</v>
      </c>
      <c r="AE74" s="418">
        <v>0</v>
      </c>
      <c r="AF74" s="418">
        <v>0</v>
      </c>
      <c r="AG74" s="418">
        <v>0</v>
      </c>
      <c r="AH74" s="418">
        <v>5</v>
      </c>
      <c r="AI74" s="418">
        <v>5</v>
      </c>
      <c r="AJ74" s="418">
        <v>10</v>
      </c>
      <c r="AK74" s="418">
        <v>0</v>
      </c>
      <c r="AL74" s="418">
        <v>0</v>
      </c>
      <c r="AM74" s="418">
        <v>0</v>
      </c>
      <c r="AN74" s="418">
        <v>13</v>
      </c>
      <c r="AO74" s="418">
        <v>17</v>
      </c>
      <c r="AP74" s="418">
        <v>30</v>
      </c>
      <c r="AQ74" s="418">
        <v>17</v>
      </c>
      <c r="AR74" s="418">
        <v>18</v>
      </c>
      <c r="AS74" s="418">
        <v>35</v>
      </c>
      <c r="AT74" s="418">
        <v>2</v>
      </c>
      <c r="AU74" s="418">
        <v>3</v>
      </c>
      <c r="AV74" s="418">
        <v>5</v>
      </c>
      <c r="AW74" s="418">
        <v>3</v>
      </c>
      <c r="AX74" s="418">
        <v>3</v>
      </c>
      <c r="AY74" s="418">
        <v>6</v>
      </c>
      <c r="AZ74" s="418">
        <v>2</v>
      </c>
      <c r="BA74" s="418">
        <v>0</v>
      </c>
      <c r="BB74" s="418">
        <v>2</v>
      </c>
      <c r="BC74" s="419" t="s">
        <v>0</v>
      </c>
      <c r="BD74" s="419" t="s">
        <v>7</v>
      </c>
      <c r="BE74" s="418">
        <v>1</v>
      </c>
      <c r="BF74" s="418" t="b">
        <v>0</v>
      </c>
      <c r="BH74" s="418" t="b">
        <v>0</v>
      </c>
      <c r="BI74" s="418" t="b">
        <v>1</v>
      </c>
      <c r="BJ74" s="419" t="s">
        <v>2</v>
      </c>
      <c r="BL74" s="418" t="b">
        <v>0</v>
      </c>
      <c r="BN74" s="418" t="b">
        <v>0</v>
      </c>
      <c r="BP74" s="418" t="b">
        <v>0</v>
      </c>
      <c r="BQ74" s="418" t="b">
        <v>0</v>
      </c>
      <c r="BR74" s="418" t="b">
        <v>0</v>
      </c>
      <c r="BS74" s="418" t="b">
        <v>0</v>
      </c>
      <c r="BT74" s="418" t="b">
        <v>0</v>
      </c>
      <c r="BU74" s="418">
        <v>2</v>
      </c>
      <c r="BV74" s="419" t="s">
        <v>217</v>
      </c>
      <c r="BW74" s="418">
        <v>6</v>
      </c>
      <c r="BX74" s="419" t="s">
        <v>217</v>
      </c>
      <c r="BY74" s="419" t="s">
        <v>217</v>
      </c>
    </row>
    <row r="75" spans="1:77" ht="29" x14ac:dyDescent="0.35">
      <c r="A75" s="418">
        <v>1425</v>
      </c>
      <c r="B75" s="419" t="s">
        <v>666</v>
      </c>
      <c r="C75" s="419" t="s">
        <v>217</v>
      </c>
      <c r="D75" s="419" t="s">
        <v>667</v>
      </c>
      <c r="E75" s="419" t="s">
        <v>602</v>
      </c>
      <c r="F75" s="419" t="s">
        <v>396</v>
      </c>
      <c r="G75" s="418">
        <v>20804020</v>
      </c>
      <c r="H75" s="418">
        <v>20804020</v>
      </c>
      <c r="I75" s="419" t="s">
        <v>603</v>
      </c>
      <c r="J75" s="420">
        <v>41439</v>
      </c>
      <c r="K75" s="419" t="s">
        <v>398</v>
      </c>
      <c r="L75" s="419" t="s">
        <v>602</v>
      </c>
      <c r="M75" s="419" t="s">
        <v>598</v>
      </c>
      <c r="N75" s="419" t="s">
        <v>598</v>
      </c>
      <c r="O75" s="419" t="s">
        <v>614</v>
      </c>
      <c r="P75" s="418">
        <v>-14.041241729999999</v>
      </c>
      <c r="Q75" s="418">
        <v>34.311143440000002</v>
      </c>
      <c r="R75" s="418">
        <v>641577.08902644995</v>
      </c>
      <c r="S75" s="418">
        <v>8447319.4817483593</v>
      </c>
      <c r="T75" s="419" t="s">
        <v>217</v>
      </c>
      <c r="U75" s="419"/>
      <c r="V75" s="418">
        <v>0</v>
      </c>
      <c r="W75" s="418">
        <v>1</v>
      </c>
      <c r="X75" s="418">
        <v>1</v>
      </c>
      <c r="Y75" s="418">
        <v>0</v>
      </c>
      <c r="Z75" s="418">
        <v>1</v>
      </c>
      <c r="AA75" s="418">
        <v>1</v>
      </c>
      <c r="AB75" s="418">
        <v>0</v>
      </c>
      <c r="AC75" s="418">
        <v>0</v>
      </c>
      <c r="AD75" s="418">
        <v>0</v>
      </c>
      <c r="AE75" s="418">
        <v>0</v>
      </c>
      <c r="AF75" s="418">
        <v>0</v>
      </c>
      <c r="AG75" s="418">
        <v>0</v>
      </c>
      <c r="AH75" s="418">
        <v>5</v>
      </c>
      <c r="AI75" s="418">
        <v>5</v>
      </c>
      <c r="AJ75" s="418">
        <v>10</v>
      </c>
      <c r="AK75" s="418">
        <v>0</v>
      </c>
      <c r="AL75" s="418">
        <v>0</v>
      </c>
      <c r="AM75" s="418">
        <v>0</v>
      </c>
      <c r="AN75" s="418">
        <v>34</v>
      </c>
      <c r="AO75" s="418">
        <v>48</v>
      </c>
      <c r="AP75" s="418">
        <v>82</v>
      </c>
      <c r="AQ75" s="418">
        <v>30</v>
      </c>
      <c r="AR75" s="418">
        <v>29</v>
      </c>
      <c r="AS75" s="418">
        <v>59</v>
      </c>
      <c r="AT75" s="418">
        <v>30</v>
      </c>
      <c r="AU75" s="418">
        <v>29</v>
      </c>
      <c r="AV75" s="418">
        <v>59</v>
      </c>
      <c r="AW75" s="418">
        <v>0</v>
      </c>
      <c r="AX75" s="418">
        <v>1</v>
      </c>
      <c r="AY75" s="418">
        <v>1</v>
      </c>
      <c r="AZ75" s="418">
        <v>0</v>
      </c>
      <c r="BA75" s="418">
        <v>0</v>
      </c>
      <c r="BB75" s="418">
        <v>0</v>
      </c>
      <c r="BC75" s="419" t="s">
        <v>0</v>
      </c>
      <c r="BD75" s="419" t="s">
        <v>7</v>
      </c>
      <c r="BE75" s="418">
        <v>1</v>
      </c>
      <c r="BF75" s="418" t="b">
        <v>0</v>
      </c>
      <c r="BH75" s="418" t="b">
        <v>0</v>
      </c>
      <c r="BI75" s="418" t="b">
        <v>1</v>
      </c>
      <c r="BJ75" s="419" t="s">
        <v>2</v>
      </c>
      <c r="BK75" s="418">
        <v>1</v>
      </c>
      <c r="BL75" s="418" t="b">
        <v>0</v>
      </c>
      <c r="BN75" s="418" t="b">
        <v>0</v>
      </c>
      <c r="BP75" s="418" t="b">
        <v>0</v>
      </c>
      <c r="BQ75" s="418" t="b">
        <v>0</v>
      </c>
      <c r="BR75" s="418" t="b">
        <v>0</v>
      </c>
      <c r="BS75" s="418" t="b">
        <v>0</v>
      </c>
      <c r="BT75" s="418" t="b">
        <v>0</v>
      </c>
      <c r="BU75" s="418">
        <v>0.5</v>
      </c>
      <c r="BV75" s="419" t="s">
        <v>217</v>
      </c>
      <c r="BW75" s="418">
        <v>1.5</v>
      </c>
      <c r="BX75" s="419" t="s">
        <v>217</v>
      </c>
      <c r="BY75" s="419" t="s">
        <v>217</v>
      </c>
    </row>
    <row r="76" spans="1:77" x14ac:dyDescent="0.35">
      <c r="A76" s="418">
        <v>1426</v>
      </c>
      <c r="B76" s="419" t="s">
        <v>668</v>
      </c>
      <c r="C76" s="419" t="s">
        <v>217</v>
      </c>
      <c r="D76" s="419" t="s">
        <v>217</v>
      </c>
      <c r="E76" s="419" t="s">
        <v>612</v>
      </c>
      <c r="F76" s="419" t="s">
        <v>396</v>
      </c>
      <c r="G76" s="418">
        <v>20804021</v>
      </c>
      <c r="H76" s="418">
        <v>20804021</v>
      </c>
      <c r="I76" s="419" t="s">
        <v>637</v>
      </c>
      <c r="J76" s="420">
        <v>41401</v>
      </c>
      <c r="K76" s="419" t="s">
        <v>217</v>
      </c>
      <c r="L76" s="419" t="s">
        <v>612</v>
      </c>
      <c r="M76" s="419" t="s">
        <v>598</v>
      </c>
      <c r="N76" s="419" t="s">
        <v>598</v>
      </c>
      <c r="O76" s="419" t="s">
        <v>614</v>
      </c>
      <c r="P76" s="418">
        <v>-14.121306430000001</v>
      </c>
      <c r="Q76" s="418">
        <v>34.25128316</v>
      </c>
      <c r="R76" s="418">
        <v>635065.3825064</v>
      </c>
      <c r="S76" s="418">
        <v>8438497.8688562792</v>
      </c>
      <c r="T76" s="419" t="s">
        <v>217</v>
      </c>
      <c r="U76" s="419" t="s">
        <v>217</v>
      </c>
      <c r="V76" s="418">
        <v>0</v>
      </c>
      <c r="W76" s="418">
        <v>1</v>
      </c>
      <c r="X76" s="418">
        <v>1</v>
      </c>
      <c r="Y76" s="418">
        <v>0</v>
      </c>
      <c r="Z76" s="418">
        <v>0</v>
      </c>
      <c r="AA76" s="418">
        <v>0</v>
      </c>
      <c r="AB76" s="418">
        <v>0</v>
      </c>
      <c r="AC76" s="418">
        <v>1</v>
      </c>
      <c r="AD76" s="418">
        <v>1</v>
      </c>
      <c r="AE76" s="418">
        <v>0</v>
      </c>
      <c r="AF76" s="418">
        <v>0</v>
      </c>
      <c r="AG76" s="418">
        <v>0</v>
      </c>
      <c r="AH76" s="418">
        <v>1</v>
      </c>
      <c r="AI76" s="418">
        <v>10</v>
      </c>
      <c r="AJ76" s="418">
        <v>11</v>
      </c>
      <c r="AK76" s="418">
        <v>0</v>
      </c>
      <c r="AL76" s="418">
        <v>0</v>
      </c>
      <c r="AM76" s="418">
        <v>0</v>
      </c>
      <c r="AN76" s="418">
        <v>23</v>
      </c>
      <c r="AO76" s="418">
        <v>74</v>
      </c>
      <c r="AP76" s="418">
        <v>97</v>
      </c>
      <c r="AQ76" s="418">
        <v>16</v>
      </c>
      <c r="AR76" s="418">
        <v>30</v>
      </c>
      <c r="AS76" s="418">
        <v>46</v>
      </c>
      <c r="AT76" s="418">
        <v>16</v>
      </c>
      <c r="AU76" s="418">
        <v>8</v>
      </c>
      <c r="AV76" s="418">
        <v>24</v>
      </c>
      <c r="AW76" s="418">
        <v>0</v>
      </c>
      <c r="AX76" s="418">
        <v>0</v>
      </c>
      <c r="AY76" s="418">
        <v>0</v>
      </c>
      <c r="AZ76" s="418">
        <v>0</v>
      </c>
      <c r="BA76" s="418">
        <v>0</v>
      </c>
      <c r="BB76" s="418">
        <v>0</v>
      </c>
      <c r="BC76" s="419" t="s">
        <v>3</v>
      </c>
      <c r="BD76" s="419" t="s">
        <v>7</v>
      </c>
      <c r="BE76" s="418">
        <v>1</v>
      </c>
      <c r="BF76" s="418" t="b">
        <v>1</v>
      </c>
      <c r="BH76" s="418" t="b">
        <v>0</v>
      </c>
      <c r="BI76" s="418" t="b">
        <v>1</v>
      </c>
      <c r="BJ76" s="419" t="s">
        <v>2</v>
      </c>
      <c r="BK76" s="418">
        <v>10</v>
      </c>
      <c r="BL76" s="418" t="b">
        <v>1</v>
      </c>
      <c r="BM76" s="418">
        <v>0.5</v>
      </c>
      <c r="BN76" s="418" t="b">
        <v>0</v>
      </c>
      <c r="BP76" s="418" t="b">
        <v>1</v>
      </c>
      <c r="BQ76" s="418" t="b">
        <v>0</v>
      </c>
      <c r="BR76" s="418" t="b">
        <v>0</v>
      </c>
      <c r="BS76" s="418" t="b">
        <v>0</v>
      </c>
      <c r="BT76" s="418" t="b">
        <v>0</v>
      </c>
      <c r="BU76" s="418">
        <v>2</v>
      </c>
      <c r="BV76" s="419" t="s">
        <v>669</v>
      </c>
      <c r="BW76" s="418">
        <v>2.5</v>
      </c>
      <c r="BX76" s="419" t="s">
        <v>217</v>
      </c>
      <c r="BY76" s="419" t="s">
        <v>217</v>
      </c>
    </row>
    <row r="77" spans="1:77" x14ac:dyDescent="0.35">
      <c r="A77" s="418">
        <v>1427</v>
      </c>
      <c r="B77" s="419" t="s">
        <v>670</v>
      </c>
      <c r="C77" s="419" t="s">
        <v>217</v>
      </c>
      <c r="D77" s="419" t="s">
        <v>671</v>
      </c>
      <c r="E77" s="419" t="s">
        <v>672</v>
      </c>
      <c r="F77" s="419" t="s">
        <v>396</v>
      </c>
      <c r="G77" s="418">
        <v>20804022</v>
      </c>
      <c r="H77" s="418">
        <v>20804022</v>
      </c>
      <c r="I77" s="419" t="s">
        <v>608</v>
      </c>
      <c r="J77" s="420">
        <v>41401</v>
      </c>
      <c r="K77" s="419" t="s">
        <v>398</v>
      </c>
      <c r="L77" s="419" t="s">
        <v>673</v>
      </c>
      <c r="M77" s="419" t="s">
        <v>598</v>
      </c>
      <c r="N77" s="419" t="s">
        <v>598</v>
      </c>
      <c r="O77" s="419" t="s">
        <v>614</v>
      </c>
      <c r="P77" s="418">
        <v>-14.141158880000001</v>
      </c>
      <c r="Q77" s="418">
        <v>34.252154789999999</v>
      </c>
      <c r="R77" s="418">
        <v>635147.76207653002</v>
      </c>
      <c r="S77" s="418">
        <v>8436301.2955320701</v>
      </c>
      <c r="T77" s="419" t="s">
        <v>217</v>
      </c>
      <c r="U77" s="419"/>
      <c r="V77" s="418">
        <v>0</v>
      </c>
      <c r="W77" s="418">
        <v>2</v>
      </c>
      <c r="X77" s="418">
        <v>2</v>
      </c>
      <c r="Y77" s="418">
        <v>0</v>
      </c>
      <c r="Z77" s="418">
        <v>0</v>
      </c>
      <c r="AA77" s="418">
        <v>0</v>
      </c>
      <c r="AB77" s="418">
        <v>0</v>
      </c>
      <c r="AC77" s="418">
        <v>2</v>
      </c>
      <c r="AD77" s="418">
        <v>2</v>
      </c>
      <c r="AE77" s="418">
        <v>0</v>
      </c>
      <c r="AF77" s="418">
        <v>0</v>
      </c>
      <c r="AG77" s="418">
        <v>0</v>
      </c>
      <c r="AH77" s="418">
        <v>3</v>
      </c>
      <c r="AI77" s="418">
        <v>7</v>
      </c>
      <c r="AJ77" s="418">
        <v>10</v>
      </c>
      <c r="AK77" s="418">
        <v>0</v>
      </c>
      <c r="AL77" s="418">
        <v>0</v>
      </c>
      <c r="AM77" s="418">
        <v>0</v>
      </c>
      <c r="AN77" s="418">
        <v>66</v>
      </c>
      <c r="AO77" s="418">
        <v>76</v>
      </c>
      <c r="AP77" s="418">
        <v>142</v>
      </c>
      <c r="AQ77" s="418">
        <v>50</v>
      </c>
      <c r="AR77" s="418">
        <v>51</v>
      </c>
      <c r="AS77" s="418">
        <v>101</v>
      </c>
      <c r="AT77" s="418">
        <v>12</v>
      </c>
      <c r="AU77" s="418">
        <v>8</v>
      </c>
      <c r="AV77" s="418">
        <v>20</v>
      </c>
      <c r="AW77" s="418">
        <v>23</v>
      </c>
      <c r="AX77" s="418">
        <v>17</v>
      </c>
      <c r="AY77" s="418">
        <v>40</v>
      </c>
      <c r="AZ77" s="418">
        <v>1</v>
      </c>
      <c r="BA77" s="418">
        <v>0</v>
      </c>
      <c r="BB77" s="418">
        <v>1</v>
      </c>
      <c r="BC77" s="419" t="s">
        <v>3</v>
      </c>
      <c r="BD77" s="419" t="s">
        <v>218</v>
      </c>
      <c r="BE77" s="418">
        <v>1</v>
      </c>
      <c r="BF77" s="418" t="b">
        <v>0</v>
      </c>
      <c r="BH77" s="418" t="b">
        <v>0</v>
      </c>
      <c r="BI77" s="418" t="b">
        <v>1</v>
      </c>
      <c r="BJ77" s="419" t="s">
        <v>2</v>
      </c>
      <c r="BK77" s="418">
        <v>100</v>
      </c>
      <c r="BL77" s="418" t="b">
        <v>0</v>
      </c>
      <c r="BN77" s="418" t="b">
        <v>0</v>
      </c>
      <c r="BP77" s="418" t="b">
        <v>1</v>
      </c>
      <c r="BQ77" s="418" t="b">
        <v>0</v>
      </c>
      <c r="BR77" s="418" t="b">
        <v>0</v>
      </c>
      <c r="BS77" s="418" t="b">
        <v>0</v>
      </c>
      <c r="BT77" s="418" t="b">
        <v>0</v>
      </c>
      <c r="BU77" s="418">
        <v>3</v>
      </c>
      <c r="BV77" s="419" t="s">
        <v>673</v>
      </c>
      <c r="BW77" s="418">
        <v>6</v>
      </c>
      <c r="BX77" s="419" t="s">
        <v>217</v>
      </c>
      <c r="BY77" s="419" t="s">
        <v>217</v>
      </c>
    </row>
    <row r="78" spans="1:77" ht="29" x14ac:dyDescent="0.35">
      <c r="A78" s="418">
        <v>1428</v>
      </c>
      <c r="B78" s="419" t="s">
        <v>674</v>
      </c>
      <c r="C78" s="419" t="s">
        <v>217</v>
      </c>
      <c r="D78" s="419" t="s">
        <v>217</v>
      </c>
      <c r="E78" s="419" t="s">
        <v>675</v>
      </c>
      <c r="F78" s="419" t="s">
        <v>396</v>
      </c>
      <c r="G78" s="418">
        <v>20804023</v>
      </c>
      <c r="H78" s="418">
        <v>20804023</v>
      </c>
      <c r="I78" s="419" t="s">
        <v>676</v>
      </c>
      <c r="J78" s="420">
        <v>41439</v>
      </c>
      <c r="K78" s="419" t="s">
        <v>398</v>
      </c>
      <c r="L78" s="419" t="s">
        <v>675</v>
      </c>
      <c r="M78" s="419" t="s">
        <v>598</v>
      </c>
      <c r="N78" s="419" t="s">
        <v>598</v>
      </c>
      <c r="O78" s="419" t="s">
        <v>614</v>
      </c>
      <c r="P78" s="418">
        <v>-14.116352470000001</v>
      </c>
      <c r="Q78" s="418">
        <v>34.288471479999998</v>
      </c>
      <c r="R78" s="418">
        <v>639083.1443866</v>
      </c>
      <c r="S78" s="418">
        <v>8439024.1672092993</v>
      </c>
      <c r="T78" s="419" t="s">
        <v>217</v>
      </c>
      <c r="U78" s="419" t="s">
        <v>217</v>
      </c>
      <c r="V78" s="418">
        <v>1</v>
      </c>
      <c r="W78" s="418">
        <v>2</v>
      </c>
      <c r="X78" s="418">
        <v>3</v>
      </c>
      <c r="Y78" s="418">
        <v>1</v>
      </c>
      <c r="Z78" s="418">
        <v>1</v>
      </c>
      <c r="AA78" s="418">
        <v>2</v>
      </c>
      <c r="AB78" s="418">
        <v>0</v>
      </c>
      <c r="AC78" s="418">
        <v>1</v>
      </c>
      <c r="AD78" s="418">
        <v>1</v>
      </c>
      <c r="AE78" s="418">
        <v>1</v>
      </c>
      <c r="AF78" s="418">
        <v>0</v>
      </c>
      <c r="AG78" s="418">
        <v>1</v>
      </c>
      <c r="AH78" s="418">
        <v>5</v>
      </c>
      <c r="AI78" s="418">
        <v>5</v>
      </c>
      <c r="AJ78" s="418">
        <v>10</v>
      </c>
      <c r="AK78" s="418">
        <v>0</v>
      </c>
      <c r="AL78" s="418">
        <v>0</v>
      </c>
      <c r="AM78" s="418">
        <v>0</v>
      </c>
      <c r="AN78" s="418">
        <v>27</v>
      </c>
      <c r="AO78" s="418">
        <v>47</v>
      </c>
      <c r="AP78" s="418">
        <v>74</v>
      </c>
      <c r="AQ78" s="418">
        <v>15</v>
      </c>
      <c r="AR78" s="418">
        <v>19</v>
      </c>
      <c r="AS78" s="418">
        <v>34</v>
      </c>
      <c r="AT78" s="418">
        <v>0</v>
      </c>
      <c r="AU78" s="418">
        <v>0</v>
      </c>
      <c r="AV78" s="418">
        <v>0</v>
      </c>
      <c r="AW78" s="418">
        <v>1</v>
      </c>
      <c r="AX78" s="418">
        <v>2</v>
      </c>
      <c r="AY78" s="418">
        <v>3</v>
      </c>
      <c r="AZ78" s="418">
        <v>1</v>
      </c>
      <c r="BA78" s="418">
        <v>0</v>
      </c>
      <c r="BB78" s="418">
        <v>1</v>
      </c>
      <c r="BC78" s="419" t="s">
        <v>8</v>
      </c>
      <c r="BD78" s="419" t="s">
        <v>7</v>
      </c>
      <c r="BE78" s="418">
        <v>1</v>
      </c>
      <c r="BF78" s="418" t="b">
        <v>0</v>
      </c>
      <c r="BH78" s="418" t="b">
        <v>0</v>
      </c>
      <c r="BI78" s="418" t="b">
        <v>1</v>
      </c>
      <c r="BJ78" s="419" t="s">
        <v>6</v>
      </c>
      <c r="BK78" s="418">
        <v>250</v>
      </c>
      <c r="BL78" s="418" t="b">
        <v>0</v>
      </c>
      <c r="BN78" s="418" t="b">
        <v>0</v>
      </c>
      <c r="BP78" s="418" t="b">
        <v>0</v>
      </c>
      <c r="BQ78" s="418" t="b">
        <v>0</v>
      </c>
      <c r="BR78" s="418" t="b">
        <v>0</v>
      </c>
      <c r="BS78" s="418" t="b">
        <v>0</v>
      </c>
      <c r="BT78" s="418" t="b">
        <v>0</v>
      </c>
      <c r="BU78" s="418">
        <v>2</v>
      </c>
      <c r="BV78" s="419" t="s">
        <v>217</v>
      </c>
      <c r="BW78" s="418">
        <v>6</v>
      </c>
      <c r="BX78" s="419" t="s">
        <v>217</v>
      </c>
      <c r="BY78" s="419" t="s">
        <v>217</v>
      </c>
    </row>
    <row r="79" spans="1:77" ht="29" x14ac:dyDescent="0.35">
      <c r="A79" s="418">
        <v>1429</v>
      </c>
      <c r="B79" s="419" t="s">
        <v>677</v>
      </c>
      <c r="C79" s="419" t="s">
        <v>678</v>
      </c>
      <c r="D79" s="419" t="s">
        <v>217</v>
      </c>
      <c r="E79" s="419" t="s">
        <v>624</v>
      </c>
      <c r="F79" s="419" t="s">
        <v>396</v>
      </c>
      <c r="G79" s="418">
        <v>20804024</v>
      </c>
      <c r="H79" s="418">
        <v>20804024</v>
      </c>
      <c r="I79" s="419" t="s">
        <v>679</v>
      </c>
      <c r="J79" s="420">
        <v>47251</v>
      </c>
      <c r="K79" s="419" t="s">
        <v>438</v>
      </c>
      <c r="L79" s="419" t="s">
        <v>680</v>
      </c>
      <c r="M79" s="419" t="s">
        <v>598</v>
      </c>
      <c r="N79" s="419" t="s">
        <v>598</v>
      </c>
      <c r="O79" s="419" t="s">
        <v>614</v>
      </c>
      <c r="P79" s="418">
        <v>-14.024991569999999</v>
      </c>
      <c r="Q79" s="418">
        <v>34.264242920000001</v>
      </c>
      <c r="R79" s="418">
        <v>636521.65304799005</v>
      </c>
      <c r="S79" s="418">
        <v>8449144.6860376801</v>
      </c>
      <c r="T79" s="419" t="s">
        <v>217</v>
      </c>
      <c r="U79" s="419"/>
      <c r="V79" s="418">
        <v>0</v>
      </c>
      <c r="W79" s="418">
        <v>3</v>
      </c>
      <c r="X79" s="418">
        <v>3</v>
      </c>
      <c r="Y79" s="418">
        <v>0</v>
      </c>
      <c r="Z79" s="418">
        <v>3</v>
      </c>
      <c r="AA79" s="418">
        <v>3</v>
      </c>
      <c r="AB79" s="418">
        <v>0</v>
      </c>
      <c r="AC79" s="418">
        <v>0</v>
      </c>
      <c r="AD79" s="418">
        <v>0</v>
      </c>
      <c r="AE79" s="418">
        <v>0</v>
      </c>
      <c r="AF79" s="418">
        <v>0</v>
      </c>
      <c r="AG79" s="418">
        <v>0</v>
      </c>
      <c r="AH79" s="418">
        <v>5</v>
      </c>
      <c r="AI79" s="418">
        <v>5</v>
      </c>
      <c r="AJ79" s="418">
        <v>10</v>
      </c>
      <c r="AK79" s="418">
        <v>0</v>
      </c>
      <c r="AL79" s="418">
        <v>0</v>
      </c>
      <c r="AM79" s="418">
        <v>0</v>
      </c>
      <c r="AN79" s="418">
        <v>29</v>
      </c>
      <c r="AO79" s="418">
        <v>23</v>
      </c>
      <c r="AP79" s="418">
        <v>52</v>
      </c>
      <c r="AQ79" s="418">
        <v>22</v>
      </c>
      <c r="AR79" s="418">
        <v>21</v>
      </c>
      <c r="AS79" s="418">
        <v>43</v>
      </c>
      <c r="AT79" s="418">
        <v>5</v>
      </c>
      <c r="AU79" s="418">
        <v>4</v>
      </c>
      <c r="AV79" s="418">
        <v>9</v>
      </c>
      <c r="AW79" s="418">
        <v>2</v>
      </c>
      <c r="AX79" s="418">
        <v>3</v>
      </c>
      <c r="AY79" s="418">
        <v>5</v>
      </c>
      <c r="AZ79" s="418">
        <v>0</v>
      </c>
      <c r="BA79" s="418">
        <v>0</v>
      </c>
      <c r="BB79" s="418">
        <v>0</v>
      </c>
      <c r="BC79" s="419" t="s">
        <v>3</v>
      </c>
      <c r="BD79" s="419" t="s">
        <v>7</v>
      </c>
      <c r="BE79" s="418">
        <v>1</v>
      </c>
      <c r="BF79" s="418" t="b">
        <v>0</v>
      </c>
      <c r="BH79" s="418" t="b">
        <v>0</v>
      </c>
      <c r="BI79" s="418" t="b">
        <v>1</v>
      </c>
      <c r="BJ79" s="419" t="s">
        <v>2</v>
      </c>
      <c r="BK79" s="418">
        <v>300</v>
      </c>
      <c r="BL79" s="418" t="b">
        <v>1</v>
      </c>
      <c r="BM79" s="418">
        <v>0.5</v>
      </c>
      <c r="BN79" s="418" t="b">
        <v>1</v>
      </c>
      <c r="BO79" s="418">
        <v>0.8</v>
      </c>
      <c r="BP79" s="418" t="b">
        <v>0</v>
      </c>
      <c r="BQ79" s="418" t="b">
        <v>0</v>
      </c>
      <c r="BR79" s="418" t="b">
        <v>0</v>
      </c>
      <c r="BS79" s="418" t="b">
        <v>0</v>
      </c>
      <c r="BT79" s="418" t="b">
        <v>0</v>
      </c>
      <c r="BU79" s="418">
        <v>3</v>
      </c>
      <c r="BV79" s="419" t="s">
        <v>217</v>
      </c>
      <c r="BW79" s="418">
        <v>6</v>
      </c>
      <c r="BX79" s="419" t="s">
        <v>217</v>
      </c>
      <c r="BY79" s="419" t="s">
        <v>217</v>
      </c>
    </row>
    <row r="80" spans="1:77" x14ac:dyDescent="0.35">
      <c r="A80" s="418">
        <v>1430</v>
      </c>
      <c r="B80" s="419" t="s">
        <v>681</v>
      </c>
      <c r="C80" s="419" t="s">
        <v>217</v>
      </c>
      <c r="D80" s="419" t="s">
        <v>682</v>
      </c>
      <c r="E80" s="419" t="s">
        <v>607</v>
      </c>
      <c r="F80" s="419" t="s">
        <v>396</v>
      </c>
      <c r="G80" s="418">
        <v>20804025</v>
      </c>
      <c r="H80" s="418">
        <v>20804025</v>
      </c>
      <c r="I80" s="419" t="s">
        <v>683</v>
      </c>
      <c r="J80" s="420">
        <v>41401</v>
      </c>
      <c r="K80" s="419" t="s">
        <v>405</v>
      </c>
      <c r="L80" s="419" t="s">
        <v>684</v>
      </c>
      <c r="M80" s="419" t="s">
        <v>598</v>
      </c>
      <c r="N80" s="419" t="s">
        <v>598</v>
      </c>
      <c r="O80" s="419" t="s">
        <v>614</v>
      </c>
      <c r="P80" s="418">
        <v>-14.05160847</v>
      </c>
      <c r="Q80" s="418">
        <v>34.248576389999997</v>
      </c>
      <c r="R80" s="418">
        <v>634814.06738717004</v>
      </c>
      <c r="S80" s="418">
        <v>8446209.3519529495</v>
      </c>
      <c r="T80" s="419" t="s">
        <v>217</v>
      </c>
      <c r="U80" s="419"/>
      <c r="V80" s="418">
        <v>2</v>
      </c>
      <c r="W80" s="418">
        <v>0</v>
      </c>
      <c r="X80" s="418">
        <v>2</v>
      </c>
      <c r="Y80" s="418">
        <v>0</v>
      </c>
      <c r="Z80" s="418">
        <v>0</v>
      </c>
      <c r="AA80" s="418">
        <v>0</v>
      </c>
      <c r="AB80" s="418">
        <v>0</v>
      </c>
      <c r="AC80" s="418">
        <v>2</v>
      </c>
      <c r="AD80" s="418">
        <v>2</v>
      </c>
      <c r="AE80" s="418">
        <v>1</v>
      </c>
      <c r="AF80" s="418">
        <v>1</v>
      </c>
      <c r="AG80" s="418">
        <v>2</v>
      </c>
      <c r="AH80" s="418">
        <v>4</v>
      </c>
      <c r="AI80" s="418">
        <v>6</v>
      </c>
      <c r="AJ80" s="418">
        <v>10</v>
      </c>
      <c r="AK80" s="418">
        <v>0</v>
      </c>
      <c r="AL80" s="418">
        <v>0</v>
      </c>
      <c r="AM80" s="418">
        <v>0</v>
      </c>
      <c r="AN80" s="418">
        <v>35</v>
      </c>
      <c r="AO80" s="418">
        <v>60</v>
      </c>
      <c r="AP80" s="418">
        <v>95</v>
      </c>
      <c r="AQ80" s="418">
        <v>30</v>
      </c>
      <c r="AR80" s="418">
        <v>34</v>
      </c>
      <c r="AS80" s="418">
        <v>64</v>
      </c>
      <c r="AT80" s="418">
        <v>5</v>
      </c>
      <c r="AU80" s="418">
        <v>6</v>
      </c>
      <c r="AV80" s="418">
        <v>11</v>
      </c>
      <c r="AW80" s="418">
        <v>5</v>
      </c>
      <c r="AX80" s="418">
        <v>7</v>
      </c>
      <c r="AY80" s="418">
        <v>12</v>
      </c>
      <c r="AZ80" s="418">
        <v>0</v>
      </c>
      <c r="BA80" s="418">
        <v>0</v>
      </c>
      <c r="BB80" s="418">
        <v>0</v>
      </c>
      <c r="BC80" s="419" t="s">
        <v>0</v>
      </c>
      <c r="BD80" s="419" t="s">
        <v>7</v>
      </c>
      <c r="BE80" s="418">
        <v>1</v>
      </c>
      <c r="BF80" s="418" t="b">
        <v>1</v>
      </c>
      <c r="BG80" s="418">
        <v>1</v>
      </c>
      <c r="BH80" s="418" t="b">
        <v>0</v>
      </c>
      <c r="BI80" s="418" t="b">
        <v>1</v>
      </c>
      <c r="BJ80" s="419" t="s">
        <v>2</v>
      </c>
      <c r="BK80" s="418">
        <v>100</v>
      </c>
      <c r="BL80" s="418" t="b">
        <v>0</v>
      </c>
      <c r="BN80" s="418" t="b">
        <v>0</v>
      </c>
      <c r="BP80" s="418" t="b">
        <v>0</v>
      </c>
      <c r="BQ80" s="418" t="b">
        <v>0</v>
      </c>
      <c r="BR80" s="418" t="b">
        <v>0</v>
      </c>
      <c r="BS80" s="418" t="b">
        <v>1</v>
      </c>
      <c r="BT80" s="418" t="b">
        <v>1</v>
      </c>
      <c r="BU80" s="418">
        <v>2</v>
      </c>
      <c r="BV80" s="419" t="s">
        <v>609</v>
      </c>
      <c r="BW80" s="418">
        <v>2.5</v>
      </c>
      <c r="BX80" s="419" t="s">
        <v>217</v>
      </c>
      <c r="BY80" s="419" t="s">
        <v>217</v>
      </c>
    </row>
    <row r="81" spans="1:77" ht="29" x14ac:dyDescent="0.35">
      <c r="A81" s="418">
        <v>1431</v>
      </c>
      <c r="B81" s="419" t="s">
        <v>685</v>
      </c>
      <c r="C81" s="419" t="s">
        <v>217</v>
      </c>
      <c r="D81" s="419" t="s">
        <v>686</v>
      </c>
      <c r="E81" s="419" t="s">
        <v>596</v>
      </c>
      <c r="F81" s="419" t="s">
        <v>396</v>
      </c>
      <c r="G81" s="418">
        <v>20804026</v>
      </c>
      <c r="H81" s="418">
        <v>20804026</v>
      </c>
      <c r="I81" s="419" t="s">
        <v>455</v>
      </c>
      <c r="J81" s="420">
        <v>41423</v>
      </c>
      <c r="K81" s="419" t="s">
        <v>534</v>
      </c>
      <c r="L81" s="419" t="s">
        <v>687</v>
      </c>
      <c r="M81" s="419" t="s">
        <v>598</v>
      </c>
      <c r="N81" s="419" t="s">
        <v>598</v>
      </c>
      <c r="O81" s="419" t="s">
        <v>614</v>
      </c>
      <c r="P81" s="418">
        <v>-14.1011845</v>
      </c>
      <c r="Q81" s="418">
        <v>34.249126830000002</v>
      </c>
      <c r="R81" s="418">
        <v>634844.42546573002</v>
      </c>
      <c r="S81" s="418">
        <v>8440724.9838017691</v>
      </c>
      <c r="T81" s="419" t="s">
        <v>217</v>
      </c>
      <c r="U81" s="419" t="s">
        <v>217</v>
      </c>
      <c r="V81" s="418">
        <v>0</v>
      </c>
      <c r="W81" s="418">
        <v>2</v>
      </c>
      <c r="X81" s="418">
        <v>2</v>
      </c>
      <c r="Y81" s="418">
        <v>0</v>
      </c>
      <c r="Z81" s="418">
        <v>1</v>
      </c>
      <c r="AA81" s="418">
        <v>1</v>
      </c>
      <c r="AB81" s="418">
        <v>0</v>
      </c>
      <c r="AC81" s="418">
        <v>1</v>
      </c>
      <c r="AD81" s="418">
        <v>1</v>
      </c>
      <c r="AE81" s="418">
        <v>0</v>
      </c>
      <c r="AF81" s="418">
        <v>0</v>
      </c>
      <c r="AG81" s="418">
        <v>0</v>
      </c>
      <c r="AH81" s="418">
        <v>0</v>
      </c>
      <c r="AI81" s="418">
        <v>0</v>
      </c>
      <c r="AJ81" s="418">
        <v>0</v>
      </c>
      <c r="AK81" s="418">
        <v>0</v>
      </c>
      <c r="AL81" s="418">
        <v>0</v>
      </c>
      <c r="AM81" s="418">
        <v>0</v>
      </c>
      <c r="AN81" s="418">
        <v>20</v>
      </c>
      <c r="AO81" s="418">
        <v>44</v>
      </c>
      <c r="AP81" s="418">
        <v>64</v>
      </c>
      <c r="AQ81" s="418">
        <v>19</v>
      </c>
      <c r="AR81" s="418">
        <v>27</v>
      </c>
      <c r="AS81" s="418">
        <v>46</v>
      </c>
      <c r="AT81" s="418">
        <v>10</v>
      </c>
      <c r="AU81" s="418">
        <v>12</v>
      </c>
      <c r="AV81" s="418">
        <v>22</v>
      </c>
      <c r="AW81" s="418">
        <v>0</v>
      </c>
      <c r="AX81" s="418">
        <v>0</v>
      </c>
      <c r="AY81" s="418">
        <v>0</v>
      </c>
      <c r="AZ81" s="418">
        <v>0</v>
      </c>
      <c r="BA81" s="418">
        <v>0</v>
      </c>
      <c r="BB81" s="418">
        <v>0</v>
      </c>
      <c r="BC81" s="419" t="s">
        <v>3</v>
      </c>
      <c r="BD81" s="419" t="s">
        <v>1</v>
      </c>
      <c r="BE81" s="418">
        <v>1</v>
      </c>
      <c r="BF81" s="418" t="b">
        <v>1</v>
      </c>
      <c r="BG81" s="418">
        <v>1</v>
      </c>
      <c r="BH81" s="418" t="b">
        <v>1</v>
      </c>
      <c r="BI81" s="418" t="b">
        <v>1</v>
      </c>
      <c r="BJ81" s="419" t="s">
        <v>2</v>
      </c>
      <c r="BK81" s="418">
        <v>100</v>
      </c>
      <c r="BL81" s="418" t="b">
        <v>0</v>
      </c>
      <c r="BN81" s="418" t="b">
        <v>0</v>
      </c>
      <c r="BP81" s="418" t="b">
        <v>1</v>
      </c>
      <c r="BQ81" s="418" t="b">
        <v>0</v>
      </c>
      <c r="BR81" s="418" t="b">
        <v>0</v>
      </c>
      <c r="BS81" s="418" t="b">
        <v>1</v>
      </c>
      <c r="BT81" s="418" t="b">
        <v>1</v>
      </c>
      <c r="BU81" s="418">
        <v>1</v>
      </c>
      <c r="BV81" s="419" t="s">
        <v>217</v>
      </c>
      <c r="BW81" s="418">
        <v>1</v>
      </c>
      <c r="BX81" s="419" t="s">
        <v>217</v>
      </c>
      <c r="BY81" s="419" t="s">
        <v>217</v>
      </c>
    </row>
    <row r="82" spans="1:77" ht="29" x14ac:dyDescent="0.35">
      <c r="A82" s="418">
        <v>1432</v>
      </c>
      <c r="B82" s="419" t="s">
        <v>688</v>
      </c>
      <c r="C82" s="419" t="s">
        <v>217</v>
      </c>
      <c r="D82" s="419" t="s">
        <v>217</v>
      </c>
      <c r="E82" s="419" t="s">
        <v>689</v>
      </c>
      <c r="F82" s="419" t="s">
        <v>396</v>
      </c>
      <c r="G82" s="418">
        <v>20805001</v>
      </c>
      <c r="H82" s="418">
        <v>20805001</v>
      </c>
      <c r="I82" s="419" t="s">
        <v>466</v>
      </c>
      <c r="J82" s="420">
        <v>41585</v>
      </c>
      <c r="K82" s="419" t="s">
        <v>398</v>
      </c>
      <c r="L82" s="419" t="s">
        <v>690</v>
      </c>
      <c r="M82" s="419" t="s">
        <v>691</v>
      </c>
      <c r="N82" s="419" t="s">
        <v>691</v>
      </c>
      <c r="O82" s="419" t="s">
        <v>552</v>
      </c>
      <c r="P82" s="418">
        <v>-14.096187199999999</v>
      </c>
      <c r="Q82" s="418">
        <v>34.16610584</v>
      </c>
      <c r="R82" s="418">
        <v>625883.83466215001</v>
      </c>
      <c r="S82" s="418">
        <v>8441323.7997265495</v>
      </c>
      <c r="T82" s="419" t="s">
        <v>217</v>
      </c>
      <c r="U82" s="419"/>
      <c r="V82" s="418">
        <v>0</v>
      </c>
      <c r="W82" s="418">
        <v>2</v>
      </c>
      <c r="X82" s="418">
        <v>2</v>
      </c>
      <c r="Y82" s="418">
        <v>0</v>
      </c>
      <c r="Z82" s="418">
        <v>0</v>
      </c>
      <c r="AA82" s="418">
        <v>0</v>
      </c>
      <c r="AB82" s="418">
        <v>0</v>
      </c>
      <c r="AC82" s="418">
        <v>0</v>
      </c>
      <c r="AD82" s="418">
        <v>0</v>
      </c>
      <c r="AE82" s="418">
        <v>0</v>
      </c>
      <c r="AF82" s="418">
        <v>1</v>
      </c>
      <c r="AG82" s="418">
        <v>1</v>
      </c>
      <c r="AH82" s="418">
        <v>3</v>
      </c>
      <c r="AI82" s="418">
        <v>7</v>
      </c>
      <c r="AJ82" s="418">
        <v>10</v>
      </c>
      <c r="AK82" s="418">
        <v>0</v>
      </c>
      <c r="AL82" s="418">
        <v>0</v>
      </c>
      <c r="AM82" s="418">
        <v>0</v>
      </c>
      <c r="AN82" s="418">
        <v>21</v>
      </c>
      <c r="AO82" s="418">
        <v>19</v>
      </c>
      <c r="AP82" s="418">
        <v>40</v>
      </c>
      <c r="AQ82" s="418">
        <v>14</v>
      </c>
      <c r="AR82" s="418">
        <v>11</v>
      </c>
      <c r="AS82" s="418">
        <v>25</v>
      </c>
      <c r="AT82" s="418">
        <v>5</v>
      </c>
      <c r="AU82" s="418">
        <v>3</v>
      </c>
      <c r="AV82" s="418">
        <v>8</v>
      </c>
      <c r="AW82" s="418">
        <v>1</v>
      </c>
      <c r="AX82" s="418">
        <v>0</v>
      </c>
      <c r="AY82" s="418">
        <v>1</v>
      </c>
      <c r="AZ82" s="418">
        <v>1</v>
      </c>
      <c r="BA82" s="418">
        <v>0</v>
      </c>
      <c r="BB82" s="418">
        <v>1</v>
      </c>
      <c r="BC82" s="419" t="s">
        <v>3</v>
      </c>
      <c r="BD82" s="419" t="s">
        <v>7</v>
      </c>
      <c r="BE82" s="418">
        <v>1</v>
      </c>
      <c r="BF82" s="418" t="b">
        <v>1</v>
      </c>
      <c r="BG82" s="418">
        <v>1</v>
      </c>
      <c r="BH82" s="418" t="b">
        <v>1</v>
      </c>
      <c r="BI82" s="418" t="b">
        <v>1</v>
      </c>
      <c r="BJ82" s="419" t="s">
        <v>6</v>
      </c>
      <c r="BK82" s="418">
        <v>200</v>
      </c>
      <c r="BL82" s="418" t="b">
        <v>1</v>
      </c>
      <c r="BM82" s="418">
        <v>1</v>
      </c>
      <c r="BN82" s="418" t="b">
        <v>0</v>
      </c>
      <c r="BP82" s="418" t="b">
        <v>1</v>
      </c>
      <c r="BQ82" s="418" t="b">
        <v>1</v>
      </c>
      <c r="BR82" s="418" t="b">
        <v>1</v>
      </c>
      <c r="BS82" s="418" t="b">
        <v>1</v>
      </c>
      <c r="BT82" s="418" t="b">
        <v>1</v>
      </c>
      <c r="BU82" s="418">
        <v>0.7</v>
      </c>
      <c r="BV82" s="419" t="s">
        <v>692</v>
      </c>
      <c r="BW82" s="418">
        <v>4</v>
      </c>
      <c r="BX82" s="419" t="s">
        <v>552</v>
      </c>
      <c r="BY82" s="419" t="s">
        <v>217</v>
      </c>
    </row>
    <row r="83" spans="1:77" x14ac:dyDescent="0.35">
      <c r="A83" s="418">
        <v>1433</v>
      </c>
      <c r="B83" s="419" t="s">
        <v>693</v>
      </c>
      <c r="C83" s="419" t="s">
        <v>217</v>
      </c>
      <c r="D83" s="419" t="s">
        <v>694</v>
      </c>
      <c r="E83" s="419" t="s">
        <v>695</v>
      </c>
      <c r="F83" s="419" t="s">
        <v>396</v>
      </c>
      <c r="G83" s="418">
        <v>20805002</v>
      </c>
      <c r="H83" s="418">
        <v>20805002</v>
      </c>
      <c r="I83" s="419" t="s">
        <v>466</v>
      </c>
      <c r="J83" s="420">
        <v>41585</v>
      </c>
      <c r="K83" s="419" t="s">
        <v>405</v>
      </c>
      <c r="L83" s="419" t="s">
        <v>696</v>
      </c>
      <c r="M83" s="419" t="s">
        <v>691</v>
      </c>
      <c r="N83" s="419" t="s">
        <v>691</v>
      </c>
      <c r="O83" s="419" t="s">
        <v>552</v>
      </c>
      <c r="P83" s="418">
        <v>-14.082455550000001</v>
      </c>
      <c r="Q83" s="418">
        <v>34.144078280000002</v>
      </c>
      <c r="R83" s="418">
        <v>623513.00977888005</v>
      </c>
      <c r="S83" s="418">
        <v>8442854.4109554403</v>
      </c>
      <c r="T83" s="419" t="s">
        <v>217</v>
      </c>
      <c r="U83" s="419" t="s">
        <v>217</v>
      </c>
      <c r="V83" s="418">
        <v>0</v>
      </c>
      <c r="W83" s="418">
        <v>1</v>
      </c>
      <c r="X83" s="418">
        <v>1</v>
      </c>
      <c r="Y83" s="418">
        <v>0</v>
      </c>
      <c r="Z83" s="418">
        <v>1</v>
      </c>
      <c r="AA83" s="418">
        <v>1</v>
      </c>
      <c r="AB83" s="418">
        <v>0</v>
      </c>
      <c r="AC83" s="418">
        <v>0</v>
      </c>
      <c r="AD83" s="418">
        <v>0</v>
      </c>
      <c r="AE83" s="418">
        <v>0</v>
      </c>
      <c r="AF83" s="418">
        <v>2</v>
      </c>
      <c r="AG83" s="418">
        <v>2</v>
      </c>
      <c r="AH83" s="418">
        <v>2</v>
      </c>
      <c r="AI83" s="418">
        <v>5</v>
      </c>
      <c r="AJ83" s="418">
        <v>7</v>
      </c>
      <c r="AK83" s="418">
        <v>0</v>
      </c>
      <c r="AL83" s="418">
        <v>0</v>
      </c>
      <c r="AM83" s="418">
        <v>0</v>
      </c>
      <c r="AN83" s="418">
        <v>27</v>
      </c>
      <c r="AO83" s="418">
        <v>37</v>
      </c>
      <c r="AP83" s="418">
        <v>64</v>
      </c>
      <c r="AQ83" s="418">
        <v>17</v>
      </c>
      <c r="AR83" s="418">
        <v>13</v>
      </c>
      <c r="AS83" s="418">
        <v>30</v>
      </c>
      <c r="AT83" s="418">
        <v>4</v>
      </c>
      <c r="AU83" s="418">
        <v>5</v>
      </c>
      <c r="AV83" s="418">
        <v>9</v>
      </c>
      <c r="AW83" s="418">
        <v>2</v>
      </c>
      <c r="AX83" s="418">
        <v>0</v>
      </c>
      <c r="AY83" s="418">
        <v>2</v>
      </c>
      <c r="AZ83" s="418">
        <v>0</v>
      </c>
      <c r="BA83" s="418">
        <v>0</v>
      </c>
      <c r="BB83" s="418">
        <v>0</v>
      </c>
      <c r="BC83" s="419" t="s">
        <v>3</v>
      </c>
      <c r="BD83" s="419" t="s">
        <v>7</v>
      </c>
      <c r="BE83" s="418">
        <v>1</v>
      </c>
      <c r="BF83" s="418" t="b">
        <v>0</v>
      </c>
      <c r="BH83" s="418" t="b">
        <v>0</v>
      </c>
      <c r="BI83" s="418" t="b">
        <v>1</v>
      </c>
      <c r="BJ83" s="419" t="s">
        <v>2</v>
      </c>
      <c r="BK83" s="418">
        <v>300</v>
      </c>
      <c r="BL83" s="418" t="b">
        <v>0</v>
      </c>
      <c r="BN83" s="418" t="b">
        <v>0</v>
      </c>
      <c r="BP83" s="418" t="b">
        <v>0</v>
      </c>
      <c r="BQ83" s="418" t="b">
        <v>0</v>
      </c>
      <c r="BR83" s="418" t="b">
        <v>0</v>
      </c>
      <c r="BS83" s="418" t="b">
        <v>0</v>
      </c>
      <c r="BT83" s="418" t="b">
        <v>0</v>
      </c>
      <c r="BU83" s="418">
        <v>0.1</v>
      </c>
      <c r="BV83" s="419" t="s">
        <v>697</v>
      </c>
      <c r="BW83" s="418">
        <v>1</v>
      </c>
      <c r="BX83" s="419" t="s">
        <v>552</v>
      </c>
      <c r="BY83" s="419" t="s">
        <v>217</v>
      </c>
    </row>
    <row r="84" spans="1:77" ht="29" x14ac:dyDescent="0.35">
      <c r="A84" s="418">
        <v>1434</v>
      </c>
      <c r="B84" s="419" t="s">
        <v>698</v>
      </c>
      <c r="C84" s="419" t="s">
        <v>217</v>
      </c>
      <c r="D84" s="419" t="s">
        <v>699</v>
      </c>
      <c r="E84" s="419" t="s">
        <v>700</v>
      </c>
      <c r="F84" s="419" t="s">
        <v>396</v>
      </c>
      <c r="G84" s="418">
        <v>20805003</v>
      </c>
      <c r="H84" s="418">
        <v>20805003</v>
      </c>
      <c r="I84" s="419" t="s">
        <v>466</v>
      </c>
      <c r="J84" s="420">
        <v>41585</v>
      </c>
      <c r="K84" s="419" t="s">
        <v>438</v>
      </c>
      <c r="L84" s="419" t="s">
        <v>700</v>
      </c>
      <c r="M84" s="419" t="s">
        <v>691</v>
      </c>
      <c r="N84" s="419" t="s">
        <v>691</v>
      </c>
      <c r="O84" s="419" t="s">
        <v>614</v>
      </c>
      <c r="P84" s="418">
        <v>-14.107962690000001</v>
      </c>
      <c r="Q84" s="418">
        <v>34.180784979999999</v>
      </c>
      <c r="R84" s="418">
        <v>627462.13860485004</v>
      </c>
      <c r="S84" s="418">
        <v>8440013.3268828709</v>
      </c>
      <c r="T84" s="419" t="s">
        <v>217</v>
      </c>
      <c r="U84" s="419" t="s">
        <v>217</v>
      </c>
      <c r="V84" s="418">
        <v>0</v>
      </c>
      <c r="W84" s="418">
        <v>3</v>
      </c>
      <c r="X84" s="418">
        <v>3</v>
      </c>
      <c r="Y84" s="418">
        <v>0</v>
      </c>
      <c r="Z84" s="418">
        <v>0</v>
      </c>
      <c r="AA84" s="418">
        <v>0</v>
      </c>
      <c r="AB84" s="418">
        <v>0</v>
      </c>
      <c r="AC84" s="418">
        <v>3</v>
      </c>
      <c r="AD84" s="418">
        <v>3</v>
      </c>
      <c r="AE84" s="418">
        <v>0</v>
      </c>
      <c r="AF84" s="418">
        <v>0</v>
      </c>
      <c r="AG84" s="418">
        <v>0</v>
      </c>
      <c r="AH84" s="418">
        <v>5</v>
      </c>
      <c r="AI84" s="418">
        <v>5</v>
      </c>
      <c r="AJ84" s="418">
        <v>10</v>
      </c>
      <c r="AK84" s="418">
        <v>0</v>
      </c>
      <c r="AL84" s="418">
        <v>0</v>
      </c>
      <c r="AM84" s="418">
        <v>0</v>
      </c>
      <c r="AN84" s="418">
        <v>32</v>
      </c>
      <c r="AO84" s="418">
        <v>30</v>
      </c>
      <c r="AP84" s="418">
        <v>62</v>
      </c>
      <c r="AQ84" s="418">
        <v>22</v>
      </c>
      <c r="AR84" s="418">
        <v>34</v>
      </c>
      <c r="AS84" s="418">
        <v>56</v>
      </c>
      <c r="AT84" s="418">
        <v>0</v>
      </c>
      <c r="AU84" s="418">
        <v>0</v>
      </c>
      <c r="AV84" s="418">
        <v>0</v>
      </c>
      <c r="AW84" s="418">
        <v>1</v>
      </c>
      <c r="AX84" s="418">
        <v>2</v>
      </c>
      <c r="AY84" s="418">
        <v>3</v>
      </c>
      <c r="AZ84" s="418">
        <v>0</v>
      </c>
      <c r="BA84" s="418">
        <v>0</v>
      </c>
      <c r="BB84" s="418">
        <v>0</v>
      </c>
      <c r="BC84" s="419" t="s">
        <v>8</v>
      </c>
      <c r="BD84" s="419" t="s">
        <v>7</v>
      </c>
      <c r="BE84" s="424">
        <v>1</v>
      </c>
      <c r="BF84" s="418" t="b">
        <v>0</v>
      </c>
      <c r="BH84" s="418" t="b">
        <v>0</v>
      </c>
      <c r="BI84" s="418" t="b">
        <v>1</v>
      </c>
      <c r="BJ84" s="419" t="s">
        <v>2</v>
      </c>
      <c r="BL84" s="418" t="b">
        <v>0</v>
      </c>
      <c r="BN84" s="418" t="b">
        <v>0</v>
      </c>
      <c r="BP84" s="418" t="b">
        <v>0</v>
      </c>
      <c r="BQ84" s="418" t="b">
        <v>0</v>
      </c>
      <c r="BR84" s="418" t="b">
        <v>0</v>
      </c>
      <c r="BS84" s="418" t="b">
        <v>0</v>
      </c>
      <c r="BT84" s="418" t="b">
        <v>0</v>
      </c>
      <c r="BU84" s="418">
        <v>0.4</v>
      </c>
      <c r="BV84" s="419" t="s">
        <v>217</v>
      </c>
      <c r="BW84" s="418">
        <v>5.6</v>
      </c>
      <c r="BX84" s="419" t="s">
        <v>217</v>
      </c>
      <c r="BY84" s="419" t="s">
        <v>217</v>
      </c>
    </row>
    <row r="85" spans="1:77" x14ac:dyDescent="0.35">
      <c r="A85" s="418">
        <v>1435</v>
      </c>
      <c r="B85" s="419" t="s">
        <v>701</v>
      </c>
      <c r="C85" s="419" t="s">
        <v>217</v>
      </c>
      <c r="D85" s="419" t="s">
        <v>217</v>
      </c>
      <c r="E85" s="419" t="s">
        <v>702</v>
      </c>
      <c r="F85" s="419" t="s">
        <v>396</v>
      </c>
      <c r="G85" s="418">
        <v>20806001</v>
      </c>
      <c r="H85" s="418">
        <v>20806001</v>
      </c>
      <c r="I85" s="419" t="s">
        <v>703</v>
      </c>
      <c r="J85" s="420">
        <v>42077</v>
      </c>
      <c r="K85" s="419" t="s">
        <v>456</v>
      </c>
      <c r="L85" s="419" t="s">
        <v>702</v>
      </c>
      <c r="M85" s="419" t="s">
        <v>566</v>
      </c>
      <c r="N85" s="419" t="s">
        <v>566</v>
      </c>
      <c r="O85" s="419" t="s">
        <v>559</v>
      </c>
      <c r="P85" s="418">
        <v>-14.240729999999999</v>
      </c>
      <c r="Q85" s="418">
        <v>34.27928</v>
      </c>
      <c r="R85" s="418">
        <v>0</v>
      </c>
      <c r="S85" s="418">
        <v>0</v>
      </c>
      <c r="T85" s="419" t="s">
        <v>217</v>
      </c>
      <c r="U85" s="419" t="s">
        <v>217</v>
      </c>
      <c r="V85" s="418">
        <v>1</v>
      </c>
      <c r="W85" s="418">
        <v>2</v>
      </c>
      <c r="X85" s="418">
        <v>3</v>
      </c>
      <c r="Y85" s="418">
        <v>0</v>
      </c>
      <c r="Z85" s="418">
        <v>1</v>
      </c>
      <c r="AA85" s="418">
        <v>1</v>
      </c>
      <c r="AB85" s="418">
        <v>1</v>
      </c>
      <c r="AC85" s="418">
        <v>1</v>
      </c>
      <c r="AD85" s="418">
        <v>2</v>
      </c>
      <c r="AE85" s="418">
        <v>0</v>
      </c>
      <c r="AF85" s="418">
        <v>0</v>
      </c>
      <c r="AG85" s="418">
        <v>0</v>
      </c>
      <c r="AH85" s="418">
        <v>3</v>
      </c>
      <c r="AI85" s="418">
        <v>7</v>
      </c>
      <c r="AJ85" s="418">
        <v>10</v>
      </c>
      <c r="AK85" s="418">
        <v>0</v>
      </c>
      <c r="AL85" s="418">
        <v>0</v>
      </c>
      <c r="AM85" s="418">
        <v>0</v>
      </c>
      <c r="AN85" s="418">
        <v>15</v>
      </c>
      <c r="AO85" s="418">
        <v>15</v>
      </c>
      <c r="AP85" s="418">
        <v>30</v>
      </c>
      <c r="AQ85" s="418">
        <v>15</v>
      </c>
      <c r="AR85" s="418">
        <v>16</v>
      </c>
      <c r="AS85" s="418">
        <v>31</v>
      </c>
      <c r="AT85" s="418">
        <v>0</v>
      </c>
      <c r="AU85" s="418">
        <v>0</v>
      </c>
      <c r="AV85" s="418">
        <v>0</v>
      </c>
      <c r="AW85" s="418">
        <v>1</v>
      </c>
      <c r="AX85" s="418">
        <v>0</v>
      </c>
      <c r="AY85" s="418">
        <v>1</v>
      </c>
      <c r="AZ85" s="418">
        <v>1</v>
      </c>
      <c r="BA85" s="418">
        <v>0</v>
      </c>
      <c r="BB85" s="418">
        <v>1</v>
      </c>
      <c r="BC85" s="419" t="s">
        <v>0</v>
      </c>
      <c r="BD85" s="419" t="s">
        <v>7</v>
      </c>
      <c r="BE85" s="418">
        <v>1</v>
      </c>
      <c r="BF85" s="418" t="b">
        <v>1</v>
      </c>
      <c r="BG85" s="418">
        <v>1</v>
      </c>
      <c r="BH85" s="418" t="b">
        <v>1</v>
      </c>
      <c r="BI85" s="418" t="b">
        <v>1</v>
      </c>
      <c r="BJ85" s="419" t="s">
        <v>2</v>
      </c>
      <c r="BL85" s="418" t="b">
        <v>0</v>
      </c>
      <c r="BN85" s="418" t="b">
        <v>0</v>
      </c>
      <c r="BP85" s="418" t="b">
        <v>0</v>
      </c>
      <c r="BQ85" s="418" t="b">
        <v>0</v>
      </c>
      <c r="BR85" s="418" t="b">
        <v>0</v>
      </c>
      <c r="BS85" s="418" t="b">
        <v>0</v>
      </c>
      <c r="BT85" s="418" t="b">
        <v>0</v>
      </c>
      <c r="BV85" s="419" t="s">
        <v>217</v>
      </c>
      <c r="BX85" s="419" t="s">
        <v>217</v>
      </c>
      <c r="BY85" s="419" t="s">
        <v>217</v>
      </c>
    </row>
    <row r="86" spans="1:77" x14ac:dyDescent="0.35">
      <c r="A86" s="418">
        <v>1436</v>
      </c>
      <c r="B86" s="419" t="s">
        <v>704</v>
      </c>
      <c r="C86" s="419" t="s">
        <v>217</v>
      </c>
      <c r="D86" s="419" t="s">
        <v>217</v>
      </c>
      <c r="E86" s="419" t="s">
        <v>217</v>
      </c>
      <c r="F86" s="419" t="s">
        <v>396</v>
      </c>
      <c r="G86" s="418">
        <v>20806002</v>
      </c>
      <c r="H86" s="418">
        <v>20806002</v>
      </c>
      <c r="I86" s="419" t="s">
        <v>217</v>
      </c>
      <c r="K86" s="419" t="s">
        <v>405</v>
      </c>
      <c r="L86" s="419" t="s">
        <v>217</v>
      </c>
      <c r="M86" s="419" t="s">
        <v>566</v>
      </c>
      <c r="N86" s="419" t="s">
        <v>566</v>
      </c>
      <c r="O86" s="419" t="s">
        <v>217</v>
      </c>
      <c r="P86" s="418">
        <v>-14.2407</v>
      </c>
      <c r="Q86" s="418">
        <v>34.279310000000002</v>
      </c>
      <c r="R86" s="418">
        <v>0</v>
      </c>
      <c r="S86" s="418">
        <v>0</v>
      </c>
      <c r="T86" s="419" t="s">
        <v>217</v>
      </c>
      <c r="U86" s="419" t="s">
        <v>217</v>
      </c>
      <c r="V86" s="418">
        <v>1</v>
      </c>
      <c r="W86" s="418">
        <v>2</v>
      </c>
      <c r="X86" s="418">
        <v>3</v>
      </c>
      <c r="Y86" s="418">
        <v>0</v>
      </c>
      <c r="Z86" s="418">
        <v>1</v>
      </c>
      <c r="AA86" s="418">
        <v>1</v>
      </c>
      <c r="AB86" s="418">
        <v>1</v>
      </c>
      <c r="AC86" s="418">
        <v>1</v>
      </c>
      <c r="AD86" s="418">
        <v>2</v>
      </c>
      <c r="AE86" s="418">
        <v>0</v>
      </c>
      <c r="AF86" s="418">
        <v>0</v>
      </c>
      <c r="AG86" s="418">
        <v>0</v>
      </c>
      <c r="AH86" s="418">
        <v>3</v>
      </c>
      <c r="AI86" s="418">
        <v>7</v>
      </c>
      <c r="AJ86" s="418">
        <v>10</v>
      </c>
      <c r="AK86" s="418">
        <v>0</v>
      </c>
      <c r="AL86" s="418">
        <v>0</v>
      </c>
      <c r="AM86" s="418">
        <v>0</v>
      </c>
      <c r="AN86" s="418">
        <v>15</v>
      </c>
      <c r="AO86" s="418">
        <v>15</v>
      </c>
      <c r="AP86" s="418">
        <v>30</v>
      </c>
      <c r="AQ86" s="418">
        <v>15</v>
      </c>
      <c r="AR86" s="418">
        <v>16</v>
      </c>
      <c r="AS86" s="418">
        <v>31</v>
      </c>
      <c r="AT86" s="418">
        <v>0</v>
      </c>
      <c r="AU86" s="418">
        <v>0</v>
      </c>
      <c r="AV86" s="418">
        <v>0</v>
      </c>
      <c r="AW86" s="418">
        <v>1</v>
      </c>
      <c r="AX86" s="418">
        <v>0</v>
      </c>
      <c r="AY86" s="418">
        <v>1</v>
      </c>
      <c r="AZ86" s="418">
        <v>1</v>
      </c>
      <c r="BA86" s="418">
        <v>0</v>
      </c>
      <c r="BB86" s="418">
        <v>1</v>
      </c>
      <c r="BC86" s="419" t="s">
        <v>8</v>
      </c>
      <c r="BD86" s="419" t="s">
        <v>7</v>
      </c>
      <c r="BE86" s="424">
        <v>1</v>
      </c>
      <c r="BF86" s="418" t="b">
        <v>0</v>
      </c>
      <c r="BH86" s="418" t="b">
        <v>0</v>
      </c>
      <c r="BI86" s="418" t="b">
        <v>0</v>
      </c>
      <c r="BJ86" s="419" t="s">
        <v>2</v>
      </c>
      <c r="BL86" s="418" t="b">
        <v>0</v>
      </c>
      <c r="BN86" s="418" t="b">
        <v>0</v>
      </c>
      <c r="BP86" s="418" t="b">
        <v>0</v>
      </c>
      <c r="BQ86" s="418" t="b">
        <v>0</v>
      </c>
      <c r="BR86" s="418" t="b">
        <v>0</v>
      </c>
      <c r="BS86" s="418" t="b">
        <v>0</v>
      </c>
      <c r="BT86" s="418" t="b">
        <v>0</v>
      </c>
      <c r="BV86" s="419" t="s">
        <v>217</v>
      </c>
      <c r="BX86" s="419" t="s">
        <v>217</v>
      </c>
      <c r="BY86" s="419" t="s">
        <v>217</v>
      </c>
    </row>
    <row r="87" spans="1:77" x14ac:dyDescent="0.35">
      <c r="A87" s="418">
        <v>1437</v>
      </c>
      <c r="B87" s="419" t="s">
        <v>705</v>
      </c>
      <c r="C87" s="419" t="s">
        <v>217</v>
      </c>
      <c r="D87" s="419" t="s">
        <v>217</v>
      </c>
      <c r="E87" s="419" t="s">
        <v>217</v>
      </c>
      <c r="F87" s="419" t="s">
        <v>396</v>
      </c>
      <c r="G87" s="418">
        <v>20806003</v>
      </c>
      <c r="H87" s="418">
        <v>20806003</v>
      </c>
      <c r="I87" s="419" t="s">
        <v>217</v>
      </c>
      <c r="K87" s="419" t="s">
        <v>405</v>
      </c>
      <c r="L87" s="419" t="s">
        <v>217</v>
      </c>
      <c r="M87" s="419" t="s">
        <v>566</v>
      </c>
      <c r="N87" s="419" t="s">
        <v>566</v>
      </c>
      <c r="O87" s="419" t="s">
        <v>217</v>
      </c>
      <c r="P87" s="418">
        <v>-14.194459999999999</v>
      </c>
      <c r="Q87" s="418">
        <v>34.28237</v>
      </c>
      <c r="R87" s="418">
        <v>0</v>
      </c>
      <c r="S87" s="418">
        <v>0</v>
      </c>
      <c r="T87" s="419" t="s">
        <v>217</v>
      </c>
      <c r="U87" s="419" t="s">
        <v>217</v>
      </c>
      <c r="V87" s="418">
        <v>1</v>
      </c>
      <c r="W87" s="418">
        <v>2</v>
      </c>
      <c r="X87" s="418">
        <v>3</v>
      </c>
      <c r="Y87" s="418">
        <v>0</v>
      </c>
      <c r="Z87" s="418">
        <v>1</v>
      </c>
      <c r="AA87" s="418">
        <v>1</v>
      </c>
      <c r="AB87" s="418">
        <v>1</v>
      </c>
      <c r="AC87" s="418">
        <v>1</v>
      </c>
      <c r="AD87" s="418">
        <v>2</v>
      </c>
      <c r="AE87" s="418">
        <v>0</v>
      </c>
      <c r="AF87" s="418">
        <v>0</v>
      </c>
      <c r="AG87" s="418">
        <v>0</v>
      </c>
      <c r="AH87" s="418">
        <v>3</v>
      </c>
      <c r="AI87" s="418">
        <v>7</v>
      </c>
      <c r="AJ87" s="418">
        <v>10</v>
      </c>
      <c r="AK87" s="418">
        <v>0</v>
      </c>
      <c r="AL87" s="418">
        <v>0</v>
      </c>
      <c r="AM87" s="418">
        <v>0</v>
      </c>
      <c r="AN87" s="418">
        <v>15</v>
      </c>
      <c r="AO87" s="418">
        <v>15</v>
      </c>
      <c r="AP87" s="418">
        <v>30</v>
      </c>
      <c r="AQ87" s="418">
        <v>15</v>
      </c>
      <c r="AR87" s="418">
        <v>16</v>
      </c>
      <c r="AS87" s="418">
        <v>31</v>
      </c>
      <c r="AT87" s="418">
        <v>0</v>
      </c>
      <c r="AU87" s="418">
        <v>0</v>
      </c>
      <c r="AV87" s="418">
        <v>0</v>
      </c>
      <c r="AW87" s="418">
        <v>1</v>
      </c>
      <c r="AX87" s="418">
        <v>0</v>
      </c>
      <c r="AY87" s="418">
        <v>1</v>
      </c>
      <c r="AZ87" s="418">
        <v>1</v>
      </c>
      <c r="BA87" s="418">
        <v>0</v>
      </c>
      <c r="BB87" s="418">
        <v>1</v>
      </c>
      <c r="BC87" s="419" t="s">
        <v>8</v>
      </c>
      <c r="BD87" s="419" t="s">
        <v>7</v>
      </c>
      <c r="BE87" s="424">
        <v>1</v>
      </c>
      <c r="BF87" s="418" t="b">
        <v>0</v>
      </c>
      <c r="BH87" s="418" t="b">
        <v>0</v>
      </c>
      <c r="BI87" s="418" t="b">
        <v>0</v>
      </c>
      <c r="BJ87" s="419" t="s">
        <v>2</v>
      </c>
      <c r="BL87" s="418" t="b">
        <v>0</v>
      </c>
      <c r="BN87" s="418" t="b">
        <v>0</v>
      </c>
      <c r="BP87" s="418" t="b">
        <v>0</v>
      </c>
      <c r="BQ87" s="418" t="b">
        <v>0</v>
      </c>
      <c r="BR87" s="418" t="b">
        <v>0</v>
      </c>
      <c r="BS87" s="418" t="b">
        <v>0</v>
      </c>
      <c r="BT87" s="418" t="b">
        <v>0</v>
      </c>
      <c r="BV87" s="419" t="s">
        <v>217</v>
      </c>
      <c r="BX87" s="419" t="s">
        <v>217</v>
      </c>
      <c r="BY87" s="419" t="s">
        <v>217</v>
      </c>
    </row>
    <row r="88" spans="1:77" ht="29" x14ac:dyDescent="0.35">
      <c r="A88" s="418">
        <v>1438</v>
      </c>
      <c r="B88" s="419" t="s">
        <v>706</v>
      </c>
      <c r="C88" s="419" t="s">
        <v>217</v>
      </c>
      <c r="D88" s="419" t="s">
        <v>217</v>
      </c>
      <c r="E88" s="419" t="s">
        <v>217</v>
      </c>
      <c r="F88" s="419" t="s">
        <v>396</v>
      </c>
      <c r="G88" s="418">
        <v>20806004</v>
      </c>
      <c r="H88" s="418">
        <v>20806004</v>
      </c>
      <c r="I88" s="419" t="s">
        <v>217</v>
      </c>
      <c r="K88" s="419" t="s">
        <v>438</v>
      </c>
      <c r="L88" s="419" t="s">
        <v>217</v>
      </c>
      <c r="M88" s="419" t="s">
        <v>566</v>
      </c>
      <c r="N88" s="419" t="s">
        <v>566</v>
      </c>
      <c r="O88" s="419" t="s">
        <v>217</v>
      </c>
      <c r="P88" s="418">
        <v>-14.18981</v>
      </c>
      <c r="Q88" s="418">
        <v>34.279989999999998</v>
      </c>
      <c r="R88" s="418">
        <v>0</v>
      </c>
      <c r="S88" s="418">
        <v>0</v>
      </c>
      <c r="T88" s="419" t="s">
        <v>217</v>
      </c>
      <c r="U88" s="419" t="s">
        <v>217</v>
      </c>
      <c r="V88" s="418">
        <v>1</v>
      </c>
      <c r="W88" s="418">
        <v>2</v>
      </c>
      <c r="X88" s="418">
        <v>3</v>
      </c>
      <c r="Y88" s="418">
        <v>0</v>
      </c>
      <c r="Z88" s="418">
        <v>1</v>
      </c>
      <c r="AA88" s="418">
        <v>1</v>
      </c>
      <c r="AB88" s="418">
        <v>1</v>
      </c>
      <c r="AC88" s="418">
        <v>1</v>
      </c>
      <c r="AD88" s="418">
        <v>2</v>
      </c>
      <c r="AE88" s="418">
        <v>0</v>
      </c>
      <c r="AF88" s="418">
        <v>0</v>
      </c>
      <c r="AG88" s="418">
        <v>0</v>
      </c>
      <c r="AH88" s="418">
        <v>3</v>
      </c>
      <c r="AI88" s="418">
        <v>7</v>
      </c>
      <c r="AJ88" s="418">
        <v>10</v>
      </c>
      <c r="AK88" s="418">
        <v>0</v>
      </c>
      <c r="AL88" s="418">
        <v>0</v>
      </c>
      <c r="AM88" s="418">
        <v>0</v>
      </c>
      <c r="AN88" s="418">
        <v>15</v>
      </c>
      <c r="AO88" s="418">
        <v>15</v>
      </c>
      <c r="AP88" s="418">
        <v>30</v>
      </c>
      <c r="AQ88" s="418">
        <v>15</v>
      </c>
      <c r="AR88" s="418">
        <v>16</v>
      </c>
      <c r="AS88" s="418">
        <v>31</v>
      </c>
      <c r="AT88" s="418">
        <v>0</v>
      </c>
      <c r="AU88" s="418">
        <v>0</v>
      </c>
      <c r="AV88" s="418">
        <v>0</v>
      </c>
      <c r="AW88" s="418">
        <v>1</v>
      </c>
      <c r="AX88" s="418">
        <v>0</v>
      </c>
      <c r="AY88" s="418">
        <v>1</v>
      </c>
      <c r="AZ88" s="418">
        <v>1</v>
      </c>
      <c r="BA88" s="418">
        <v>0</v>
      </c>
      <c r="BB88" s="418">
        <v>1</v>
      </c>
      <c r="BC88" s="419" t="s">
        <v>8</v>
      </c>
      <c r="BD88" s="419" t="s">
        <v>7</v>
      </c>
      <c r="BE88" s="424">
        <v>1</v>
      </c>
      <c r="BF88" s="418" t="b">
        <v>0</v>
      </c>
      <c r="BH88" s="418" t="b">
        <v>0</v>
      </c>
      <c r="BI88" s="418" t="b">
        <v>0</v>
      </c>
      <c r="BJ88" s="419" t="s">
        <v>2</v>
      </c>
      <c r="BL88" s="418" t="b">
        <v>0</v>
      </c>
      <c r="BN88" s="418" t="b">
        <v>0</v>
      </c>
      <c r="BP88" s="418" t="b">
        <v>0</v>
      </c>
      <c r="BQ88" s="418" t="b">
        <v>0</v>
      </c>
      <c r="BR88" s="418" t="b">
        <v>0</v>
      </c>
      <c r="BS88" s="418" t="b">
        <v>0</v>
      </c>
      <c r="BT88" s="418" t="b">
        <v>0</v>
      </c>
      <c r="BV88" s="419" t="s">
        <v>217</v>
      </c>
      <c r="BX88" s="419" t="s">
        <v>217</v>
      </c>
      <c r="BY88" s="419" t="s">
        <v>217</v>
      </c>
    </row>
    <row r="89" spans="1:77" x14ac:dyDescent="0.35">
      <c r="A89" s="418">
        <v>1439</v>
      </c>
      <c r="B89" s="419" t="s">
        <v>707</v>
      </c>
      <c r="C89" s="419" t="s">
        <v>217</v>
      </c>
      <c r="D89" s="419" t="s">
        <v>217</v>
      </c>
      <c r="E89" s="419" t="s">
        <v>217</v>
      </c>
      <c r="F89" s="419" t="s">
        <v>396</v>
      </c>
      <c r="G89" s="418">
        <v>20806005</v>
      </c>
      <c r="H89" s="418">
        <v>20806005</v>
      </c>
      <c r="I89" s="419" t="s">
        <v>217</v>
      </c>
      <c r="K89" s="419" t="s">
        <v>398</v>
      </c>
      <c r="L89" s="419" t="s">
        <v>217</v>
      </c>
      <c r="M89" s="419" t="s">
        <v>566</v>
      </c>
      <c r="N89" s="419" t="s">
        <v>566</v>
      </c>
      <c r="O89" s="419" t="s">
        <v>217</v>
      </c>
      <c r="P89" s="418">
        <v>-14.12171</v>
      </c>
      <c r="Q89" s="418">
        <v>34.333509999999997</v>
      </c>
      <c r="R89" s="418">
        <v>0</v>
      </c>
      <c r="S89" s="418">
        <v>0</v>
      </c>
      <c r="T89" s="419" t="s">
        <v>217</v>
      </c>
      <c r="U89" s="419" t="s">
        <v>217</v>
      </c>
      <c r="V89" s="418">
        <v>1</v>
      </c>
      <c r="W89" s="418">
        <v>2</v>
      </c>
      <c r="X89" s="418">
        <v>3</v>
      </c>
      <c r="Y89" s="418">
        <v>0</v>
      </c>
      <c r="Z89" s="418">
        <v>1</v>
      </c>
      <c r="AA89" s="418">
        <v>1</v>
      </c>
      <c r="AB89" s="418">
        <v>1</v>
      </c>
      <c r="AC89" s="418">
        <v>1</v>
      </c>
      <c r="AD89" s="418">
        <v>2</v>
      </c>
      <c r="AE89" s="418">
        <v>0</v>
      </c>
      <c r="AF89" s="418">
        <v>0</v>
      </c>
      <c r="AG89" s="418">
        <v>0</v>
      </c>
      <c r="AH89" s="418">
        <v>3</v>
      </c>
      <c r="AI89" s="418">
        <v>7</v>
      </c>
      <c r="AJ89" s="418">
        <v>10</v>
      </c>
      <c r="AK89" s="418">
        <v>0</v>
      </c>
      <c r="AL89" s="418">
        <v>0</v>
      </c>
      <c r="AM89" s="418">
        <v>0</v>
      </c>
      <c r="AN89" s="418">
        <v>15</v>
      </c>
      <c r="AO89" s="418">
        <v>15</v>
      </c>
      <c r="AP89" s="418">
        <v>30</v>
      </c>
      <c r="AQ89" s="418">
        <v>15</v>
      </c>
      <c r="AR89" s="418">
        <v>16</v>
      </c>
      <c r="AS89" s="418">
        <v>31</v>
      </c>
      <c r="AT89" s="418">
        <v>0</v>
      </c>
      <c r="AU89" s="418">
        <v>0</v>
      </c>
      <c r="AV89" s="418">
        <v>0</v>
      </c>
      <c r="AW89" s="418">
        <v>1</v>
      </c>
      <c r="AX89" s="418">
        <v>0</v>
      </c>
      <c r="AY89" s="418">
        <v>1</v>
      </c>
      <c r="AZ89" s="418">
        <v>1</v>
      </c>
      <c r="BA89" s="418">
        <v>0</v>
      </c>
      <c r="BB89" s="418">
        <v>1</v>
      </c>
      <c r="BC89" s="419" t="s">
        <v>8</v>
      </c>
      <c r="BD89" s="419" t="s">
        <v>7</v>
      </c>
      <c r="BE89" s="424">
        <v>1</v>
      </c>
      <c r="BF89" s="418" t="b">
        <v>0</v>
      </c>
      <c r="BH89" s="418" t="b">
        <v>0</v>
      </c>
      <c r="BI89" s="418" t="b">
        <v>0</v>
      </c>
      <c r="BJ89" s="419" t="s">
        <v>2</v>
      </c>
      <c r="BL89" s="418" t="b">
        <v>0</v>
      </c>
      <c r="BN89" s="418" t="b">
        <v>0</v>
      </c>
      <c r="BP89" s="418" t="b">
        <v>0</v>
      </c>
      <c r="BQ89" s="418" t="b">
        <v>0</v>
      </c>
      <c r="BR89" s="418" t="b">
        <v>0</v>
      </c>
      <c r="BS89" s="418" t="b">
        <v>0</v>
      </c>
      <c r="BT89" s="418" t="b">
        <v>0</v>
      </c>
      <c r="BV89" s="419" t="s">
        <v>217</v>
      </c>
      <c r="BX89" s="419" t="s">
        <v>217</v>
      </c>
      <c r="BY89" s="419" t="s">
        <v>217</v>
      </c>
    </row>
    <row r="90" spans="1:77" x14ac:dyDescent="0.35">
      <c r="A90" s="418">
        <v>1440</v>
      </c>
      <c r="B90" s="419" t="s">
        <v>708</v>
      </c>
      <c r="C90" s="419" t="s">
        <v>217</v>
      </c>
      <c r="D90" s="419" t="s">
        <v>217</v>
      </c>
      <c r="E90" s="419" t="s">
        <v>217</v>
      </c>
      <c r="F90" s="419" t="s">
        <v>396</v>
      </c>
      <c r="G90" s="418">
        <v>20806006</v>
      </c>
      <c r="H90" s="418">
        <v>20806006</v>
      </c>
      <c r="I90" s="419" t="s">
        <v>217</v>
      </c>
      <c r="K90" s="419" t="s">
        <v>419</v>
      </c>
      <c r="L90" s="419" t="s">
        <v>217</v>
      </c>
      <c r="M90" s="419" t="s">
        <v>566</v>
      </c>
      <c r="N90" s="419" t="s">
        <v>566</v>
      </c>
      <c r="O90" s="419" t="s">
        <v>217</v>
      </c>
      <c r="P90" s="418">
        <v>-14.12115</v>
      </c>
      <c r="Q90" s="418">
        <v>34.333629999999999</v>
      </c>
      <c r="R90" s="418">
        <v>0</v>
      </c>
      <c r="S90" s="418">
        <v>0</v>
      </c>
      <c r="T90" s="419" t="s">
        <v>217</v>
      </c>
      <c r="U90" s="419" t="s">
        <v>217</v>
      </c>
      <c r="V90" s="418">
        <v>1</v>
      </c>
      <c r="W90" s="418">
        <v>2</v>
      </c>
      <c r="X90" s="418">
        <v>3</v>
      </c>
      <c r="Y90" s="418">
        <v>0</v>
      </c>
      <c r="Z90" s="418">
        <v>1</v>
      </c>
      <c r="AA90" s="418">
        <v>1</v>
      </c>
      <c r="AB90" s="418">
        <v>1</v>
      </c>
      <c r="AC90" s="418">
        <v>1</v>
      </c>
      <c r="AD90" s="418">
        <v>2</v>
      </c>
      <c r="AE90" s="418">
        <v>0</v>
      </c>
      <c r="AF90" s="418">
        <v>0</v>
      </c>
      <c r="AG90" s="418">
        <v>0</v>
      </c>
      <c r="AH90" s="418">
        <v>3</v>
      </c>
      <c r="AI90" s="418">
        <v>7</v>
      </c>
      <c r="AJ90" s="418">
        <v>10</v>
      </c>
      <c r="AK90" s="418">
        <v>0</v>
      </c>
      <c r="AL90" s="418">
        <v>0</v>
      </c>
      <c r="AM90" s="418">
        <v>0</v>
      </c>
      <c r="AN90" s="418">
        <v>15</v>
      </c>
      <c r="AO90" s="418">
        <v>15</v>
      </c>
      <c r="AP90" s="418">
        <v>30</v>
      </c>
      <c r="AQ90" s="418">
        <v>15</v>
      </c>
      <c r="AR90" s="418">
        <v>16</v>
      </c>
      <c r="AS90" s="418">
        <v>31</v>
      </c>
      <c r="AT90" s="418">
        <v>0</v>
      </c>
      <c r="AU90" s="418">
        <v>0</v>
      </c>
      <c r="AV90" s="418">
        <v>0</v>
      </c>
      <c r="AW90" s="418">
        <v>1</v>
      </c>
      <c r="AX90" s="418">
        <v>0</v>
      </c>
      <c r="AY90" s="418">
        <v>1</v>
      </c>
      <c r="AZ90" s="418">
        <v>1</v>
      </c>
      <c r="BA90" s="418">
        <v>0</v>
      </c>
      <c r="BB90" s="418">
        <v>1</v>
      </c>
      <c r="BC90" s="419" t="s">
        <v>8</v>
      </c>
      <c r="BD90" s="419" t="s">
        <v>7</v>
      </c>
      <c r="BE90" s="424">
        <v>1</v>
      </c>
      <c r="BF90" s="418" t="b">
        <v>0</v>
      </c>
      <c r="BH90" s="418" t="b">
        <v>0</v>
      </c>
      <c r="BI90" s="418" t="b">
        <v>0</v>
      </c>
      <c r="BJ90" s="419" t="s">
        <v>2</v>
      </c>
      <c r="BL90" s="418" t="b">
        <v>0</v>
      </c>
      <c r="BN90" s="418" t="b">
        <v>0</v>
      </c>
      <c r="BP90" s="418" t="b">
        <v>0</v>
      </c>
      <c r="BQ90" s="418" t="b">
        <v>0</v>
      </c>
      <c r="BR90" s="418" t="b">
        <v>0</v>
      </c>
      <c r="BS90" s="418" t="b">
        <v>0</v>
      </c>
      <c r="BT90" s="418" t="b">
        <v>0</v>
      </c>
      <c r="BV90" s="419" t="s">
        <v>217</v>
      </c>
      <c r="BX90" s="419" t="s">
        <v>217</v>
      </c>
      <c r="BY90" s="419" t="s">
        <v>217</v>
      </c>
    </row>
    <row r="91" spans="1:77" x14ac:dyDescent="0.35">
      <c r="A91" s="418">
        <v>1441</v>
      </c>
      <c r="B91" s="419" t="s">
        <v>709</v>
      </c>
      <c r="C91" s="419" t="s">
        <v>217</v>
      </c>
      <c r="D91" s="419" t="s">
        <v>217</v>
      </c>
      <c r="E91" s="419" t="s">
        <v>217</v>
      </c>
      <c r="F91" s="419" t="s">
        <v>217</v>
      </c>
      <c r="G91" s="418">
        <v>20806007</v>
      </c>
      <c r="H91" s="418">
        <v>20806007</v>
      </c>
      <c r="I91" s="419" t="s">
        <v>217</v>
      </c>
      <c r="K91" s="419" t="s">
        <v>217</v>
      </c>
      <c r="L91" s="419" t="s">
        <v>217</v>
      </c>
      <c r="M91" s="419" t="s">
        <v>566</v>
      </c>
      <c r="N91" s="419" t="s">
        <v>566</v>
      </c>
      <c r="O91" s="419" t="s">
        <v>217</v>
      </c>
      <c r="P91" s="418">
        <v>-14.150180000000001</v>
      </c>
      <c r="Q91" s="418">
        <v>34.320999999999998</v>
      </c>
      <c r="R91" s="418">
        <v>0</v>
      </c>
      <c r="S91" s="418">
        <v>0</v>
      </c>
      <c r="T91" s="419" t="s">
        <v>217</v>
      </c>
      <c r="U91" s="419" t="s">
        <v>217</v>
      </c>
      <c r="V91" s="418">
        <v>1</v>
      </c>
      <c r="W91" s="418">
        <v>2</v>
      </c>
      <c r="X91" s="418">
        <v>3</v>
      </c>
      <c r="Y91" s="418">
        <v>0</v>
      </c>
      <c r="Z91" s="418">
        <v>1</v>
      </c>
      <c r="AA91" s="418">
        <v>1</v>
      </c>
      <c r="AB91" s="418">
        <v>1</v>
      </c>
      <c r="AC91" s="418">
        <v>1</v>
      </c>
      <c r="AD91" s="418">
        <v>2</v>
      </c>
      <c r="AE91" s="418">
        <v>0</v>
      </c>
      <c r="AF91" s="418">
        <v>0</v>
      </c>
      <c r="AG91" s="418">
        <v>0</v>
      </c>
      <c r="AH91" s="418">
        <v>3</v>
      </c>
      <c r="AI91" s="418">
        <v>7</v>
      </c>
      <c r="AJ91" s="418">
        <v>10</v>
      </c>
      <c r="AK91" s="418">
        <v>0</v>
      </c>
      <c r="AL91" s="418">
        <v>0</v>
      </c>
      <c r="AM91" s="418">
        <v>0</v>
      </c>
      <c r="AN91" s="418">
        <v>15</v>
      </c>
      <c r="AO91" s="418">
        <v>15</v>
      </c>
      <c r="AP91" s="418">
        <v>30</v>
      </c>
      <c r="AQ91" s="418">
        <v>15</v>
      </c>
      <c r="AR91" s="418">
        <v>16</v>
      </c>
      <c r="AS91" s="418">
        <v>31</v>
      </c>
      <c r="AT91" s="418">
        <v>0</v>
      </c>
      <c r="AU91" s="418">
        <v>0</v>
      </c>
      <c r="AV91" s="418">
        <v>0</v>
      </c>
      <c r="AW91" s="418">
        <v>1</v>
      </c>
      <c r="AX91" s="418">
        <v>0</v>
      </c>
      <c r="AY91" s="418">
        <v>1</v>
      </c>
      <c r="AZ91" s="418">
        <v>1</v>
      </c>
      <c r="BA91" s="418">
        <v>0</v>
      </c>
      <c r="BB91" s="418">
        <v>1</v>
      </c>
      <c r="BC91" s="419" t="s">
        <v>8</v>
      </c>
      <c r="BD91" s="419" t="s">
        <v>7</v>
      </c>
      <c r="BE91" s="424">
        <v>1</v>
      </c>
      <c r="BF91" s="418" t="b">
        <v>0</v>
      </c>
      <c r="BH91" s="418" t="b">
        <v>0</v>
      </c>
      <c r="BI91" s="418" t="b">
        <v>0</v>
      </c>
      <c r="BJ91" s="419" t="s">
        <v>2</v>
      </c>
      <c r="BL91" s="418" t="b">
        <v>0</v>
      </c>
      <c r="BN91" s="418" t="b">
        <v>0</v>
      </c>
      <c r="BP91" s="418" t="b">
        <v>0</v>
      </c>
      <c r="BQ91" s="418" t="b">
        <v>0</v>
      </c>
      <c r="BR91" s="418" t="b">
        <v>0</v>
      </c>
      <c r="BS91" s="418" t="b">
        <v>0</v>
      </c>
      <c r="BT91" s="418" t="b">
        <v>0</v>
      </c>
      <c r="BV91" s="419" t="s">
        <v>217</v>
      </c>
      <c r="BX91" s="419" t="s">
        <v>217</v>
      </c>
      <c r="BY91" s="419" t="s">
        <v>217</v>
      </c>
    </row>
    <row r="92" spans="1:77" ht="29" x14ac:dyDescent="0.35">
      <c r="A92" s="418">
        <v>1442</v>
      </c>
      <c r="B92" s="419" t="s">
        <v>710</v>
      </c>
      <c r="C92" s="419" t="s">
        <v>711</v>
      </c>
      <c r="D92" s="419" t="s">
        <v>712</v>
      </c>
      <c r="E92" s="419" t="s">
        <v>340</v>
      </c>
      <c r="F92" s="419" t="s">
        <v>396</v>
      </c>
      <c r="G92" s="418">
        <v>20806008</v>
      </c>
      <c r="H92" s="418">
        <v>20806008</v>
      </c>
      <c r="I92" s="419" t="s">
        <v>713</v>
      </c>
      <c r="J92" s="420">
        <v>42077</v>
      </c>
      <c r="K92" s="419" t="s">
        <v>438</v>
      </c>
      <c r="L92" s="419" t="s">
        <v>714</v>
      </c>
      <c r="M92" s="419" t="s">
        <v>566</v>
      </c>
      <c r="N92" s="419" t="s">
        <v>566</v>
      </c>
      <c r="O92" s="419" t="s">
        <v>715</v>
      </c>
      <c r="P92" s="418">
        <v>-14.216609999999999</v>
      </c>
      <c r="Q92" s="418">
        <v>34.322609999999997</v>
      </c>
      <c r="R92" s="418">
        <v>0</v>
      </c>
      <c r="S92" s="418">
        <v>0</v>
      </c>
      <c r="T92" s="419" t="s">
        <v>217</v>
      </c>
      <c r="U92" s="419" t="s">
        <v>217</v>
      </c>
      <c r="V92" s="418">
        <v>1</v>
      </c>
      <c r="W92" s="418">
        <v>2</v>
      </c>
      <c r="X92" s="418">
        <v>3</v>
      </c>
      <c r="Y92" s="418">
        <v>0</v>
      </c>
      <c r="Z92" s="418">
        <v>0</v>
      </c>
      <c r="AA92" s="418">
        <v>0</v>
      </c>
      <c r="AB92" s="418">
        <v>0</v>
      </c>
      <c r="AC92" s="418">
        <v>3</v>
      </c>
      <c r="AD92" s="418">
        <v>3</v>
      </c>
      <c r="AE92" s="418">
        <v>0</v>
      </c>
      <c r="AF92" s="418">
        <v>0</v>
      </c>
      <c r="AG92" s="418">
        <v>0</v>
      </c>
      <c r="AH92" s="418">
        <v>5</v>
      </c>
      <c r="AI92" s="418">
        <v>5</v>
      </c>
      <c r="AJ92" s="418">
        <v>10</v>
      </c>
      <c r="AK92" s="418">
        <v>0</v>
      </c>
      <c r="AL92" s="418">
        <v>0</v>
      </c>
      <c r="AM92" s="418">
        <v>0</v>
      </c>
      <c r="AN92" s="418">
        <v>45</v>
      </c>
      <c r="AO92" s="418">
        <v>63</v>
      </c>
      <c r="AP92" s="418">
        <v>108</v>
      </c>
      <c r="AQ92" s="418">
        <v>29</v>
      </c>
      <c r="AR92" s="418">
        <v>51</v>
      </c>
      <c r="AS92" s="418">
        <v>80</v>
      </c>
      <c r="AT92" s="418">
        <v>7</v>
      </c>
      <c r="AU92" s="418">
        <v>11</v>
      </c>
      <c r="AV92" s="418">
        <v>18</v>
      </c>
      <c r="AW92" s="418">
        <v>2</v>
      </c>
      <c r="AX92" s="418">
        <v>0</v>
      </c>
      <c r="AY92" s="418">
        <v>2</v>
      </c>
      <c r="AZ92" s="418">
        <v>1</v>
      </c>
      <c r="BA92" s="418">
        <v>0</v>
      </c>
      <c r="BB92" s="418">
        <v>1</v>
      </c>
      <c r="BC92" s="419" t="s">
        <v>3</v>
      </c>
      <c r="BD92" s="419" t="s">
        <v>7</v>
      </c>
      <c r="BE92" s="418">
        <v>1</v>
      </c>
      <c r="BF92" s="418" t="b">
        <v>1</v>
      </c>
      <c r="BG92" s="418">
        <v>2</v>
      </c>
      <c r="BH92" s="418" t="b">
        <v>1</v>
      </c>
      <c r="BI92" s="418" t="b">
        <v>1</v>
      </c>
      <c r="BJ92" s="419" t="s">
        <v>2</v>
      </c>
      <c r="BK92" s="418">
        <v>200</v>
      </c>
      <c r="BL92" s="418" t="b">
        <v>1</v>
      </c>
      <c r="BM92" s="418">
        <v>1</v>
      </c>
      <c r="BN92" s="418" t="b">
        <v>1</v>
      </c>
      <c r="BO92" s="418">
        <v>0.3</v>
      </c>
      <c r="BP92" s="418" t="b">
        <v>0</v>
      </c>
      <c r="BQ92" s="418" t="b">
        <v>0</v>
      </c>
      <c r="BR92" s="418" t="b">
        <v>0</v>
      </c>
      <c r="BS92" s="418" t="b">
        <v>0</v>
      </c>
      <c r="BT92" s="418" t="b">
        <v>0</v>
      </c>
      <c r="BV92" s="419" t="s">
        <v>217</v>
      </c>
      <c r="BX92" s="419" t="s">
        <v>217</v>
      </c>
      <c r="BY92" s="419" t="s">
        <v>217</v>
      </c>
    </row>
    <row r="93" spans="1:77" x14ac:dyDescent="0.35">
      <c r="A93" s="418">
        <v>1443</v>
      </c>
      <c r="B93" s="419" t="s">
        <v>716</v>
      </c>
      <c r="C93" s="419" t="s">
        <v>217</v>
      </c>
      <c r="D93" s="419" t="s">
        <v>217</v>
      </c>
      <c r="E93" s="419" t="s">
        <v>717</v>
      </c>
      <c r="F93" s="419" t="s">
        <v>396</v>
      </c>
      <c r="G93" s="418">
        <v>20806009</v>
      </c>
      <c r="H93" s="418">
        <v>20806009</v>
      </c>
      <c r="I93" s="419" t="s">
        <v>718</v>
      </c>
      <c r="J93" s="420">
        <v>41593</v>
      </c>
      <c r="K93" s="419" t="s">
        <v>398</v>
      </c>
      <c r="L93" s="419" t="s">
        <v>717</v>
      </c>
      <c r="M93" s="419" t="s">
        <v>566</v>
      </c>
      <c r="N93" s="419" t="s">
        <v>566</v>
      </c>
      <c r="O93" s="419" t="s">
        <v>715</v>
      </c>
      <c r="P93" s="418">
        <v>-14.22888</v>
      </c>
      <c r="Q93" s="418">
        <v>34.325029999999998</v>
      </c>
      <c r="R93" s="418">
        <v>0</v>
      </c>
      <c r="S93" s="418">
        <v>0</v>
      </c>
      <c r="T93" s="419" t="s">
        <v>217</v>
      </c>
      <c r="U93" s="419"/>
      <c r="V93" s="418">
        <v>1</v>
      </c>
      <c r="W93" s="418">
        <v>2</v>
      </c>
      <c r="X93" s="418">
        <v>3</v>
      </c>
      <c r="Y93" s="418">
        <v>0</v>
      </c>
      <c r="Z93" s="418">
        <v>1</v>
      </c>
      <c r="AA93" s="418">
        <v>1</v>
      </c>
      <c r="AB93" s="418">
        <v>0</v>
      </c>
      <c r="AC93" s="418">
        <v>2</v>
      </c>
      <c r="AD93" s="418">
        <v>2</v>
      </c>
      <c r="AE93" s="418">
        <v>0</v>
      </c>
      <c r="AF93" s="418">
        <v>0</v>
      </c>
      <c r="AG93" s="418">
        <v>0</v>
      </c>
      <c r="AH93" s="418">
        <v>3</v>
      </c>
      <c r="AI93" s="418">
        <v>7</v>
      </c>
      <c r="AJ93" s="418">
        <v>10</v>
      </c>
      <c r="AK93" s="418">
        <v>0</v>
      </c>
      <c r="AL93" s="418">
        <v>0</v>
      </c>
      <c r="AM93" s="418">
        <v>0</v>
      </c>
      <c r="AN93" s="418">
        <v>9</v>
      </c>
      <c r="AO93" s="418">
        <v>11</v>
      </c>
      <c r="AP93" s="418">
        <v>20</v>
      </c>
      <c r="AQ93" s="418">
        <v>11</v>
      </c>
      <c r="AR93" s="418">
        <v>16</v>
      </c>
      <c r="AS93" s="418">
        <v>27</v>
      </c>
      <c r="AT93" s="418">
        <v>9</v>
      </c>
      <c r="AU93" s="418">
        <v>11</v>
      </c>
      <c r="AV93" s="418">
        <v>20</v>
      </c>
      <c r="AW93" s="418">
        <v>0</v>
      </c>
      <c r="AX93" s="418">
        <v>0</v>
      </c>
      <c r="AY93" s="418">
        <v>0</v>
      </c>
      <c r="AZ93" s="418">
        <v>0</v>
      </c>
      <c r="BA93" s="418">
        <v>0</v>
      </c>
      <c r="BB93" s="418">
        <v>0</v>
      </c>
      <c r="BC93" s="419" t="s">
        <v>3</v>
      </c>
      <c r="BD93" s="419" t="s">
        <v>1</v>
      </c>
      <c r="BE93" s="418">
        <v>1</v>
      </c>
      <c r="BF93" s="418" t="b">
        <v>1</v>
      </c>
      <c r="BG93" s="418">
        <v>2</v>
      </c>
      <c r="BH93" s="418" t="b">
        <v>1</v>
      </c>
      <c r="BI93" s="418" t="b">
        <v>1</v>
      </c>
      <c r="BJ93" s="419" t="s">
        <v>2</v>
      </c>
      <c r="BK93" s="418">
        <v>10</v>
      </c>
      <c r="BL93" s="418" t="b">
        <v>1</v>
      </c>
      <c r="BM93" s="418">
        <v>1</v>
      </c>
      <c r="BN93" s="418" t="b">
        <v>0</v>
      </c>
      <c r="BP93" s="418" t="b">
        <v>1</v>
      </c>
      <c r="BQ93" s="418" t="b">
        <v>1</v>
      </c>
      <c r="BR93" s="418" t="b">
        <v>1</v>
      </c>
      <c r="BS93" s="418" t="b">
        <v>1</v>
      </c>
      <c r="BT93" s="418" t="b">
        <v>1</v>
      </c>
      <c r="BV93" s="419" t="s">
        <v>217</v>
      </c>
      <c r="BX93" s="419" t="s">
        <v>217</v>
      </c>
      <c r="BY93" s="419" t="s">
        <v>217</v>
      </c>
    </row>
    <row r="94" spans="1:77" x14ac:dyDescent="0.35">
      <c r="A94" s="418">
        <v>1444</v>
      </c>
      <c r="B94" s="419" t="s">
        <v>719</v>
      </c>
      <c r="C94" s="419" t="s">
        <v>217</v>
      </c>
      <c r="D94" s="419" t="s">
        <v>217</v>
      </c>
      <c r="E94" s="419" t="s">
        <v>217</v>
      </c>
      <c r="F94" s="419" t="s">
        <v>396</v>
      </c>
      <c r="G94" s="418">
        <v>20806010</v>
      </c>
      <c r="H94" s="418">
        <v>20806010</v>
      </c>
      <c r="I94" s="419" t="s">
        <v>217</v>
      </c>
      <c r="K94" s="419" t="s">
        <v>398</v>
      </c>
      <c r="L94" s="419" t="s">
        <v>217</v>
      </c>
      <c r="M94" s="419" t="s">
        <v>566</v>
      </c>
      <c r="N94" s="419" t="s">
        <v>566</v>
      </c>
      <c r="O94" s="419" t="s">
        <v>217</v>
      </c>
      <c r="P94" s="418">
        <v>-14.234769999999999</v>
      </c>
      <c r="Q94" s="418">
        <v>34.323050000000002</v>
      </c>
      <c r="R94" s="418">
        <v>0</v>
      </c>
      <c r="S94" s="418">
        <v>0</v>
      </c>
      <c r="T94" s="419" t="s">
        <v>217</v>
      </c>
      <c r="U94" s="419" t="s">
        <v>217</v>
      </c>
      <c r="V94" s="418">
        <v>1</v>
      </c>
      <c r="W94" s="418">
        <v>2</v>
      </c>
      <c r="X94" s="418">
        <v>3</v>
      </c>
      <c r="Y94" s="418">
        <v>0</v>
      </c>
      <c r="Z94" s="418">
        <v>1</v>
      </c>
      <c r="AA94" s="418">
        <v>1</v>
      </c>
      <c r="AB94" s="418">
        <v>0</v>
      </c>
      <c r="AC94" s="418">
        <v>2</v>
      </c>
      <c r="AD94" s="418">
        <v>2</v>
      </c>
      <c r="AE94" s="418">
        <v>0</v>
      </c>
      <c r="AF94" s="418">
        <v>0</v>
      </c>
      <c r="AG94" s="418">
        <v>0</v>
      </c>
      <c r="AH94" s="418">
        <v>3</v>
      </c>
      <c r="AI94" s="418">
        <v>7</v>
      </c>
      <c r="AJ94" s="418">
        <v>10</v>
      </c>
      <c r="AK94" s="418">
        <v>0</v>
      </c>
      <c r="AL94" s="418">
        <v>0</v>
      </c>
      <c r="AM94" s="418">
        <v>0</v>
      </c>
      <c r="AN94" s="418">
        <v>9</v>
      </c>
      <c r="AO94" s="418">
        <v>11</v>
      </c>
      <c r="AP94" s="418">
        <v>20</v>
      </c>
      <c r="AQ94" s="418">
        <v>11</v>
      </c>
      <c r="AR94" s="418">
        <v>16</v>
      </c>
      <c r="AS94" s="418">
        <v>27</v>
      </c>
      <c r="AT94" s="418">
        <v>9</v>
      </c>
      <c r="AU94" s="418">
        <v>11</v>
      </c>
      <c r="AV94" s="418">
        <v>20</v>
      </c>
      <c r="AW94" s="418">
        <v>0</v>
      </c>
      <c r="AX94" s="418">
        <v>0</v>
      </c>
      <c r="AY94" s="418">
        <v>0</v>
      </c>
      <c r="AZ94" s="418">
        <v>0</v>
      </c>
      <c r="BA94" s="418">
        <v>0</v>
      </c>
      <c r="BB94" s="418">
        <v>0</v>
      </c>
      <c r="BC94" s="419" t="s">
        <v>8</v>
      </c>
      <c r="BD94" s="419" t="s">
        <v>7</v>
      </c>
      <c r="BE94" s="424">
        <v>1</v>
      </c>
      <c r="BF94" s="418" t="b">
        <v>0</v>
      </c>
      <c r="BH94" s="418" t="b">
        <v>0</v>
      </c>
      <c r="BI94" s="418" t="b">
        <v>0</v>
      </c>
      <c r="BJ94" s="419" t="s">
        <v>2</v>
      </c>
      <c r="BL94" s="418" t="b">
        <v>0</v>
      </c>
      <c r="BN94" s="418" t="b">
        <v>0</v>
      </c>
      <c r="BP94" s="418" t="b">
        <v>0</v>
      </c>
      <c r="BQ94" s="418" t="b">
        <v>0</v>
      </c>
      <c r="BR94" s="418" t="b">
        <v>0</v>
      </c>
      <c r="BS94" s="418" t="b">
        <v>0</v>
      </c>
      <c r="BT94" s="418" t="b">
        <v>0</v>
      </c>
      <c r="BV94" s="419" t="s">
        <v>217</v>
      </c>
      <c r="BX94" s="419" t="s">
        <v>217</v>
      </c>
      <c r="BY94" s="419" t="s">
        <v>217</v>
      </c>
    </row>
    <row r="95" spans="1:77" ht="29" x14ac:dyDescent="0.35">
      <c r="A95" s="418">
        <v>1445</v>
      </c>
      <c r="B95" s="419" t="s">
        <v>720</v>
      </c>
      <c r="C95" s="419" t="s">
        <v>217</v>
      </c>
      <c r="D95" s="419" t="s">
        <v>721</v>
      </c>
      <c r="E95" s="419" t="s">
        <v>722</v>
      </c>
      <c r="F95" s="419" t="s">
        <v>396</v>
      </c>
      <c r="G95" s="418">
        <v>20806011</v>
      </c>
      <c r="H95" s="418">
        <v>20806011</v>
      </c>
      <c r="I95" s="419" t="s">
        <v>723</v>
      </c>
      <c r="J95" s="420">
        <v>42250</v>
      </c>
      <c r="K95" s="419" t="s">
        <v>398</v>
      </c>
      <c r="L95" s="419" t="s">
        <v>724</v>
      </c>
      <c r="M95" s="419" t="s">
        <v>566</v>
      </c>
      <c r="N95" s="419" t="s">
        <v>566</v>
      </c>
      <c r="O95" s="419" t="s">
        <v>715</v>
      </c>
      <c r="P95" s="418">
        <v>-14.238340000000001</v>
      </c>
      <c r="Q95" s="418">
        <v>34.32694</v>
      </c>
      <c r="R95" s="418">
        <v>0</v>
      </c>
      <c r="S95" s="418">
        <v>0</v>
      </c>
      <c r="T95" s="419" t="s">
        <v>217</v>
      </c>
      <c r="U95" s="419"/>
      <c r="V95" s="418">
        <v>1</v>
      </c>
      <c r="W95" s="418">
        <v>2</v>
      </c>
      <c r="X95" s="418">
        <v>3</v>
      </c>
      <c r="Y95" s="418">
        <v>0</v>
      </c>
      <c r="Z95" s="418">
        <v>0</v>
      </c>
      <c r="AA95" s="418">
        <v>0</v>
      </c>
      <c r="AB95" s="418">
        <v>1</v>
      </c>
      <c r="AC95" s="418">
        <v>2</v>
      </c>
      <c r="AD95" s="418">
        <v>3</v>
      </c>
      <c r="AE95" s="418">
        <v>0</v>
      </c>
      <c r="AF95" s="418">
        <v>0</v>
      </c>
      <c r="AG95" s="418">
        <v>0</v>
      </c>
      <c r="AH95" s="418">
        <v>3</v>
      </c>
      <c r="AI95" s="418">
        <v>7</v>
      </c>
      <c r="AJ95" s="418">
        <v>10</v>
      </c>
      <c r="AK95" s="418">
        <v>0</v>
      </c>
      <c r="AL95" s="418">
        <v>0</v>
      </c>
      <c r="AM95" s="418">
        <v>0</v>
      </c>
      <c r="AN95" s="418">
        <v>14</v>
      </c>
      <c r="AO95" s="418">
        <v>16</v>
      </c>
      <c r="AP95" s="418">
        <v>30</v>
      </c>
      <c r="AQ95" s="418">
        <v>9</v>
      </c>
      <c r="AR95" s="418">
        <v>7</v>
      </c>
      <c r="AS95" s="418">
        <v>16</v>
      </c>
      <c r="AT95" s="418">
        <v>2</v>
      </c>
      <c r="AU95" s="418">
        <v>3</v>
      </c>
      <c r="AV95" s="418">
        <v>5</v>
      </c>
      <c r="AW95" s="418">
        <v>5</v>
      </c>
      <c r="AX95" s="418">
        <v>3</v>
      </c>
      <c r="AY95" s="418">
        <v>8</v>
      </c>
      <c r="AZ95" s="418">
        <v>2</v>
      </c>
      <c r="BA95" s="418">
        <v>3</v>
      </c>
      <c r="BB95" s="418">
        <v>5</v>
      </c>
      <c r="BC95" s="419" t="s">
        <v>0</v>
      </c>
      <c r="BD95" s="419" t="s">
        <v>1</v>
      </c>
      <c r="BE95" s="418">
        <v>1</v>
      </c>
      <c r="BF95" s="418" t="b">
        <v>1</v>
      </c>
      <c r="BG95" s="418">
        <v>4</v>
      </c>
      <c r="BH95" s="418" t="b">
        <v>1</v>
      </c>
      <c r="BI95" s="418" t="b">
        <v>1</v>
      </c>
      <c r="BJ95" s="419" t="s">
        <v>2</v>
      </c>
      <c r="BK95" s="418">
        <v>20</v>
      </c>
      <c r="BL95" s="418" t="b">
        <v>1</v>
      </c>
      <c r="BM95" s="418">
        <v>1</v>
      </c>
      <c r="BN95" s="418" t="b">
        <v>1</v>
      </c>
      <c r="BO95" s="418">
        <v>0.5</v>
      </c>
      <c r="BP95" s="418" t="b">
        <v>0</v>
      </c>
      <c r="BQ95" s="418" t="b">
        <v>0</v>
      </c>
      <c r="BR95" s="418" t="b">
        <v>0</v>
      </c>
      <c r="BS95" s="418" t="b">
        <v>0</v>
      </c>
      <c r="BT95" s="418" t="b">
        <v>0</v>
      </c>
      <c r="BU95" s="418">
        <v>0.5</v>
      </c>
      <c r="BV95" s="419" t="s">
        <v>217</v>
      </c>
      <c r="BX95" s="419" t="s">
        <v>217</v>
      </c>
      <c r="BY95" s="419" t="s">
        <v>217</v>
      </c>
    </row>
    <row r="96" spans="1:77" x14ac:dyDescent="0.35">
      <c r="A96" s="418">
        <v>1446</v>
      </c>
      <c r="B96" s="419" t="s">
        <v>725</v>
      </c>
      <c r="C96" s="419" t="s">
        <v>217</v>
      </c>
      <c r="D96" s="419" t="s">
        <v>217</v>
      </c>
      <c r="E96" s="419" t="s">
        <v>217</v>
      </c>
      <c r="F96" s="419" t="s">
        <v>396</v>
      </c>
      <c r="G96" s="418">
        <v>20806012</v>
      </c>
      <c r="H96" s="418">
        <v>20806012</v>
      </c>
      <c r="I96" s="419" t="s">
        <v>217</v>
      </c>
      <c r="K96" s="419" t="s">
        <v>398</v>
      </c>
      <c r="L96" s="419" t="s">
        <v>217</v>
      </c>
      <c r="M96" s="419" t="s">
        <v>566</v>
      </c>
      <c r="N96" s="419" t="s">
        <v>566</v>
      </c>
      <c r="O96" s="419" t="s">
        <v>217</v>
      </c>
      <c r="P96" s="418">
        <v>-14.232860000000001</v>
      </c>
      <c r="Q96" s="418">
        <v>34.330080000000002</v>
      </c>
      <c r="R96" s="418">
        <v>0</v>
      </c>
      <c r="S96" s="418">
        <v>0</v>
      </c>
      <c r="T96" s="419" t="s">
        <v>217</v>
      </c>
      <c r="U96" s="419" t="s">
        <v>217</v>
      </c>
      <c r="V96" s="418">
        <v>1</v>
      </c>
      <c r="W96" s="418">
        <v>2</v>
      </c>
      <c r="X96" s="418">
        <v>3</v>
      </c>
      <c r="Y96" s="418">
        <v>0</v>
      </c>
      <c r="Z96" s="418">
        <v>0</v>
      </c>
      <c r="AA96" s="418">
        <v>0</v>
      </c>
      <c r="AB96" s="418">
        <v>1</v>
      </c>
      <c r="AC96" s="418">
        <v>2</v>
      </c>
      <c r="AD96" s="418">
        <v>3</v>
      </c>
      <c r="AE96" s="418">
        <v>0</v>
      </c>
      <c r="AF96" s="418">
        <v>0</v>
      </c>
      <c r="AG96" s="418">
        <v>0</v>
      </c>
      <c r="AH96" s="418">
        <v>3</v>
      </c>
      <c r="AI96" s="418">
        <v>7</v>
      </c>
      <c r="AJ96" s="418">
        <v>10</v>
      </c>
      <c r="AK96" s="418">
        <v>0</v>
      </c>
      <c r="AL96" s="418">
        <v>0</v>
      </c>
      <c r="AM96" s="418">
        <v>0</v>
      </c>
      <c r="AN96" s="418">
        <v>14</v>
      </c>
      <c r="AO96" s="418">
        <v>16</v>
      </c>
      <c r="AP96" s="418">
        <v>30</v>
      </c>
      <c r="AQ96" s="418">
        <v>9</v>
      </c>
      <c r="AR96" s="418">
        <v>7</v>
      </c>
      <c r="AS96" s="418">
        <v>16</v>
      </c>
      <c r="AT96" s="418">
        <v>2</v>
      </c>
      <c r="AU96" s="418">
        <v>3</v>
      </c>
      <c r="AV96" s="418">
        <v>5</v>
      </c>
      <c r="AW96" s="418">
        <v>5</v>
      </c>
      <c r="AX96" s="418">
        <v>3</v>
      </c>
      <c r="AY96" s="418">
        <v>8</v>
      </c>
      <c r="AZ96" s="418">
        <v>2</v>
      </c>
      <c r="BA96" s="418">
        <v>3</v>
      </c>
      <c r="BB96" s="418">
        <v>5</v>
      </c>
      <c r="BC96" s="419" t="s">
        <v>8</v>
      </c>
      <c r="BD96" s="419" t="s">
        <v>7</v>
      </c>
      <c r="BE96" s="424">
        <v>1</v>
      </c>
      <c r="BF96" s="418" t="b">
        <v>0</v>
      </c>
      <c r="BH96" s="418" t="b">
        <v>0</v>
      </c>
      <c r="BI96" s="418" t="b">
        <v>0</v>
      </c>
      <c r="BJ96" s="419" t="s">
        <v>2</v>
      </c>
      <c r="BL96" s="418" t="b">
        <v>0</v>
      </c>
      <c r="BN96" s="418" t="b">
        <v>0</v>
      </c>
      <c r="BP96" s="418" t="b">
        <v>0</v>
      </c>
      <c r="BQ96" s="418" t="b">
        <v>0</v>
      </c>
      <c r="BR96" s="418" t="b">
        <v>0</v>
      </c>
      <c r="BS96" s="418" t="b">
        <v>0</v>
      </c>
      <c r="BT96" s="418" t="b">
        <v>0</v>
      </c>
      <c r="BV96" s="419" t="s">
        <v>217</v>
      </c>
      <c r="BX96" s="419" t="s">
        <v>217</v>
      </c>
      <c r="BY96" s="419" t="s">
        <v>217</v>
      </c>
    </row>
    <row r="97" spans="1:77" x14ac:dyDescent="0.35">
      <c r="A97" s="418">
        <v>1447</v>
      </c>
      <c r="B97" s="419" t="s">
        <v>726</v>
      </c>
      <c r="C97" s="419" t="s">
        <v>217</v>
      </c>
      <c r="D97" s="419" t="s">
        <v>217</v>
      </c>
      <c r="E97" s="419" t="s">
        <v>217</v>
      </c>
      <c r="F97" s="419" t="s">
        <v>396</v>
      </c>
      <c r="G97" s="418">
        <v>20806013</v>
      </c>
      <c r="H97" s="418">
        <v>20806013</v>
      </c>
      <c r="I97" s="419" t="s">
        <v>217</v>
      </c>
      <c r="K97" s="419" t="s">
        <v>398</v>
      </c>
      <c r="L97" s="419" t="s">
        <v>217</v>
      </c>
      <c r="M97" s="419" t="s">
        <v>566</v>
      </c>
      <c r="N97" s="419" t="s">
        <v>566</v>
      </c>
      <c r="O97" s="419" t="s">
        <v>217</v>
      </c>
      <c r="P97" s="418">
        <v>-14.22564</v>
      </c>
      <c r="Q97" s="418">
        <v>34.330719999999999</v>
      </c>
      <c r="R97" s="418">
        <v>0</v>
      </c>
      <c r="S97" s="418">
        <v>0</v>
      </c>
      <c r="T97" s="419" t="s">
        <v>217</v>
      </c>
      <c r="U97" s="419" t="s">
        <v>217</v>
      </c>
      <c r="V97" s="418">
        <v>1</v>
      </c>
      <c r="W97" s="418">
        <v>2</v>
      </c>
      <c r="X97" s="418">
        <v>3</v>
      </c>
      <c r="Y97" s="418">
        <v>0</v>
      </c>
      <c r="Z97" s="418">
        <v>0</v>
      </c>
      <c r="AA97" s="418">
        <v>0</v>
      </c>
      <c r="AB97" s="418">
        <v>1</v>
      </c>
      <c r="AC97" s="418">
        <v>2</v>
      </c>
      <c r="AD97" s="418">
        <v>3</v>
      </c>
      <c r="AE97" s="418">
        <v>0</v>
      </c>
      <c r="AF97" s="418">
        <v>0</v>
      </c>
      <c r="AG97" s="418">
        <v>0</v>
      </c>
      <c r="AH97" s="418">
        <v>3</v>
      </c>
      <c r="AI97" s="418">
        <v>7</v>
      </c>
      <c r="AJ97" s="418">
        <v>10</v>
      </c>
      <c r="AK97" s="418">
        <v>0</v>
      </c>
      <c r="AL97" s="418">
        <v>0</v>
      </c>
      <c r="AM97" s="418">
        <v>0</v>
      </c>
      <c r="AN97" s="418">
        <v>14</v>
      </c>
      <c r="AO97" s="418">
        <v>16</v>
      </c>
      <c r="AP97" s="418">
        <v>30</v>
      </c>
      <c r="AQ97" s="418">
        <v>9</v>
      </c>
      <c r="AR97" s="418">
        <v>7</v>
      </c>
      <c r="AS97" s="418">
        <v>16</v>
      </c>
      <c r="AT97" s="418">
        <v>2</v>
      </c>
      <c r="AU97" s="418">
        <v>3</v>
      </c>
      <c r="AV97" s="418">
        <v>5</v>
      </c>
      <c r="AW97" s="418">
        <v>5</v>
      </c>
      <c r="AX97" s="418">
        <v>3</v>
      </c>
      <c r="AY97" s="418">
        <v>8</v>
      </c>
      <c r="AZ97" s="418">
        <v>2</v>
      </c>
      <c r="BA97" s="418">
        <v>3</v>
      </c>
      <c r="BB97" s="418">
        <v>5</v>
      </c>
      <c r="BC97" s="419" t="s">
        <v>8</v>
      </c>
      <c r="BD97" s="419" t="s">
        <v>7</v>
      </c>
      <c r="BE97" s="424">
        <v>1</v>
      </c>
      <c r="BF97" s="418" t="b">
        <v>0</v>
      </c>
      <c r="BH97" s="418" t="b">
        <v>0</v>
      </c>
      <c r="BI97" s="418" t="b">
        <v>0</v>
      </c>
      <c r="BJ97" s="419" t="s">
        <v>2</v>
      </c>
      <c r="BL97" s="418" t="b">
        <v>0</v>
      </c>
      <c r="BN97" s="418" t="b">
        <v>0</v>
      </c>
      <c r="BP97" s="418" t="b">
        <v>0</v>
      </c>
      <c r="BQ97" s="418" t="b">
        <v>0</v>
      </c>
      <c r="BR97" s="418" t="b">
        <v>0</v>
      </c>
      <c r="BS97" s="418" t="b">
        <v>0</v>
      </c>
      <c r="BT97" s="418" t="b">
        <v>0</v>
      </c>
      <c r="BV97" s="419" t="s">
        <v>217</v>
      </c>
      <c r="BX97" s="419" t="s">
        <v>217</v>
      </c>
      <c r="BY97" s="419" t="s">
        <v>217</v>
      </c>
    </row>
    <row r="98" spans="1:77" x14ac:dyDescent="0.35">
      <c r="A98" s="418">
        <v>1448</v>
      </c>
      <c r="B98" s="419" t="s">
        <v>727</v>
      </c>
      <c r="C98" s="419" t="s">
        <v>217</v>
      </c>
      <c r="D98" s="419" t="s">
        <v>728</v>
      </c>
      <c r="E98" s="419" t="s">
        <v>715</v>
      </c>
      <c r="F98" s="419" t="s">
        <v>396</v>
      </c>
      <c r="G98" s="418">
        <v>20806014</v>
      </c>
      <c r="H98" s="418">
        <v>20806014</v>
      </c>
      <c r="I98" s="419" t="s">
        <v>559</v>
      </c>
      <c r="J98" s="420">
        <v>42250</v>
      </c>
      <c r="K98" s="419" t="s">
        <v>398</v>
      </c>
      <c r="L98" s="419" t="s">
        <v>359</v>
      </c>
      <c r="M98" s="419" t="s">
        <v>566</v>
      </c>
      <c r="N98" s="419" t="s">
        <v>566</v>
      </c>
      <c r="O98" s="419" t="s">
        <v>715</v>
      </c>
      <c r="P98" s="418">
        <v>-14.246510000000001</v>
      </c>
      <c r="Q98" s="418">
        <v>34.326059999999998</v>
      </c>
      <c r="R98" s="418">
        <v>0</v>
      </c>
      <c r="S98" s="418">
        <v>0</v>
      </c>
      <c r="T98" s="419" t="s">
        <v>217</v>
      </c>
      <c r="U98" s="419"/>
      <c r="V98" s="418">
        <v>0</v>
      </c>
      <c r="W98" s="418">
        <v>2</v>
      </c>
      <c r="X98" s="418">
        <v>2</v>
      </c>
      <c r="Y98" s="418">
        <v>0</v>
      </c>
      <c r="Z98" s="418">
        <v>0</v>
      </c>
      <c r="AA98" s="418">
        <v>0</v>
      </c>
      <c r="AB98" s="418">
        <v>0</v>
      </c>
      <c r="AC98" s="418">
        <v>2</v>
      </c>
      <c r="AD98" s="418">
        <v>2</v>
      </c>
      <c r="AE98" s="418">
        <v>0</v>
      </c>
      <c r="AF98" s="418">
        <v>0</v>
      </c>
      <c r="AG98" s="418">
        <v>0</v>
      </c>
      <c r="AH98" s="418">
        <v>1</v>
      </c>
      <c r="AI98" s="418">
        <v>9</v>
      </c>
      <c r="AJ98" s="418">
        <v>10</v>
      </c>
      <c r="AK98" s="418">
        <v>0</v>
      </c>
      <c r="AL98" s="418">
        <v>0</v>
      </c>
      <c r="AM98" s="418">
        <v>0</v>
      </c>
      <c r="AN98" s="418">
        <v>0</v>
      </c>
      <c r="AO98" s="418">
        <v>0</v>
      </c>
      <c r="AP98" s="418">
        <v>0</v>
      </c>
      <c r="AQ98" s="418">
        <v>10</v>
      </c>
      <c r="AR98" s="418">
        <v>27</v>
      </c>
      <c r="AS98" s="418">
        <v>37</v>
      </c>
      <c r="AT98" s="418">
        <v>7</v>
      </c>
      <c r="AU98" s="418">
        <v>10</v>
      </c>
      <c r="AV98" s="418">
        <v>17</v>
      </c>
      <c r="AW98" s="418">
        <v>1</v>
      </c>
      <c r="AX98" s="418">
        <v>0</v>
      </c>
      <c r="AY98" s="418">
        <v>1</v>
      </c>
      <c r="AZ98" s="418">
        <v>1</v>
      </c>
      <c r="BA98" s="418">
        <v>1</v>
      </c>
      <c r="BB98" s="418">
        <v>2</v>
      </c>
      <c r="BC98" s="419" t="s">
        <v>0</v>
      </c>
      <c r="BD98" s="419" t="s">
        <v>1</v>
      </c>
      <c r="BE98" s="418">
        <v>1</v>
      </c>
      <c r="BF98" s="418" t="b">
        <v>1</v>
      </c>
      <c r="BG98" s="418">
        <v>2</v>
      </c>
      <c r="BH98" s="418" t="b">
        <v>1</v>
      </c>
      <c r="BI98" s="418" t="b">
        <v>1</v>
      </c>
      <c r="BJ98" s="419" t="s">
        <v>2</v>
      </c>
      <c r="BK98" s="418">
        <v>200</v>
      </c>
      <c r="BL98" s="418" t="b">
        <v>0</v>
      </c>
      <c r="BN98" s="418" t="b">
        <v>0</v>
      </c>
      <c r="BP98" s="418" t="b">
        <v>0</v>
      </c>
      <c r="BQ98" s="418" t="b">
        <v>1</v>
      </c>
      <c r="BR98" s="418" t="b">
        <v>0</v>
      </c>
      <c r="BS98" s="418" t="b">
        <v>0</v>
      </c>
      <c r="BT98" s="418" t="b">
        <v>0</v>
      </c>
      <c r="BU98" s="418">
        <v>1.5</v>
      </c>
      <c r="BV98" s="419" t="s">
        <v>217</v>
      </c>
      <c r="BW98" s="418">
        <v>1.5</v>
      </c>
      <c r="BX98" s="419" t="s">
        <v>217</v>
      </c>
      <c r="BY98" s="419" t="s">
        <v>217</v>
      </c>
    </row>
    <row r="99" spans="1:77" x14ac:dyDescent="0.35">
      <c r="A99" s="418">
        <v>1449</v>
      </c>
      <c r="B99" s="419" t="s">
        <v>729</v>
      </c>
      <c r="C99" s="419" t="s">
        <v>217</v>
      </c>
      <c r="D99" s="419" t="s">
        <v>217</v>
      </c>
      <c r="E99" s="419" t="s">
        <v>217</v>
      </c>
      <c r="F99" s="419" t="s">
        <v>396</v>
      </c>
      <c r="G99" s="418">
        <v>20806015</v>
      </c>
      <c r="H99" s="418">
        <v>20806015</v>
      </c>
      <c r="I99" s="419" t="s">
        <v>217</v>
      </c>
      <c r="K99" s="419" t="s">
        <v>398</v>
      </c>
      <c r="L99" s="419" t="s">
        <v>217</v>
      </c>
      <c r="M99" s="419" t="s">
        <v>566</v>
      </c>
      <c r="N99" s="419" t="s">
        <v>566</v>
      </c>
      <c r="O99" s="419" t="s">
        <v>217</v>
      </c>
      <c r="P99" s="418">
        <v>-14.2598</v>
      </c>
      <c r="Q99" s="418">
        <v>34.317450000000001</v>
      </c>
      <c r="R99" s="418">
        <v>0</v>
      </c>
      <c r="S99" s="418">
        <v>0</v>
      </c>
      <c r="T99" s="419" t="s">
        <v>217</v>
      </c>
      <c r="U99" s="419" t="s">
        <v>217</v>
      </c>
      <c r="V99" s="418">
        <v>0</v>
      </c>
      <c r="W99" s="418">
        <v>2</v>
      </c>
      <c r="X99" s="418">
        <v>2</v>
      </c>
      <c r="Y99" s="418">
        <v>0</v>
      </c>
      <c r="Z99" s="418">
        <v>0</v>
      </c>
      <c r="AA99" s="418">
        <v>0</v>
      </c>
      <c r="AB99" s="418">
        <v>0</v>
      </c>
      <c r="AC99" s="418">
        <v>2</v>
      </c>
      <c r="AD99" s="418">
        <v>2</v>
      </c>
      <c r="AE99" s="418">
        <v>0</v>
      </c>
      <c r="AF99" s="418">
        <v>0</v>
      </c>
      <c r="AG99" s="418">
        <v>0</v>
      </c>
      <c r="AH99" s="418">
        <v>1</v>
      </c>
      <c r="AI99" s="418">
        <v>9</v>
      </c>
      <c r="AJ99" s="418">
        <v>10</v>
      </c>
      <c r="AK99" s="418">
        <v>0</v>
      </c>
      <c r="AL99" s="418">
        <v>0</v>
      </c>
      <c r="AM99" s="418">
        <v>0</v>
      </c>
      <c r="AN99" s="418">
        <v>0</v>
      </c>
      <c r="AO99" s="418">
        <v>0</v>
      </c>
      <c r="AP99" s="418">
        <v>0</v>
      </c>
      <c r="AQ99" s="418">
        <v>10</v>
      </c>
      <c r="AR99" s="418">
        <v>27</v>
      </c>
      <c r="AS99" s="418">
        <v>37</v>
      </c>
      <c r="AT99" s="418">
        <v>7</v>
      </c>
      <c r="AU99" s="418">
        <v>10</v>
      </c>
      <c r="AV99" s="418">
        <v>17</v>
      </c>
      <c r="AW99" s="418">
        <v>1</v>
      </c>
      <c r="AX99" s="418">
        <v>0</v>
      </c>
      <c r="AY99" s="418">
        <v>1</v>
      </c>
      <c r="AZ99" s="418">
        <v>1</v>
      </c>
      <c r="BA99" s="418">
        <v>1</v>
      </c>
      <c r="BB99" s="418">
        <v>2</v>
      </c>
      <c r="BC99" s="419" t="s">
        <v>8</v>
      </c>
      <c r="BD99" s="419" t="s">
        <v>7</v>
      </c>
      <c r="BE99" s="424">
        <v>1</v>
      </c>
      <c r="BF99" s="418" t="b">
        <v>0</v>
      </c>
      <c r="BH99" s="418" t="b">
        <v>0</v>
      </c>
      <c r="BI99" s="418" t="b">
        <v>0</v>
      </c>
      <c r="BJ99" s="419" t="s">
        <v>2</v>
      </c>
      <c r="BL99" s="418" t="b">
        <v>0</v>
      </c>
      <c r="BN99" s="418" t="b">
        <v>0</v>
      </c>
      <c r="BP99" s="418" t="b">
        <v>0</v>
      </c>
      <c r="BQ99" s="418" t="b">
        <v>0</v>
      </c>
      <c r="BR99" s="418" t="b">
        <v>0</v>
      </c>
      <c r="BS99" s="418" t="b">
        <v>0</v>
      </c>
      <c r="BT99" s="418" t="b">
        <v>0</v>
      </c>
      <c r="BV99" s="419" t="s">
        <v>217</v>
      </c>
      <c r="BX99" s="419" t="s">
        <v>217</v>
      </c>
      <c r="BY99" s="419" t="s">
        <v>217</v>
      </c>
    </row>
    <row r="100" spans="1:77" x14ac:dyDescent="0.35">
      <c r="A100" s="418">
        <v>1450</v>
      </c>
      <c r="B100" s="419" t="s">
        <v>730</v>
      </c>
      <c r="C100" s="419" t="s">
        <v>217</v>
      </c>
      <c r="D100" s="419" t="s">
        <v>731</v>
      </c>
      <c r="E100" s="419" t="s">
        <v>732</v>
      </c>
      <c r="F100" s="419" t="s">
        <v>396</v>
      </c>
      <c r="G100" s="418">
        <v>20806016</v>
      </c>
      <c r="H100" s="418">
        <v>20806016</v>
      </c>
      <c r="I100" s="419" t="s">
        <v>733</v>
      </c>
      <c r="J100" s="420">
        <v>41594</v>
      </c>
      <c r="K100" s="419" t="s">
        <v>398</v>
      </c>
      <c r="L100" s="419" t="s">
        <v>734</v>
      </c>
      <c r="M100" s="419" t="s">
        <v>566</v>
      </c>
      <c r="N100" s="419" t="s">
        <v>566</v>
      </c>
      <c r="O100" s="419" t="s">
        <v>561</v>
      </c>
      <c r="P100" s="418">
        <v>-14.259779999999999</v>
      </c>
      <c r="Q100" s="418">
        <v>34.31738</v>
      </c>
      <c r="R100" s="418">
        <v>0</v>
      </c>
      <c r="S100" s="418">
        <v>0</v>
      </c>
      <c r="T100" s="419" t="s">
        <v>217</v>
      </c>
      <c r="U100" s="419" t="s">
        <v>217</v>
      </c>
      <c r="V100" s="418">
        <v>0</v>
      </c>
      <c r="W100" s="418">
        <v>1</v>
      </c>
      <c r="X100" s="418">
        <v>1</v>
      </c>
      <c r="Y100" s="418">
        <v>0</v>
      </c>
      <c r="Z100" s="418">
        <v>0</v>
      </c>
      <c r="AA100" s="418">
        <v>0</v>
      </c>
      <c r="AB100" s="418">
        <v>0</v>
      </c>
      <c r="AC100" s="418">
        <v>1</v>
      </c>
      <c r="AD100" s="418">
        <v>1</v>
      </c>
      <c r="AE100" s="418">
        <v>0</v>
      </c>
      <c r="AF100" s="418">
        <v>0</v>
      </c>
      <c r="AG100" s="418">
        <v>0</v>
      </c>
      <c r="AH100" s="418">
        <v>4</v>
      </c>
      <c r="AI100" s="418">
        <v>6</v>
      </c>
      <c r="AJ100" s="418">
        <v>10</v>
      </c>
      <c r="AK100" s="418">
        <v>0</v>
      </c>
      <c r="AL100" s="418">
        <v>0</v>
      </c>
      <c r="AM100" s="418">
        <v>0</v>
      </c>
      <c r="AN100" s="418">
        <v>16</v>
      </c>
      <c r="AO100" s="418">
        <v>17</v>
      </c>
      <c r="AP100" s="418">
        <v>33</v>
      </c>
      <c r="AQ100" s="418">
        <v>6</v>
      </c>
      <c r="AR100" s="418">
        <v>7</v>
      </c>
      <c r="AS100" s="418">
        <v>13</v>
      </c>
      <c r="AT100" s="418">
        <v>6</v>
      </c>
      <c r="AU100" s="418">
        <v>6</v>
      </c>
      <c r="AV100" s="418">
        <v>12</v>
      </c>
      <c r="AW100" s="418">
        <v>0</v>
      </c>
      <c r="AX100" s="418">
        <v>0</v>
      </c>
      <c r="AY100" s="418">
        <v>0</v>
      </c>
      <c r="AZ100" s="418">
        <v>0</v>
      </c>
      <c r="BA100" s="418">
        <v>0</v>
      </c>
      <c r="BB100" s="418">
        <v>0</v>
      </c>
      <c r="BC100" s="419" t="s">
        <v>3</v>
      </c>
      <c r="BD100" s="419" t="s">
        <v>1</v>
      </c>
      <c r="BE100" s="418">
        <v>1</v>
      </c>
      <c r="BF100" s="418" t="b">
        <v>1</v>
      </c>
      <c r="BG100" s="418">
        <v>2</v>
      </c>
      <c r="BH100" s="418" t="b">
        <v>1</v>
      </c>
      <c r="BI100" s="418" t="b">
        <v>1</v>
      </c>
      <c r="BJ100" s="419" t="s">
        <v>2</v>
      </c>
      <c r="BK100" s="418">
        <v>20</v>
      </c>
      <c r="BL100" s="418" t="b">
        <v>1</v>
      </c>
      <c r="BM100" s="418">
        <v>0.8</v>
      </c>
      <c r="BN100" s="418" t="b">
        <v>1</v>
      </c>
      <c r="BO100" s="418">
        <v>0.8</v>
      </c>
      <c r="BP100" s="418" t="b">
        <v>1</v>
      </c>
      <c r="BQ100" s="418" t="b">
        <v>1</v>
      </c>
      <c r="BR100" s="418" t="b">
        <v>0</v>
      </c>
      <c r="BS100" s="418" t="b">
        <v>1</v>
      </c>
      <c r="BT100" s="418" t="b">
        <v>1</v>
      </c>
      <c r="BU100" s="418">
        <v>0.3</v>
      </c>
      <c r="BV100" s="419" t="s">
        <v>217</v>
      </c>
      <c r="BW100" s="418">
        <v>3</v>
      </c>
      <c r="BX100" s="419" t="s">
        <v>217</v>
      </c>
      <c r="BY100" s="419" t="s">
        <v>217</v>
      </c>
    </row>
    <row r="101" spans="1:77" x14ac:dyDescent="0.35">
      <c r="A101" s="418">
        <v>1451</v>
      </c>
      <c r="B101" s="419" t="s">
        <v>735</v>
      </c>
      <c r="C101" s="419" t="s">
        <v>217</v>
      </c>
      <c r="D101" s="419" t="s">
        <v>217</v>
      </c>
      <c r="E101" s="419" t="s">
        <v>217</v>
      </c>
      <c r="F101" s="419" t="s">
        <v>396</v>
      </c>
      <c r="G101" s="418">
        <v>20806017</v>
      </c>
      <c r="H101" s="418">
        <v>20806017</v>
      </c>
      <c r="I101" s="419" t="s">
        <v>217</v>
      </c>
      <c r="K101" s="419" t="s">
        <v>398</v>
      </c>
      <c r="L101" s="419" t="s">
        <v>217</v>
      </c>
      <c r="M101" s="419" t="s">
        <v>566</v>
      </c>
      <c r="N101" s="419" t="s">
        <v>566</v>
      </c>
      <c r="O101" s="419" t="s">
        <v>217</v>
      </c>
      <c r="P101" s="418">
        <v>-14.314719999999999</v>
      </c>
      <c r="Q101" s="418">
        <v>34.285330000000002</v>
      </c>
      <c r="R101" s="418">
        <v>0</v>
      </c>
      <c r="S101" s="418">
        <v>0</v>
      </c>
      <c r="T101" s="419" t="s">
        <v>217</v>
      </c>
      <c r="U101" s="419" t="s">
        <v>217</v>
      </c>
      <c r="V101" s="418">
        <v>0</v>
      </c>
      <c r="W101" s="418">
        <v>1</v>
      </c>
      <c r="X101" s="418">
        <v>1</v>
      </c>
      <c r="Y101" s="418">
        <v>0</v>
      </c>
      <c r="Z101" s="418">
        <v>0</v>
      </c>
      <c r="AA101" s="418">
        <v>0</v>
      </c>
      <c r="AB101" s="418">
        <v>0</v>
      </c>
      <c r="AC101" s="418">
        <v>1</v>
      </c>
      <c r="AD101" s="418">
        <v>1</v>
      </c>
      <c r="AE101" s="418">
        <v>0</v>
      </c>
      <c r="AF101" s="418">
        <v>0</v>
      </c>
      <c r="AG101" s="418">
        <v>0</v>
      </c>
      <c r="AH101" s="418">
        <v>4</v>
      </c>
      <c r="AI101" s="418">
        <v>6</v>
      </c>
      <c r="AJ101" s="418">
        <v>10</v>
      </c>
      <c r="AK101" s="418">
        <v>0</v>
      </c>
      <c r="AL101" s="418">
        <v>0</v>
      </c>
      <c r="AM101" s="418">
        <v>0</v>
      </c>
      <c r="AN101" s="418">
        <v>16</v>
      </c>
      <c r="AO101" s="418">
        <v>17</v>
      </c>
      <c r="AP101" s="418">
        <v>33</v>
      </c>
      <c r="AQ101" s="418">
        <v>6</v>
      </c>
      <c r="AR101" s="418">
        <v>7</v>
      </c>
      <c r="AS101" s="418">
        <v>13</v>
      </c>
      <c r="AT101" s="418">
        <v>6</v>
      </c>
      <c r="AU101" s="418">
        <v>6</v>
      </c>
      <c r="AV101" s="418">
        <v>12</v>
      </c>
      <c r="AW101" s="418">
        <v>0</v>
      </c>
      <c r="AX101" s="418">
        <v>0</v>
      </c>
      <c r="AY101" s="418">
        <v>0</v>
      </c>
      <c r="AZ101" s="418">
        <v>0</v>
      </c>
      <c r="BA101" s="418">
        <v>0</v>
      </c>
      <c r="BB101" s="418">
        <v>0</v>
      </c>
      <c r="BC101" s="419" t="s">
        <v>8</v>
      </c>
      <c r="BD101" s="419" t="s">
        <v>7</v>
      </c>
      <c r="BE101" s="424">
        <v>1</v>
      </c>
      <c r="BF101" s="418" t="b">
        <v>0</v>
      </c>
      <c r="BH101" s="418" t="b">
        <v>0</v>
      </c>
      <c r="BI101" s="418" t="b">
        <v>0</v>
      </c>
      <c r="BJ101" s="419" t="s">
        <v>2</v>
      </c>
      <c r="BL101" s="418" t="b">
        <v>0</v>
      </c>
      <c r="BN101" s="418" t="b">
        <v>0</v>
      </c>
      <c r="BP101" s="418" t="b">
        <v>0</v>
      </c>
      <c r="BQ101" s="418" t="b">
        <v>0</v>
      </c>
      <c r="BR101" s="418" t="b">
        <v>0</v>
      </c>
      <c r="BS101" s="418" t="b">
        <v>0</v>
      </c>
      <c r="BT101" s="418" t="b">
        <v>0</v>
      </c>
      <c r="BV101" s="419" t="s">
        <v>217</v>
      </c>
      <c r="BX101" s="419" t="s">
        <v>217</v>
      </c>
      <c r="BY101" s="419" t="s">
        <v>217</v>
      </c>
    </row>
    <row r="102" spans="1:77" x14ac:dyDescent="0.35">
      <c r="A102" s="418">
        <v>1452</v>
      </c>
      <c r="B102" s="419" t="s">
        <v>736</v>
      </c>
      <c r="C102" s="419" t="s">
        <v>217</v>
      </c>
      <c r="D102" s="419" t="s">
        <v>217</v>
      </c>
      <c r="E102" s="419" t="s">
        <v>217</v>
      </c>
      <c r="F102" s="419" t="s">
        <v>396</v>
      </c>
      <c r="G102" s="418">
        <v>20806018</v>
      </c>
      <c r="H102" s="418">
        <v>20806018</v>
      </c>
      <c r="I102" s="419" t="s">
        <v>217</v>
      </c>
      <c r="K102" s="419" t="s">
        <v>398</v>
      </c>
      <c r="L102" s="419" t="s">
        <v>217</v>
      </c>
      <c r="M102" s="419" t="s">
        <v>566</v>
      </c>
      <c r="N102" s="419" t="s">
        <v>566</v>
      </c>
      <c r="O102" s="419" t="s">
        <v>217</v>
      </c>
      <c r="P102" s="418">
        <v>-14.312989999999999</v>
      </c>
      <c r="Q102" s="418">
        <v>34.287320000000001</v>
      </c>
      <c r="R102" s="418">
        <v>0</v>
      </c>
      <c r="S102" s="418">
        <v>0</v>
      </c>
      <c r="T102" s="419" t="s">
        <v>217</v>
      </c>
      <c r="U102" s="419" t="s">
        <v>217</v>
      </c>
      <c r="V102" s="418">
        <v>0</v>
      </c>
      <c r="W102" s="418">
        <v>1</v>
      </c>
      <c r="X102" s="418">
        <v>1</v>
      </c>
      <c r="Y102" s="418">
        <v>0</v>
      </c>
      <c r="Z102" s="418">
        <v>0</v>
      </c>
      <c r="AA102" s="418">
        <v>0</v>
      </c>
      <c r="AB102" s="418">
        <v>0</v>
      </c>
      <c r="AC102" s="418">
        <v>1</v>
      </c>
      <c r="AD102" s="418">
        <v>1</v>
      </c>
      <c r="AE102" s="418">
        <v>0</v>
      </c>
      <c r="AF102" s="418">
        <v>0</v>
      </c>
      <c r="AG102" s="418">
        <v>0</v>
      </c>
      <c r="AH102" s="418">
        <v>4</v>
      </c>
      <c r="AI102" s="418">
        <v>6</v>
      </c>
      <c r="AJ102" s="418">
        <v>10</v>
      </c>
      <c r="AK102" s="418">
        <v>0</v>
      </c>
      <c r="AL102" s="418">
        <v>0</v>
      </c>
      <c r="AM102" s="418">
        <v>0</v>
      </c>
      <c r="AN102" s="418">
        <v>16</v>
      </c>
      <c r="AO102" s="418">
        <v>17</v>
      </c>
      <c r="AP102" s="418">
        <v>33</v>
      </c>
      <c r="AQ102" s="418">
        <v>6</v>
      </c>
      <c r="AR102" s="418">
        <v>7</v>
      </c>
      <c r="AS102" s="418">
        <v>13</v>
      </c>
      <c r="AT102" s="418">
        <v>6</v>
      </c>
      <c r="AU102" s="418">
        <v>6</v>
      </c>
      <c r="AV102" s="418">
        <v>12</v>
      </c>
      <c r="AW102" s="418">
        <v>0</v>
      </c>
      <c r="AX102" s="418">
        <v>0</v>
      </c>
      <c r="AY102" s="418">
        <v>0</v>
      </c>
      <c r="AZ102" s="418">
        <v>0</v>
      </c>
      <c r="BA102" s="418">
        <v>0</v>
      </c>
      <c r="BB102" s="418">
        <v>0</v>
      </c>
      <c r="BC102" s="419" t="s">
        <v>8</v>
      </c>
      <c r="BD102" s="419" t="s">
        <v>7</v>
      </c>
      <c r="BE102" s="424">
        <v>1</v>
      </c>
      <c r="BF102" s="418" t="b">
        <v>0</v>
      </c>
      <c r="BH102" s="418" t="b">
        <v>0</v>
      </c>
      <c r="BI102" s="418" t="b">
        <v>0</v>
      </c>
      <c r="BJ102" s="419" t="s">
        <v>2</v>
      </c>
      <c r="BL102" s="418" t="b">
        <v>0</v>
      </c>
      <c r="BN102" s="418" t="b">
        <v>0</v>
      </c>
      <c r="BP102" s="418" t="b">
        <v>0</v>
      </c>
      <c r="BQ102" s="418" t="b">
        <v>0</v>
      </c>
      <c r="BR102" s="418" t="b">
        <v>0</v>
      </c>
      <c r="BS102" s="418" t="b">
        <v>0</v>
      </c>
      <c r="BT102" s="418" t="b">
        <v>0</v>
      </c>
      <c r="BV102" s="419" t="s">
        <v>217</v>
      </c>
      <c r="BX102" s="419" t="s">
        <v>217</v>
      </c>
      <c r="BY102" s="419" t="s">
        <v>217</v>
      </c>
    </row>
    <row r="103" spans="1:77" x14ac:dyDescent="0.35">
      <c r="A103" s="418">
        <v>1453</v>
      </c>
      <c r="B103" s="419" t="s">
        <v>737</v>
      </c>
      <c r="C103" s="419" t="s">
        <v>217</v>
      </c>
      <c r="D103" s="419" t="s">
        <v>217</v>
      </c>
      <c r="E103" s="419" t="s">
        <v>217</v>
      </c>
      <c r="F103" s="419" t="s">
        <v>396</v>
      </c>
      <c r="G103" s="418">
        <v>20806019</v>
      </c>
      <c r="H103" s="418">
        <v>20806019</v>
      </c>
      <c r="I103" s="419" t="s">
        <v>217</v>
      </c>
      <c r="K103" s="419" t="s">
        <v>398</v>
      </c>
      <c r="L103" s="419" t="s">
        <v>217</v>
      </c>
      <c r="M103" s="419" t="s">
        <v>566</v>
      </c>
      <c r="N103" s="419" t="s">
        <v>566</v>
      </c>
      <c r="O103" s="419" t="s">
        <v>217</v>
      </c>
      <c r="P103" s="418">
        <v>-14.311489999999999</v>
      </c>
      <c r="Q103" s="418">
        <v>34.286619999999999</v>
      </c>
      <c r="R103" s="418">
        <v>0</v>
      </c>
      <c r="S103" s="418">
        <v>0</v>
      </c>
      <c r="T103" s="419" t="s">
        <v>217</v>
      </c>
      <c r="U103" s="419" t="s">
        <v>217</v>
      </c>
      <c r="V103" s="418">
        <v>0</v>
      </c>
      <c r="W103" s="418">
        <v>1</v>
      </c>
      <c r="X103" s="418">
        <v>1</v>
      </c>
      <c r="Y103" s="418">
        <v>0</v>
      </c>
      <c r="Z103" s="418">
        <v>0</v>
      </c>
      <c r="AA103" s="418">
        <v>0</v>
      </c>
      <c r="AB103" s="418">
        <v>0</v>
      </c>
      <c r="AC103" s="418">
        <v>1</v>
      </c>
      <c r="AD103" s="418">
        <v>1</v>
      </c>
      <c r="AE103" s="418">
        <v>0</v>
      </c>
      <c r="AF103" s="418">
        <v>0</v>
      </c>
      <c r="AG103" s="418">
        <v>0</v>
      </c>
      <c r="AH103" s="418">
        <v>4</v>
      </c>
      <c r="AI103" s="418">
        <v>6</v>
      </c>
      <c r="AJ103" s="418">
        <v>10</v>
      </c>
      <c r="AK103" s="418">
        <v>0</v>
      </c>
      <c r="AL103" s="418">
        <v>0</v>
      </c>
      <c r="AM103" s="418">
        <v>0</v>
      </c>
      <c r="AN103" s="418">
        <v>16</v>
      </c>
      <c r="AO103" s="418">
        <v>17</v>
      </c>
      <c r="AP103" s="418">
        <v>33</v>
      </c>
      <c r="AQ103" s="418">
        <v>6</v>
      </c>
      <c r="AR103" s="418">
        <v>7</v>
      </c>
      <c r="AS103" s="418">
        <v>13</v>
      </c>
      <c r="AT103" s="418">
        <v>6</v>
      </c>
      <c r="AU103" s="418">
        <v>6</v>
      </c>
      <c r="AV103" s="418">
        <v>12</v>
      </c>
      <c r="AW103" s="418">
        <v>0</v>
      </c>
      <c r="AX103" s="418">
        <v>0</v>
      </c>
      <c r="AY103" s="418">
        <v>0</v>
      </c>
      <c r="AZ103" s="418">
        <v>0</v>
      </c>
      <c r="BA103" s="418">
        <v>0</v>
      </c>
      <c r="BB103" s="418">
        <v>0</v>
      </c>
      <c r="BC103" s="419" t="s">
        <v>8</v>
      </c>
      <c r="BD103" s="419" t="s">
        <v>7</v>
      </c>
      <c r="BE103" s="424">
        <v>1</v>
      </c>
      <c r="BF103" s="418" t="b">
        <v>0</v>
      </c>
      <c r="BH103" s="418" t="b">
        <v>0</v>
      </c>
      <c r="BI103" s="418" t="b">
        <v>0</v>
      </c>
      <c r="BJ103" s="419" t="s">
        <v>2</v>
      </c>
      <c r="BL103" s="418" t="b">
        <v>0</v>
      </c>
      <c r="BN103" s="418" t="b">
        <v>0</v>
      </c>
      <c r="BP103" s="418" t="b">
        <v>0</v>
      </c>
      <c r="BQ103" s="418" t="b">
        <v>0</v>
      </c>
      <c r="BR103" s="418" t="b">
        <v>0</v>
      </c>
      <c r="BS103" s="418" t="b">
        <v>0</v>
      </c>
      <c r="BT103" s="418" t="b">
        <v>0</v>
      </c>
      <c r="BV103" s="419" t="s">
        <v>217</v>
      </c>
      <c r="BX103" s="419" t="s">
        <v>217</v>
      </c>
      <c r="BY103" s="419" t="s">
        <v>217</v>
      </c>
    </row>
    <row r="104" spans="1:77" x14ac:dyDescent="0.35">
      <c r="A104" s="418">
        <v>1454</v>
      </c>
      <c r="B104" s="419" t="s">
        <v>738</v>
      </c>
      <c r="C104" s="419" t="s">
        <v>217</v>
      </c>
      <c r="D104" s="419" t="s">
        <v>217</v>
      </c>
      <c r="E104" s="419" t="s">
        <v>217</v>
      </c>
      <c r="F104" s="419" t="s">
        <v>396</v>
      </c>
      <c r="G104" s="418">
        <v>20806020</v>
      </c>
      <c r="H104" s="418">
        <v>20806020</v>
      </c>
      <c r="I104" s="419" t="s">
        <v>217</v>
      </c>
      <c r="K104" s="419" t="s">
        <v>398</v>
      </c>
      <c r="L104" s="419" t="s">
        <v>217</v>
      </c>
      <c r="M104" s="419" t="s">
        <v>566</v>
      </c>
      <c r="N104" s="419" t="s">
        <v>566</v>
      </c>
      <c r="O104" s="419" t="s">
        <v>217</v>
      </c>
      <c r="P104" s="418">
        <v>-14.311669999999999</v>
      </c>
      <c r="Q104" s="418">
        <v>34.289340000000003</v>
      </c>
      <c r="R104" s="418">
        <v>0</v>
      </c>
      <c r="S104" s="418">
        <v>0</v>
      </c>
      <c r="T104" s="419" t="s">
        <v>217</v>
      </c>
      <c r="U104" s="419" t="s">
        <v>217</v>
      </c>
      <c r="V104" s="418">
        <v>0</v>
      </c>
      <c r="W104" s="418">
        <v>1</v>
      </c>
      <c r="X104" s="418">
        <v>1</v>
      </c>
      <c r="Y104" s="418">
        <v>0</v>
      </c>
      <c r="Z104" s="418">
        <v>0</v>
      </c>
      <c r="AA104" s="418">
        <v>0</v>
      </c>
      <c r="AB104" s="418">
        <v>0</v>
      </c>
      <c r="AC104" s="418">
        <v>1</v>
      </c>
      <c r="AD104" s="418">
        <v>1</v>
      </c>
      <c r="AE104" s="418">
        <v>0</v>
      </c>
      <c r="AF104" s="418">
        <v>0</v>
      </c>
      <c r="AG104" s="418">
        <v>0</v>
      </c>
      <c r="AH104" s="418">
        <v>4</v>
      </c>
      <c r="AI104" s="418">
        <v>6</v>
      </c>
      <c r="AJ104" s="418">
        <v>10</v>
      </c>
      <c r="AK104" s="418">
        <v>0</v>
      </c>
      <c r="AL104" s="418">
        <v>0</v>
      </c>
      <c r="AM104" s="418">
        <v>0</v>
      </c>
      <c r="AN104" s="418">
        <v>16</v>
      </c>
      <c r="AO104" s="418">
        <v>17</v>
      </c>
      <c r="AP104" s="418">
        <v>33</v>
      </c>
      <c r="AQ104" s="418">
        <v>6</v>
      </c>
      <c r="AR104" s="418">
        <v>7</v>
      </c>
      <c r="AS104" s="418">
        <v>13</v>
      </c>
      <c r="AT104" s="418">
        <v>6</v>
      </c>
      <c r="AU104" s="418">
        <v>6</v>
      </c>
      <c r="AV104" s="418">
        <v>12</v>
      </c>
      <c r="AW104" s="418">
        <v>0</v>
      </c>
      <c r="AX104" s="418">
        <v>0</v>
      </c>
      <c r="AY104" s="418">
        <v>0</v>
      </c>
      <c r="AZ104" s="418">
        <v>0</v>
      </c>
      <c r="BA104" s="418">
        <v>0</v>
      </c>
      <c r="BB104" s="418">
        <v>0</v>
      </c>
      <c r="BC104" s="419" t="s">
        <v>8</v>
      </c>
      <c r="BD104" s="419" t="s">
        <v>7</v>
      </c>
      <c r="BE104" s="424">
        <v>1</v>
      </c>
      <c r="BF104" s="418" t="b">
        <v>0</v>
      </c>
      <c r="BH104" s="418" t="b">
        <v>0</v>
      </c>
      <c r="BI104" s="418" t="b">
        <v>0</v>
      </c>
      <c r="BJ104" s="419" t="s">
        <v>2</v>
      </c>
      <c r="BL104" s="418" t="b">
        <v>0</v>
      </c>
      <c r="BN104" s="418" t="b">
        <v>0</v>
      </c>
      <c r="BP104" s="418" t="b">
        <v>0</v>
      </c>
      <c r="BQ104" s="418" t="b">
        <v>0</v>
      </c>
      <c r="BR104" s="418" t="b">
        <v>0</v>
      </c>
      <c r="BS104" s="418" t="b">
        <v>0</v>
      </c>
      <c r="BT104" s="418" t="b">
        <v>0</v>
      </c>
      <c r="BV104" s="419" t="s">
        <v>217</v>
      </c>
      <c r="BX104" s="419" t="s">
        <v>217</v>
      </c>
      <c r="BY104" s="419" t="s">
        <v>217</v>
      </c>
    </row>
    <row r="105" spans="1:77" x14ac:dyDescent="0.35">
      <c r="A105" s="418">
        <v>1455</v>
      </c>
      <c r="B105" s="419" t="s">
        <v>739</v>
      </c>
      <c r="C105" s="419" t="s">
        <v>217</v>
      </c>
      <c r="D105" s="419" t="s">
        <v>217</v>
      </c>
      <c r="E105" s="419" t="s">
        <v>217</v>
      </c>
      <c r="F105" s="419" t="s">
        <v>396</v>
      </c>
      <c r="G105" s="418">
        <v>20806021</v>
      </c>
      <c r="H105" s="418">
        <v>20806021</v>
      </c>
      <c r="I105" s="419" t="s">
        <v>217</v>
      </c>
      <c r="K105" s="419" t="s">
        <v>398</v>
      </c>
      <c r="L105" s="419" t="s">
        <v>217</v>
      </c>
      <c r="M105" s="419" t="s">
        <v>566</v>
      </c>
      <c r="N105" s="419" t="s">
        <v>566</v>
      </c>
      <c r="O105" s="419" t="s">
        <v>217</v>
      </c>
      <c r="P105" s="418">
        <v>-14.29471</v>
      </c>
      <c r="Q105" s="418">
        <v>34.293309999999998</v>
      </c>
      <c r="R105" s="418">
        <v>0</v>
      </c>
      <c r="S105" s="418">
        <v>0</v>
      </c>
      <c r="T105" s="419" t="s">
        <v>217</v>
      </c>
      <c r="U105" s="419" t="s">
        <v>217</v>
      </c>
      <c r="V105" s="418">
        <v>0</v>
      </c>
      <c r="W105" s="418">
        <v>1</v>
      </c>
      <c r="X105" s="418">
        <v>1</v>
      </c>
      <c r="Y105" s="418">
        <v>0</v>
      </c>
      <c r="Z105" s="418">
        <v>0</v>
      </c>
      <c r="AA105" s="418">
        <v>0</v>
      </c>
      <c r="AB105" s="418">
        <v>0</v>
      </c>
      <c r="AC105" s="418">
        <v>1</v>
      </c>
      <c r="AD105" s="418">
        <v>1</v>
      </c>
      <c r="AE105" s="418">
        <v>0</v>
      </c>
      <c r="AF105" s="418">
        <v>0</v>
      </c>
      <c r="AG105" s="418">
        <v>0</v>
      </c>
      <c r="AH105" s="418">
        <v>4</v>
      </c>
      <c r="AI105" s="418">
        <v>6</v>
      </c>
      <c r="AJ105" s="418">
        <v>10</v>
      </c>
      <c r="AK105" s="418">
        <v>0</v>
      </c>
      <c r="AL105" s="418">
        <v>0</v>
      </c>
      <c r="AM105" s="418">
        <v>0</v>
      </c>
      <c r="AN105" s="418">
        <v>16</v>
      </c>
      <c r="AO105" s="418">
        <v>17</v>
      </c>
      <c r="AP105" s="418">
        <v>33</v>
      </c>
      <c r="AQ105" s="418">
        <v>6</v>
      </c>
      <c r="AR105" s="418">
        <v>7</v>
      </c>
      <c r="AS105" s="418">
        <v>13</v>
      </c>
      <c r="AT105" s="418">
        <v>6</v>
      </c>
      <c r="AU105" s="418">
        <v>6</v>
      </c>
      <c r="AV105" s="418">
        <v>12</v>
      </c>
      <c r="AW105" s="418">
        <v>0</v>
      </c>
      <c r="AX105" s="418">
        <v>0</v>
      </c>
      <c r="AY105" s="418">
        <v>0</v>
      </c>
      <c r="AZ105" s="418">
        <v>0</v>
      </c>
      <c r="BA105" s="418">
        <v>0</v>
      </c>
      <c r="BB105" s="418">
        <v>0</v>
      </c>
      <c r="BC105" s="419" t="s">
        <v>8</v>
      </c>
      <c r="BD105" s="419" t="s">
        <v>7</v>
      </c>
      <c r="BE105" s="424">
        <v>1</v>
      </c>
      <c r="BF105" s="418" t="b">
        <v>0</v>
      </c>
      <c r="BH105" s="418" t="b">
        <v>0</v>
      </c>
      <c r="BI105" s="418" t="b">
        <v>0</v>
      </c>
      <c r="BJ105" s="419" t="s">
        <v>2</v>
      </c>
      <c r="BL105" s="418" t="b">
        <v>0</v>
      </c>
      <c r="BN105" s="418" t="b">
        <v>0</v>
      </c>
      <c r="BP105" s="418" t="b">
        <v>0</v>
      </c>
      <c r="BQ105" s="418" t="b">
        <v>0</v>
      </c>
      <c r="BR105" s="418" t="b">
        <v>0</v>
      </c>
      <c r="BS105" s="418" t="b">
        <v>0</v>
      </c>
      <c r="BT105" s="418" t="b">
        <v>0</v>
      </c>
      <c r="BV105" s="419" t="s">
        <v>217</v>
      </c>
      <c r="BX105" s="419" t="s">
        <v>217</v>
      </c>
      <c r="BY105" s="419" t="s">
        <v>217</v>
      </c>
    </row>
    <row r="106" spans="1:77" x14ac:dyDescent="0.35">
      <c r="A106" s="418">
        <v>1456</v>
      </c>
      <c r="B106" s="419" t="s">
        <v>740</v>
      </c>
      <c r="C106" s="419" t="s">
        <v>217</v>
      </c>
      <c r="D106" s="419" t="s">
        <v>741</v>
      </c>
      <c r="E106" s="419" t="s">
        <v>742</v>
      </c>
      <c r="F106" s="419" t="s">
        <v>396</v>
      </c>
      <c r="G106" s="418">
        <v>20806022</v>
      </c>
      <c r="H106" s="418">
        <v>20806022</v>
      </c>
      <c r="I106" s="419" t="s">
        <v>559</v>
      </c>
      <c r="J106" s="420">
        <v>42250</v>
      </c>
      <c r="K106" s="419" t="s">
        <v>398</v>
      </c>
      <c r="L106" s="419" t="s">
        <v>743</v>
      </c>
      <c r="M106" s="419" t="s">
        <v>566</v>
      </c>
      <c r="N106" s="419" t="s">
        <v>566</v>
      </c>
      <c r="O106" s="419" t="s">
        <v>561</v>
      </c>
      <c r="P106" s="418">
        <v>-14.286250000000001</v>
      </c>
      <c r="Q106" s="418">
        <v>34.276589999999999</v>
      </c>
      <c r="R106" s="418">
        <v>0</v>
      </c>
      <c r="S106" s="418">
        <v>0</v>
      </c>
      <c r="T106" s="419" t="s">
        <v>217</v>
      </c>
      <c r="U106" s="419" t="s">
        <v>217</v>
      </c>
      <c r="V106" s="418">
        <v>2</v>
      </c>
      <c r="W106" s="418">
        <v>2</v>
      </c>
      <c r="X106" s="418">
        <v>4</v>
      </c>
      <c r="Y106" s="418">
        <v>0</v>
      </c>
      <c r="Z106" s="418">
        <v>2</v>
      </c>
      <c r="AA106" s="418">
        <v>2</v>
      </c>
      <c r="AB106" s="418">
        <v>2</v>
      </c>
      <c r="AC106" s="418">
        <v>0</v>
      </c>
      <c r="AD106" s="418">
        <v>2</v>
      </c>
      <c r="AE106" s="418">
        <v>0</v>
      </c>
      <c r="AF106" s="418">
        <v>0</v>
      </c>
      <c r="AG106" s="418">
        <v>0</v>
      </c>
      <c r="AH106" s="418">
        <v>4</v>
      </c>
      <c r="AI106" s="418">
        <v>11</v>
      </c>
      <c r="AJ106" s="418">
        <v>15</v>
      </c>
      <c r="AK106" s="418">
        <v>0</v>
      </c>
      <c r="AL106" s="418">
        <v>0</v>
      </c>
      <c r="AM106" s="418">
        <v>0</v>
      </c>
      <c r="AN106" s="418">
        <v>79</v>
      </c>
      <c r="AO106" s="418">
        <v>333</v>
      </c>
      <c r="AP106" s="418">
        <v>412</v>
      </c>
      <c r="AQ106" s="418">
        <v>17</v>
      </c>
      <c r="AR106" s="418">
        <v>22</v>
      </c>
      <c r="AS106" s="418">
        <v>39</v>
      </c>
      <c r="AT106" s="418">
        <v>0</v>
      </c>
      <c r="AU106" s="418">
        <v>0</v>
      </c>
      <c r="AV106" s="418">
        <v>0</v>
      </c>
      <c r="AW106" s="418">
        <v>0</v>
      </c>
      <c r="AX106" s="418">
        <v>0</v>
      </c>
      <c r="AY106" s="418">
        <v>0</v>
      </c>
      <c r="AZ106" s="418">
        <v>2</v>
      </c>
      <c r="BA106" s="418">
        <v>0</v>
      </c>
      <c r="BB106" s="418">
        <v>2</v>
      </c>
      <c r="BC106" s="419" t="s">
        <v>0</v>
      </c>
      <c r="BD106" s="419" t="s">
        <v>7</v>
      </c>
      <c r="BE106" s="418">
        <v>1</v>
      </c>
      <c r="BF106" s="418" t="b">
        <v>0</v>
      </c>
      <c r="BH106" s="418" t="b">
        <v>0</v>
      </c>
      <c r="BI106" s="418" t="b">
        <v>1</v>
      </c>
      <c r="BJ106" s="419" t="s">
        <v>2</v>
      </c>
      <c r="BK106" s="418">
        <v>20</v>
      </c>
      <c r="BL106" s="418" t="b">
        <v>1</v>
      </c>
      <c r="BM106" s="418">
        <v>2</v>
      </c>
      <c r="BN106" s="418" t="b">
        <v>0</v>
      </c>
      <c r="BP106" s="418" t="b">
        <v>0</v>
      </c>
      <c r="BQ106" s="418" t="b">
        <v>0</v>
      </c>
      <c r="BR106" s="418" t="b">
        <v>0</v>
      </c>
      <c r="BS106" s="418" t="b">
        <v>0</v>
      </c>
      <c r="BT106" s="418" t="b">
        <v>0</v>
      </c>
      <c r="BV106" s="419" t="s">
        <v>217</v>
      </c>
      <c r="BW106" s="418">
        <v>4</v>
      </c>
      <c r="BX106" s="419" t="s">
        <v>217</v>
      </c>
      <c r="BY106" s="419" t="s">
        <v>217</v>
      </c>
    </row>
    <row r="107" spans="1:77" x14ac:dyDescent="0.35">
      <c r="A107" s="418">
        <v>1457</v>
      </c>
      <c r="B107" s="419" t="s">
        <v>744</v>
      </c>
      <c r="C107" s="419" t="s">
        <v>217</v>
      </c>
      <c r="D107" s="419" t="s">
        <v>217</v>
      </c>
      <c r="E107" s="419" t="s">
        <v>745</v>
      </c>
      <c r="F107" s="419" t="s">
        <v>396</v>
      </c>
      <c r="G107" s="418">
        <v>20806023</v>
      </c>
      <c r="H107" s="418">
        <v>20806023</v>
      </c>
      <c r="I107" s="419" t="s">
        <v>559</v>
      </c>
      <c r="J107" s="420">
        <v>41599</v>
      </c>
      <c r="K107" s="419" t="s">
        <v>398</v>
      </c>
      <c r="L107" s="419" t="s">
        <v>746</v>
      </c>
      <c r="M107" s="419" t="s">
        <v>566</v>
      </c>
      <c r="N107" s="419" t="s">
        <v>566</v>
      </c>
      <c r="O107" s="419" t="s">
        <v>927</v>
      </c>
      <c r="P107" s="418">
        <v>-14.280239999999999</v>
      </c>
      <c r="Q107" s="418">
        <v>34.278700000000001</v>
      </c>
      <c r="R107" s="418">
        <v>0</v>
      </c>
      <c r="S107" s="418">
        <v>0</v>
      </c>
      <c r="T107" s="419" t="s">
        <v>217</v>
      </c>
      <c r="U107" s="419" t="s">
        <v>217</v>
      </c>
      <c r="V107" s="418">
        <v>0</v>
      </c>
      <c r="W107" s="418">
        <v>2</v>
      </c>
      <c r="X107" s="418">
        <v>2</v>
      </c>
      <c r="Y107" s="418">
        <v>0</v>
      </c>
      <c r="Z107" s="418">
        <v>0</v>
      </c>
      <c r="AA107" s="418">
        <v>0</v>
      </c>
      <c r="AB107" s="418">
        <v>0</v>
      </c>
      <c r="AC107" s="418">
        <v>2</v>
      </c>
      <c r="AD107" s="418">
        <v>2</v>
      </c>
      <c r="AE107" s="418">
        <v>0</v>
      </c>
      <c r="AF107" s="418">
        <v>0</v>
      </c>
      <c r="AG107" s="418">
        <v>0</v>
      </c>
      <c r="AH107" s="418">
        <v>2</v>
      </c>
      <c r="AI107" s="418">
        <v>8</v>
      </c>
      <c r="AJ107" s="418">
        <v>10</v>
      </c>
      <c r="AK107" s="418">
        <v>0</v>
      </c>
      <c r="AL107" s="418">
        <v>0</v>
      </c>
      <c r="AM107" s="418">
        <v>0</v>
      </c>
      <c r="AN107" s="418">
        <v>23</v>
      </c>
      <c r="AO107" s="418">
        <v>18</v>
      </c>
      <c r="AP107" s="418">
        <v>41</v>
      </c>
      <c r="AQ107" s="418">
        <v>0</v>
      </c>
      <c r="AR107" s="418">
        <v>0</v>
      </c>
      <c r="AS107" s="418">
        <v>0</v>
      </c>
      <c r="AT107" s="418">
        <v>0</v>
      </c>
      <c r="AU107" s="418">
        <v>0</v>
      </c>
      <c r="AV107" s="418">
        <v>0</v>
      </c>
      <c r="AW107" s="418">
        <v>0</v>
      </c>
      <c r="AX107" s="418">
        <v>0</v>
      </c>
      <c r="AY107" s="418">
        <v>0</v>
      </c>
      <c r="AZ107" s="418">
        <v>0</v>
      </c>
      <c r="BA107" s="418">
        <v>0</v>
      </c>
      <c r="BB107" s="418">
        <v>0</v>
      </c>
      <c r="BC107" s="419" t="s">
        <v>0</v>
      </c>
      <c r="BD107" s="419" t="s">
        <v>7</v>
      </c>
      <c r="BE107" s="418">
        <v>1</v>
      </c>
      <c r="BF107" s="418" t="b">
        <v>0</v>
      </c>
      <c r="BH107" s="418" t="b">
        <v>0</v>
      </c>
      <c r="BI107" s="418" t="b">
        <v>1</v>
      </c>
      <c r="BJ107" s="419" t="s">
        <v>2</v>
      </c>
      <c r="BK107" s="418">
        <v>300</v>
      </c>
      <c r="BL107" s="418" t="b">
        <v>0</v>
      </c>
      <c r="BN107" s="418" t="b">
        <v>0</v>
      </c>
      <c r="BP107" s="418" t="b">
        <v>0</v>
      </c>
      <c r="BQ107" s="418" t="b">
        <v>0</v>
      </c>
      <c r="BR107" s="418" t="b">
        <v>0</v>
      </c>
      <c r="BS107" s="418" t="b">
        <v>0</v>
      </c>
      <c r="BT107" s="418" t="b">
        <v>0</v>
      </c>
      <c r="BU107" s="418">
        <v>3</v>
      </c>
      <c r="BV107" s="419" t="s">
        <v>217</v>
      </c>
      <c r="BW107" s="418">
        <v>4</v>
      </c>
      <c r="BX107" s="419" t="s">
        <v>217</v>
      </c>
      <c r="BY107" s="419" t="s">
        <v>217</v>
      </c>
    </row>
    <row r="108" spans="1:77" x14ac:dyDescent="0.35">
      <c r="A108" s="418">
        <v>1458</v>
      </c>
      <c r="B108" s="419" t="s">
        <v>748</v>
      </c>
      <c r="C108" s="419" t="s">
        <v>217</v>
      </c>
      <c r="D108" s="419" t="s">
        <v>217</v>
      </c>
      <c r="E108" s="419" t="s">
        <v>217</v>
      </c>
      <c r="F108" s="419" t="s">
        <v>396</v>
      </c>
      <c r="G108" s="418">
        <v>20806024</v>
      </c>
      <c r="H108" s="418">
        <v>20806024</v>
      </c>
      <c r="I108" s="419" t="s">
        <v>217</v>
      </c>
      <c r="K108" s="419" t="s">
        <v>398</v>
      </c>
      <c r="L108" s="419" t="s">
        <v>217</v>
      </c>
      <c r="M108" s="419" t="s">
        <v>566</v>
      </c>
      <c r="N108" s="419" t="s">
        <v>566</v>
      </c>
      <c r="O108" s="419" t="s">
        <v>217</v>
      </c>
      <c r="P108" s="418">
        <v>-14.280379999999999</v>
      </c>
      <c r="Q108" s="418">
        <v>34.277720000000002</v>
      </c>
      <c r="R108" s="418">
        <v>0</v>
      </c>
      <c r="S108" s="418">
        <v>0</v>
      </c>
      <c r="T108" s="419" t="s">
        <v>217</v>
      </c>
      <c r="U108" s="419" t="s">
        <v>217</v>
      </c>
      <c r="V108" s="418">
        <v>0</v>
      </c>
      <c r="W108" s="418">
        <v>2</v>
      </c>
      <c r="X108" s="418">
        <v>2</v>
      </c>
      <c r="Y108" s="418">
        <v>0</v>
      </c>
      <c r="Z108" s="418">
        <v>0</v>
      </c>
      <c r="AA108" s="418">
        <v>0</v>
      </c>
      <c r="AB108" s="418">
        <v>0</v>
      </c>
      <c r="AC108" s="418">
        <v>2</v>
      </c>
      <c r="AD108" s="418">
        <v>2</v>
      </c>
      <c r="AE108" s="418">
        <v>0</v>
      </c>
      <c r="AF108" s="418">
        <v>0</v>
      </c>
      <c r="AG108" s="418">
        <v>0</v>
      </c>
      <c r="AH108" s="418">
        <v>2</v>
      </c>
      <c r="AI108" s="418">
        <v>8</v>
      </c>
      <c r="AJ108" s="418">
        <v>10</v>
      </c>
      <c r="AK108" s="418">
        <v>0</v>
      </c>
      <c r="AL108" s="418">
        <v>0</v>
      </c>
      <c r="AM108" s="418">
        <v>0</v>
      </c>
      <c r="AN108" s="418">
        <v>23</v>
      </c>
      <c r="AO108" s="418">
        <v>18</v>
      </c>
      <c r="AP108" s="418">
        <v>41</v>
      </c>
      <c r="AQ108" s="418">
        <v>0</v>
      </c>
      <c r="AR108" s="418">
        <v>0</v>
      </c>
      <c r="AS108" s="418">
        <v>0</v>
      </c>
      <c r="AT108" s="418">
        <v>0</v>
      </c>
      <c r="AU108" s="418">
        <v>0</v>
      </c>
      <c r="AV108" s="418">
        <v>0</v>
      </c>
      <c r="AW108" s="418">
        <v>0</v>
      </c>
      <c r="AX108" s="418">
        <v>0</v>
      </c>
      <c r="AY108" s="418">
        <v>0</v>
      </c>
      <c r="AZ108" s="418">
        <v>0</v>
      </c>
      <c r="BA108" s="418">
        <v>0</v>
      </c>
      <c r="BB108" s="418">
        <v>0</v>
      </c>
      <c r="BC108" s="419" t="s">
        <v>8</v>
      </c>
      <c r="BD108" s="419" t="s">
        <v>7</v>
      </c>
      <c r="BE108" s="424">
        <v>1</v>
      </c>
      <c r="BF108" s="418" t="b">
        <v>0</v>
      </c>
      <c r="BH108" s="418" t="b">
        <v>0</v>
      </c>
      <c r="BI108" s="418" t="b">
        <v>0</v>
      </c>
      <c r="BJ108" s="419" t="s">
        <v>2</v>
      </c>
      <c r="BL108" s="418" t="b">
        <v>0</v>
      </c>
      <c r="BN108" s="418" t="b">
        <v>0</v>
      </c>
      <c r="BP108" s="418" t="b">
        <v>0</v>
      </c>
      <c r="BQ108" s="418" t="b">
        <v>0</v>
      </c>
      <c r="BR108" s="418" t="b">
        <v>0</v>
      </c>
      <c r="BS108" s="418" t="b">
        <v>0</v>
      </c>
      <c r="BT108" s="418" t="b">
        <v>0</v>
      </c>
      <c r="BV108" s="419" t="s">
        <v>217</v>
      </c>
      <c r="BX108" s="419" t="s">
        <v>217</v>
      </c>
      <c r="BY108" s="419" t="s">
        <v>217</v>
      </c>
    </row>
    <row r="109" spans="1:77" x14ac:dyDescent="0.35">
      <c r="A109" s="418">
        <v>1459</v>
      </c>
      <c r="B109" s="419" t="s">
        <v>749</v>
      </c>
      <c r="C109" s="419" t="s">
        <v>217</v>
      </c>
      <c r="D109" s="419" t="s">
        <v>217</v>
      </c>
      <c r="E109" s="419" t="s">
        <v>217</v>
      </c>
      <c r="F109" s="419" t="s">
        <v>396</v>
      </c>
      <c r="G109" s="418">
        <v>20806025</v>
      </c>
      <c r="H109" s="418">
        <v>20806025</v>
      </c>
      <c r="I109" s="419" t="s">
        <v>217</v>
      </c>
      <c r="K109" s="419" t="s">
        <v>398</v>
      </c>
      <c r="L109" s="419" t="s">
        <v>217</v>
      </c>
      <c r="M109" s="419" t="s">
        <v>566</v>
      </c>
      <c r="N109" s="419" t="s">
        <v>566</v>
      </c>
      <c r="O109" s="419" t="s">
        <v>217</v>
      </c>
      <c r="P109" s="418">
        <v>-14.281790000000001</v>
      </c>
      <c r="Q109" s="418">
        <v>34.277250000000002</v>
      </c>
      <c r="R109" s="418">
        <v>0</v>
      </c>
      <c r="S109" s="418">
        <v>0</v>
      </c>
      <c r="T109" s="419" t="s">
        <v>217</v>
      </c>
      <c r="U109" s="419" t="s">
        <v>217</v>
      </c>
      <c r="V109" s="418">
        <v>0</v>
      </c>
      <c r="W109" s="418">
        <v>2</v>
      </c>
      <c r="X109" s="418">
        <v>2</v>
      </c>
      <c r="Y109" s="418">
        <v>0</v>
      </c>
      <c r="Z109" s="418">
        <v>0</v>
      </c>
      <c r="AA109" s="418">
        <v>0</v>
      </c>
      <c r="AB109" s="418">
        <v>0</v>
      </c>
      <c r="AC109" s="418">
        <v>2</v>
      </c>
      <c r="AD109" s="418">
        <v>2</v>
      </c>
      <c r="AE109" s="418">
        <v>0</v>
      </c>
      <c r="AF109" s="418">
        <v>0</v>
      </c>
      <c r="AG109" s="418">
        <v>0</v>
      </c>
      <c r="AH109" s="418">
        <v>2</v>
      </c>
      <c r="AI109" s="418">
        <v>8</v>
      </c>
      <c r="AJ109" s="418">
        <v>10</v>
      </c>
      <c r="AK109" s="418">
        <v>0</v>
      </c>
      <c r="AL109" s="418">
        <v>0</v>
      </c>
      <c r="AM109" s="418">
        <v>0</v>
      </c>
      <c r="AN109" s="418">
        <v>23</v>
      </c>
      <c r="AO109" s="418">
        <v>18</v>
      </c>
      <c r="AP109" s="418">
        <v>41</v>
      </c>
      <c r="AQ109" s="418">
        <v>0</v>
      </c>
      <c r="AR109" s="418">
        <v>0</v>
      </c>
      <c r="AS109" s="418">
        <v>0</v>
      </c>
      <c r="AT109" s="418">
        <v>0</v>
      </c>
      <c r="AU109" s="418">
        <v>0</v>
      </c>
      <c r="AV109" s="418">
        <v>0</v>
      </c>
      <c r="AW109" s="418">
        <v>0</v>
      </c>
      <c r="AX109" s="418">
        <v>0</v>
      </c>
      <c r="AY109" s="418">
        <v>0</v>
      </c>
      <c r="AZ109" s="418">
        <v>0</v>
      </c>
      <c r="BA109" s="418">
        <v>0</v>
      </c>
      <c r="BB109" s="418">
        <v>0</v>
      </c>
      <c r="BC109" s="419" t="s">
        <v>8</v>
      </c>
      <c r="BD109" s="419" t="s">
        <v>7</v>
      </c>
      <c r="BE109" s="424">
        <v>1</v>
      </c>
      <c r="BF109" s="418" t="b">
        <v>0</v>
      </c>
      <c r="BH109" s="418" t="b">
        <v>0</v>
      </c>
      <c r="BI109" s="418" t="b">
        <v>0</v>
      </c>
      <c r="BJ109" s="419" t="s">
        <v>2</v>
      </c>
      <c r="BL109" s="418" t="b">
        <v>0</v>
      </c>
      <c r="BN109" s="418" t="b">
        <v>0</v>
      </c>
      <c r="BP109" s="418" t="b">
        <v>0</v>
      </c>
      <c r="BQ109" s="418" t="b">
        <v>0</v>
      </c>
      <c r="BR109" s="418" t="b">
        <v>0</v>
      </c>
      <c r="BS109" s="418" t="b">
        <v>0</v>
      </c>
      <c r="BT109" s="418" t="b">
        <v>0</v>
      </c>
      <c r="BV109" s="419" t="s">
        <v>217</v>
      </c>
      <c r="BX109" s="419" t="s">
        <v>217</v>
      </c>
      <c r="BY109" s="419" t="s">
        <v>217</v>
      </c>
    </row>
    <row r="110" spans="1:77" x14ac:dyDescent="0.35">
      <c r="A110" s="418">
        <v>1460</v>
      </c>
      <c r="B110" s="419" t="s">
        <v>750</v>
      </c>
      <c r="C110" s="419" t="s">
        <v>217</v>
      </c>
      <c r="D110" s="419" t="s">
        <v>217</v>
      </c>
      <c r="E110" s="419" t="s">
        <v>217</v>
      </c>
      <c r="F110" s="419" t="s">
        <v>396</v>
      </c>
      <c r="G110" s="418">
        <v>20806026</v>
      </c>
      <c r="H110" s="418">
        <v>20806026</v>
      </c>
      <c r="I110" s="419" t="s">
        <v>217</v>
      </c>
      <c r="K110" s="419" t="s">
        <v>398</v>
      </c>
      <c r="L110" s="419" t="s">
        <v>217</v>
      </c>
      <c r="M110" s="419" t="s">
        <v>566</v>
      </c>
      <c r="N110" s="419" t="s">
        <v>566</v>
      </c>
      <c r="O110" s="419" t="s">
        <v>217</v>
      </c>
      <c r="P110" s="418">
        <v>-14.28199</v>
      </c>
      <c r="Q110" s="418">
        <v>34.276620000000001</v>
      </c>
      <c r="R110" s="418">
        <v>0</v>
      </c>
      <c r="S110" s="418">
        <v>0</v>
      </c>
      <c r="T110" s="419" t="s">
        <v>217</v>
      </c>
      <c r="U110" s="419" t="s">
        <v>217</v>
      </c>
      <c r="V110" s="418">
        <v>0</v>
      </c>
      <c r="W110" s="418">
        <v>2</v>
      </c>
      <c r="X110" s="418">
        <v>2</v>
      </c>
      <c r="Y110" s="418">
        <v>0</v>
      </c>
      <c r="Z110" s="418">
        <v>0</v>
      </c>
      <c r="AA110" s="418">
        <v>0</v>
      </c>
      <c r="AB110" s="418">
        <v>0</v>
      </c>
      <c r="AC110" s="418">
        <v>2</v>
      </c>
      <c r="AD110" s="418">
        <v>2</v>
      </c>
      <c r="AE110" s="418">
        <v>0</v>
      </c>
      <c r="AF110" s="418">
        <v>0</v>
      </c>
      <c r="AG110" s="418">
        <v>0</v>
      </c>
      <c r="AH110" s="418">
        <v>2</v>
      </c>
      <c r="AI110" s="418">
        <v>8</v>
      </c>
      <c r="AJ110" s="418">
        <v>10</v>
      </c>
      <c r="AK110" s="418">
        <v>0</v>
      </c>
      <c r="AL110" s="418">
        <v>0</v>
      </c>
      <c r="AM110" s="418">
        <v>0</v>
      </c>
      <c r="AN110" s="418">
        <v>23</v>
      </c>
      <c r="AO110" s="418">
        <v>18</v>
      </c>
      <c r="AP110" s="418">
        <v>41</v>
      </c>
      <c r="AQ110" s="418">
        <v>0</v>
      </c>
      <c r="AR110" s="418">
        <v>0</v>
      </c>
      <c r="AS110" s="418">
        <v>0</v>
      </c>
      <c r="AT110" s="418">
        <v>0</v>
      </c>
      <c r="AU110" s="418">
        <v>0</v>
      </c>
      <c r="AV110" s="418">
        <v>0</v>
      </c>
      <c r="AW110" s="418">
        <v>0</v>
      </c>
      <c r="AX110" s="418">
        <v>0</v>
      </c>
      <c r="AY110" s="418">
        <v>0</v>
      </c>
      <c r="AZ110" s="418">
        <v>0</v>
      </c>
      <c r="BA110" s="418">
        <v>0</v>
      </c>
      <c r="BB110" s="418">
        <v>0</v>
      </c>
      <c r="BC110" s="419" t="s">
        <v>8</v>
      </c>
      <c r="BD110" s="419" t="s">
        <v>7</v>
      </c>
      <c r="BE110" s="424">
        <v>1</v>
      </c>
      <c r="BF110" s="418" t="b">
        <v>0</v>
      </c>
      <c r="BH110" s="418" t="b">
        <v>0</v>
      </c>
      <c r="BI110" s="418" t="b">
        <v>0</v>
      </c>
      <c r="BJ110" s="419" t="s">
        <v>2</v>
      </c>
      <c r="BL110" s="418" t="b">
        <v>0</v>
      </c>
      <c r="BN110" s="418" t="b">
        <v>0</v>
      </c>
      <c r="BP110" s="418" t="b">
        <v>0</v>
      </c>
      <c r="BQ110" s="418" t="b">
        <v>0</v>
      </c>
      <c r="BR110" s="418" t="b">
        <v>0</v>
      </c>
      <c r="BS110" s="418" t="b">
        <v>0</v>
      </c>
      <c r="BT110" s="418" t="b">
        <v>0</v>
      </c>
      <c r="BV110" s="419" t="s">
        <v>217</v>
      </c>
      <c r="BX110" s="419" t="s">
        <v>217</v>
      </c>
      <c r="BY110" s="419" t="s">
        <v>217</v>
      </c>
    </row>
    <row r="111" spans="1:77" x14ac:dyDescent="0.35">
      <c r="A111" s="418">
        <v>1461</v>
      </c>
      <c r="B111" s="419" t="s">
        <v>751</v>
      </c>
      <c r="C111" s="419" t="s">
        <v>217</v>
      </c>
      <c r="D111" s="419" t="s">
        <v>217</v>
      </c>
      <c r="E111" s="419" t="s">
        <v>217</v>
      </c>
      <c r="F111" s="419" t="s">
        <v>396</v>
      </c>
      <c r="G111" s="418">
        <v>20806027</v>
      </c>
      <c r="H111" s="418">
        <v>20806027</v>
      </c>
      <c r="I111" s="419" t="s">
        <v>217</v>
      </c>
      <c r="K111" s="419" t="s">
        <v>398</v>
      </c>
      <c r="L111" s="419" t="s">
        <v>217</v>
      </c>
      <c r="M111" s="419" t="s">
        <v>566</v>
      </c>
      <c r="N111" s="419" t="s">
        <v>566</v>
      </c>
      <c r="O111" s="419" t="s">
        <v>217</v>
      </c>
      <c r="P111" s="418">
        <v>-14.281420000000001</v>
      </c>
      <c r="Q111" s="418">
        <v>34.278269999999999</v>
      </c>
      <c r="R111" s="418">
        <v>0</v>
      </c>
      <c r="S111" s="418">
        <v>0</v>
      </c>
      <c r="T111" s="419" t="s">
        <v>217</v>
      </c>
      <c r="U111" s="419" t="s">
        <v>217</v>
      </c>
      <c r="V111" s="418">
        <v>0</v>
      </c>
      <c r="W111" s="418">
        <v>2</v>
      </c>
      <c r="X111" s="418">
        <v>2</v>
      </c>
      <c r="Y111" s="418">
        <v>0</v>
      </c>
      <c r="Z111" s="418">
        <v>0</v>
      </c>
      <c r="AA111" s="418">
        <v>0</v>
      </c>
      <c r="AB111" s="418">
        <v>0</v>
      </c>
      <c r="AC111" s="418">
        <v>2</v>
      </c>
      <c r="AD111" s="418">
        <v>2</v>
      </c>
      <c r="AE111" s="418">
        <v>0</v>
      </c>
      <c r="AF111" s="418">
        <v>0</v>
      </c>
      <c r="AG111" s="418">
        <v>0</v>
      </c>
      <c r="AH111" s="418">
        <v>2</v>
      </c>
      <c r="AI111" s="418">
        <v>8</v>
      </c>
      <c r="AJ111" s="418">
        <v>10</v>
      </c>
      <c r="AK111" s="418">
        <v>0</v>
      </c>
      <c r="AL111" s="418">
        <v>0</v>
      </c>
      <c r="AM111" s="418">
        <v>0</v>
      </c>
      <c r="AN111" s="418">
        <v>23</v>
      </c>
      <c r="AO111" s="418">
        <v>18</v>
      </c>
      <c r="AP111" s="418">
        <v>41</v>
      </c>
      <c r="AQ111" s="418">
        <v>0</v>
      </c>
      <c r="AR111" s="418">
        <v>0</v>
      </c>
      <c r="AS111" s="418">
        <v>0</v>
      </c>
      <c r="AT111" s="418">
        <v>0</v>
      </c>
      <c r="AU111" s="418">
        <v>0</v>
      </c>
      <c r="AV111" s="418">
        <v>0</v>
      </c>
      <c r="AW111" s="418">
        <v>0</v>
      </c>
      <c r="AX111" s="418">
        <v>0</v>
      </c>
      <c r="AY111" s="418">
        <v>0</v>
      </c>
      <c r="AZ111" s="418">
        <v>0</v>
      </c>
      <c r="BA111" s="418">
        <v>0</v>
      </c>
      <c r="BB111" s="418">
        <v>0</v>
      </c>
      <c r="BC111" s="419" t="s">
        <v>8</v>
      </c>
      <c r="BD111" s="419" t="s">
        <v>7</v>
      </c>
      <c r="BE111" s="424">
        <v>1</v>
      </c>
      <c r="BF111" s="418" t="b">
        <v>0</v>
      </c>
      <c r="BH111" s="418" t="b">
        <v>0</v>
      </c>
      <c r="BI111" s="418" t="b">
        <v>0</v>
      </c>
      <c r="BJ111" s="419" t="s">
        <v>2</v>
      </c>
      <c r="BL111" s="418" t="b">
        <v>0</v>
      </c>
      <c r="BN111" s="418" t="b">
        <v>0</v>
      </c>
      <c r="BP111" s="418" t="b">
        <v>0</v>
      </c>
      <c r="BQ111" s="418" t="b">
        <v>0</v>
      </c>
      <c r="BR111" s="418" t="b">
        <v>0</v>
      </c>
      <c r="BS111" s="418" t="b">
        <v>0</v>
      </c>
      <c r="BT111" s="418" t="b">
        <v>0</v>
      </c>
      <c r="BV111" s="419" t="s">
        <v>217</v>
      </c>
      <c r="BX111" s="419" t="s">
        <v>217</v>
      </c>
      <c r="BY111" s="419" t="s">
        <v>217</v>
      </c>
    </row>
    <row r="112" spans="1:77" x14ac:dyDescent="0.35">
      <c r="A112" s="418">
        <v>1462</v>
      </c>
      <c r="B112" s="419" t="s">
        <v>752</v>
      </c>
      <c r="C112" s="419" t="s">
        <v>217</v>
      </c>
      <c r="D112" s="419" t="s">
        <v>217</v>
      </c>
      <c r="E112" s="419" t="s">
        <v>217</v>
      </c>
      <c r="F112" s="419" t="s">
        <v>396</v>
      </c>
      <c r="G112" s="418">
        <v>20806028</v>
      </c>
      <c r="H112" s="418">
        <v>20806028</v>
      </c>
      <c r="I112" s="419" t="s">
        <v>217</v>
      </c>
      <c r="K112" s="419" t="s">
        <v>398</v>
      </c>
      <c r="L112" s="419" t="s">
        <v>217</v>
      </c>
      <c r="M112" s="419" t="s">
        <v>566</v>
      </c>
      <c r="N112" s="419" t="s">
        <v>566</v>
      </c>
      <c r="O112" s="419" t="s">
        <v>217</v>
      </c>
      <c r="P112" s="418">
        <v>-14.26065</v>
      </c>
      <c r="Q112" s="418">
        <v>34.2714</v>
      </c>
      <c r="R112" s="418">
        <v>0</v>
      </c>
      <c r="S112" s="418">
        <v>0</v>
      </c>
      <c r="T112" s="419" t="s">
        <v>217</v>
      </c>
      <c r="U112" s="419" t="s">
        <v>217</v>
      </c>
      <c r="V112" s="418">
        <v>0</v>
      </c>
      <c r="W112" s="418">
        <v>2</v>
      </c>
      <c r="X112" s="418">
        <v>2</v>
      </c>
      <c r="Y112" s="418">
        <v>0</v>
      </c>
      <c r="Z112" s="418">
        <v>0</v>
      </c>
      <c r="AA112" s="418">
        <v>0</v>
      </c>
      <c r="AB112" s="418">
        <v>0</v>
      </c>
      <c r="AC112" s="418">
        <v>2</v>
      </c>
      <c r="AD112" s="418">
        <v>2</v>
      </c>
      <c r="AE112" s="418">
        <v>0</v>
      </c>
      <c r="AF112" s="418">
        <v>0</v>
      </c>
      <c r="AG112" s="418">
        <v>0</v>
      </c>
      <c r="AH112" s="418">
        <v>2</v>
      </c>
      <c r="AI112" s="418">
        <v>8</v>
      </c>
      <c r="AJ112" s="418">
        <v>10</v>
      </c>
      <c r="AK112" s="418">
        <v>0</v>
      </c>
      <c r="AL112" s="418">
        <v>0</v>
      </c>
      <c r="AM112" s="418">
        <v>0</v>
      </c>
      <c r="AN112" s="418">
        <v>23</v>
      </c>
      <c r="AO112" s="418">
        <v>18</v>
      </c>
      <c r="AP112" s="418">
        <v>41</v>
      </c>
      <c r="AQ112" s="418">
        <v>0</v>
      </c>
      <c r="AR112" s="418">
        <v>0</v>
      </c>
      <c r="AS112" s="418">
        <v>0</v>
      </c>
      <c r="AT112" s="418">
        <v>0</v>
      </c>
      <c r="AU112" s="418">
        <v>0</v>
      </c>
      <c r="AV112" s="418">
        <v>0</v>
      </c>
      <c r="AW112" s="418">
        <v>0</v>
      </c>
      <c r="AX112" s="418">
        <v>0</v>
      </c>
      <c r="AY112" s="418">
        <v>0</v>
      </c>
      <c r="AZ112" s="418">
        <v>0</v>
      </c>
      <c r="BA112" s="418">
        <v>0</v>
      </c>
      <c r="BB112" s="418">
        <v>0</v>
      </c>
      <c r="BC112" s="419" t="s">
        <v>8</v>
      </c>
      <c r="BD112" s="419" t="s">
        <v>7</v>
      </c>
      <c r="BE112" s="424">
        <v>1</v>
      </c>
      <c r="BF112" s="418" t="b">
        <v>0</v>
      </c>
      <c r="BH112" s="418" t="b">
        <v>0</v>
      </c>
      <c r="BI112" s="418" t="b">
        <v>0</v>
      </c>
      <c r="BJ112" s="419" t="s">
        <v>2</v>
      </c>
      <c r="BL112" s="418" t="b">
        <v>0</v>
      </c>
      <c r="BN112" s="418" t="b">
        <v>0</v>
      </c>
      <c r="BP112" s="418" t="b">
        <v>0</v>
      </c>
      <c r="BQ112" s="418" t="b">
        <v>0</v>
      </c>
      <c r="BR112" s="418" t="b">
        <v>0</v>
      </c>
      <c r="BS112" s="418" t="b">
        <v>0</v>
      </c>
      <c r="BT112" s="418" t="b">
        <v>0</v>
      </c>
      <c r="BV112" s="419" t="s">
        <v>217</v>
      </c>
      <c r="BX112" s="419" t="s">
        <v>217</v>
      </c>
      <c r="BY112" s="419" t="s">
        <v>217</v>
      </c>
    </row>
    <row r="113" spans="1:77" x14ac:dyDescent="0.35">
      <c r="A113" s="418">
        <v>1463</v>
      </c>
      <c r="B113" s="419" t="s">
        <v>753</v>
      </c>
      <c r="C113" s="419" t="s">
        <v>217</v>
      </c>
      <c r="D113" s="419" t="s">
        <v>217</v>
      </c>
      <c r="E113" s="419" t="s">
        <v>217</v>
      </c>
      <c r="F113" s="419" t="s">
        <v>396</v>
      </c>
      <c r="G113" s="418">
        <v>20806029</v>
      </c>
      <c r="H113" s="418">
        <v>20806029</v>
      </c>
      <c r="I113" s="419" t="s">
        <v>217</v>
      </c>
      <c r="K113" s="419" t="s">
        <v>398</v>
      </c>
      <c r="L113" s="419" t="s">
        <v>217</v>
      </c>
      <c r="M113" s="419" t="s">
        <v>566</v>
      </c>
      <c r="N113" s="419" t="s">
        <v>566</v>
      </c>
      <c r="O113" s="419" t="s">
        <v>217</v>
      </c>
      <c r="P113" s="418">
        <v>-14.259320000000001</v>
      </c>
      <c r="Q113" s="418">
        <v>34.283560000000001</v>
      </c>
      <c r="R113" s="418">
        <v>0</v>
      </c>
      <c r="S113" s="418">
        <v>0</v>
      </c>
      <c r="T113" s="419" t="s">
        <v>217</v>
      </c>
      <c r="U113" s="419" t="s">
        <v>217</v>
      </c>
      <c r="V113" s="418">
        <v>0</v>
      </c>
      <c r="W113" s="418">
        <v>2</v>
      </c>
      <c r="X113" s="418">
        <v>2</v>
      </c>
      <c r="Y113" s="418">
        <v>0</v>
      </c>
      <c r="Z113" s="418">
        <v>0</v>
      </c>
      <c r="AA113" s="418">
        <v>0</v>
      </c>
      <c r="AB113" s="418">
        <v>0</v>
      </c>
      <c r="AC113" s="418">
        <v>2</v>
      </c>
      <c r="AD113" s="418">
        <v>2</v>
      </c>
      <c r="AE113" s="418">
        <v>0</v>
      </c>
      <c r="AF113" s="418">
        <v>0</v>
      </c>
      <c r="AG113" s="418">
        <v>0</v>
      </c>
      <c r="AH113" s="418">
        <v>2</v>
      </c>
      <c r="AI113" s="418">
        <v>8</v>
      </c>
      <c r="AJ113" s="418">
        <v>10</v>
      </c>
      <c r="AK113" s="418">
        <v>0</v>
      </c>
      <c r="AL113" s="418">
        <v>0</v>
      </c>
      <c r="AM113" s="418">
        <v>0</v>
      </c>
      <c r="AN113" s="418">
        <v>23</v>
      </c>
      <c r="AO113" s="418">
        <v>18</v>
      </c>
      <c r="AP113" s="418">
        <v>41</v>
      </c>
      <c r="AQ113" s="418">
        <v>0</v>
      </c>
      <c r="AR113" s="418">
        <v>0</v>
      </c>
      <c r="AS113" s="418">
        <v>0</v>
      </c>
      <c r="AT113" s="418">
        <v>0</v>
      </c>
      <c r="AU113" s="418">
        <v>0</v>
      </c>
      <c r="AV113" s="418">
        <v>0</v>
      </c>
      <c r="AW113" s="418">
        <v>0</v>
      </c>
      <c r="AX113" s="418">
        <v>0</v>
      </c>
      <c r="AY113" s="418">
        <v>0</v>
      </c>
      <c r="AZ113" s="418">
        <v>0</v>
      </c>
      <c r="BA113" s="418">
        <v>0</v>
      </c>
      <c r="BB113" s="418">
        <v>0</v>
      </c>
      <c r="BC113" s="419" t="s">
        <v>8</v>
      </c>
      <c r="BD113" s="419" t="s">
        <v>7</v>
      </c>
      <c r="BE113" s="424">
        <v>1</v>
      </c>
      <c r="BF113" s="418" t="b">
        <v>0</v>
      </c>
      <c r="BH113" s="418" t="b">
        <v>0</v>
      </c>
      <c r="BI113" s="418" t="b">
        <v>0</v>
      </c>
      <c r="BJ113" s="419" t="s">
        <v>2</v>
      </c>
      <c r="BL113" s="418" t="b">
        <v>0</v>
      </c>
      <c r="BN113" s="418" t="b">
        <v>0</v>
      </c>
      <c r="BP113" s="418" t="b">
        <v>0</v>
      </c>
      <c r="BQ113" s="418" t="b">
        <v>0</v>
      </c>
      <c r="BR113" s="418" t="b">
        <v>0</v>
      </c>
      <c r="BS113" s="418" t="b">
        <v>0</v>
      </c>
      <c r="BT113" s="418" t="b">
        <v>0</v>
      </c>
      <c r="BV113" s="419" t="s">
        <v>217</v>
      </c>
      <c r="BX113" s="419" t="s">
        <v>217</v>
      </c>
      <c r="BY113" s="419" t="s">
        <v>217</v>
      </c>
    </row>
    <row r="114" spans="1:77" ht="29" x14ac:dyDescent="0.35">
      <c r="A114" s="418">
        <v>1464</v>
      </c>
      <c r="B114" s="419" t="s">
        <v>754</v>
      </c>
      <c r="C114" s="419" t="s">
        <v>217</v>
      </c>
      <c r="D114" s="419" t="s">
        <v>755</v>
      </c>
      <c r="E114" s="419" t="s">
        <v>756</v>
      </c>
      <c r="F114" s="419" t="s">
        <v>396</v>
      </c>
      <c r="G114" s="418">
        <v>20806030</v>
      </c>
      <c r="H114" s="418">
        <v>20806030</v>
      </c>
      <c r="I114" s="419" t="s">
        <v>757</v>
      </c>
      <c r="J114" s="420">
        <v>41905</v>
      </c>
      <c r="K114" s="419" t="s">
        <v>534</v>
      </c>
      <c r="L114" s="419" t="s">
        <v>756</v>
      </c>
      <c r="M114" s="419" t="s">
        <v>566</v>
      </c>
      <c r="N114" s="419" t="s">
        <v>566</v>
      </c>
      <c r="O114" s="419" t="s">
        <v>715</v>
      </c>
      <c r="P114" s="418">
        <v>-14.259650000000001</v>
      </c>
      <c r="Q114" s="418">
        <v>34.292430000000003</v>
      </c>
      <c r="R114" s="418">
        <v>0</v>
      </c>
      <c r="S114" s="418">
        <v>0</v>
      </c>
      <c r="T114" s="419" t="s">
        <v>217</v>
      </c>
      <c r="U114" s="419" t="s">
        <v>217</v>
      </c>
      <c r="V114" s="418">
        <v>0</v>
      </c>
      <c r="W114" s="418">
        <v>2</v>
      </c>
      <c r="X114" s="418">
        <v>2</v>
      </c>
      <c r="Y114" s="418">
        <v>0</v>
      </c>
      <c r="Z114" s="418">
        <v>0</v>
      </c>
      <c r="AA114" s="418">
        <v>0</v>
      </c>
      <c r="AB114" s="418">
        <v>0</v>
      </c>
      <c r="AC114" s="418">
        <v>2</v>
      </c>
      <c r="AD114" s="418">
        <v>2</v>
      </c>
      <c r="AE114" s="418">
        <v>0</v>
      </c>
      <c r="AF114" s="418">
        <v>0</v>
      </c>
      <c r="AG114" s="418">
        <v>0</v>
      </c>
      <c r="AH114" s="418">
        <v>4</v>
      </c>
      <c r="AI114" s="418">
        <v>6</v>
      </c>
      <c r="AJ114" s="418">
        <v>10</v>
      </c>
      <c r="AK114" s="418">
        <v>0</v>
      </c>
      <c r="AL114" s="418">
        <v>0</v>
      </c>
      <c r="AM114" s="418">
        <v>0</v>
      </c>
      <c r="AN114" s="418">
        <v>23</v>
      </c>
      <c r="AO114" s="418">
        <v>20</v>
      </c>
      <c r="AP114" s="418">
        <v>43</v>
      </c>
      <c r="AQ114" s="418">
        <v>14</v>
      </c>
      <c r="AR114" s="418">
        <v>12</v>
      </c>
      <c r="AS114" s="418">
        <v>26</v>
      </c>
      <c r="AT114" s="418">
        <v>1</v>
      </c>
      <c r="AU114" s="418">
        <v>3</v>
      </c>
      <c r="AV114" s="418">
        <v>4</v>
      </c>
      <c r="AW114" s="418">
        <v>0</v>
      </c>
      <c r="AX114" s="418">
        <v>0</v>
      </c>
      <c r="AY114" s="418">
        <v>0</v>
      </c>
      <c r="AZ114" s="418">
        <v>0</v>
      </c>
      <c r="BA114" s="418">
        <v>0</v>
      </c>
      <c r="BB114" s="418">
        <v>0</v>
      </c>
      <c r="BC114" s="419" t="s">
        <v>8</v>
      </c>
      <c r="BD114" s="419" t="s">
        <v>7</v>
      </c>
      <c r="BE114" s="418">
        <v>1</v>
      </c>
      <c r="BF114" s="418" t="b">
        <v>0</v>
      </c>
      <c r="BH114" s="418" t="b">
        <v>0</v>
      </c>
      <c r="BI114" s="418" t="b">
        <v>1</v>
      </c>
      <c r="BJ114" s="419" t="s">
        <v>2</v>
      </c>
      <c r="BK114" s="418">
        <v>100</v>
      </c>
      <c r="BL114" s="418" t="b">
        <v>1</v>
      </c>
      <c r="BM114" s="418">
        <v>0.5</v>
      </c>
      <c r="BN114" s="418" t="b">
        <v>0</v>
      </c>
      <c r="BP114" s="418" t="b">
        <v>0</v>
      </c>
      <c r="BQ114" s="418" t="b">
        <v>0</v>
      </c>
      <c r="BR114" s="418" t="b">
        <v>0</v>
      </c>
      <c r="BS114" s="418" t="b">
        <v>1</v>
      </c>
      <c r="BT114" s="418" t="b">
        <v>0</v>
      </c>
      <c r="BU114" s="418">
        <v>1</v>
      </c>
      <c r="BV114" s="419" t="s">
        <v>217</v>
      </c>
      <c r="BW114" s="418">
        <v>2</v>
      </c>
      <c r="BX114" s="419" t="s">
        <v>217</v>
      </c>
      <c r="BY114" s="419" t="s">
        <v>217</v>
      </c>
    </row>
    <row r="115" spans="1:77" x14ac:dyDescent="0.35">
      <c r="A115" s="418">
        <v>1465</v>
      </c>
      <c r="B115" s="419" t="s">
        <v>357</v>
      </c>
      <c r="C115" s="419" t="s">
        <v>217</v>
      </c>
      <c r="D115" s="419" t="s">
        <v>217</v>
      </c>
      <c r="E115" s="419" t="s">
        <v>217</v>
      </c>
      <c r="F115" s="419" t="s">
        <v>396</v>
      </c>
      <c r="G115" s="418">
        <v>20806031</v>
      </c>
      <c r="H115" s="418">
        <v>20806031</v>
      </c>
      <c r="I115" s="419" t="s">
        <v>217</v>
      </c>
      <c r="K115" s="419" t="s">
        <v>398</v>
      </c>
      <c r="L115" s="419" t="s">
        <v>217</v>
      </c>
      <c r="M115" s="419" t="s">
        <v>566</v>
      </c>
      <c r="N115" s="419" t="s">
        <v>566</v>
      </c>
      <c r="O115" s="419" t="s">
        <v>217</v>
      </c>
      <c r="P115" s="418">
        <v>-14.245290000000001</v>
      </c>
      <c r="Q115" s="418">
        <v>34.294199999999996</v>
      </c>
      <c r="R115" s="418">
        <v>0</v>
      </c>
      <c r="S115" s="418">
        <v>0</v>
      </c>
      <c r="T115" s="419" t="s">
        <v>217</v>
      </c>
      <c r="U115" s="419" t="s">
        <v>217</v>
      </c>
      <c r="V115" s="418">
        <v>0</v>
      </c>
      <c r="W115" s="418">
        <v>2</v>
      </c>
      <c r="X115" s="418">
        <v>2</v>
      </c>
      <c r="Y115" s="418">
        <v>0</v>
      </c>
      <c r="Z115" s="418">
        <v>0</v>
      </c>
      <c r="AA115" s="418">
        <v>0</v>
      </c>
      <c r="AB115" s="418">
        <v>0</v>
      </c>
      <c r="AC115" s="418">
        <v>2</v>
      </c>
      <c r="AD115" s="418">
        <v>2</v>
      </c>
      <c r="AE115" s="418">
        <v>0</v>
      </c>
      <c r="AF115" s="418">
        <v>0</v>
      </c>
      <c r="AG115" s="418">
        <v>0</v>
      </c>
      <c r="AH115" s="418">
        <v>4</v>
      </c>
      <c r="AI115" s="418">
        <v>6</v>
      </c>
      <c r="AJ115" s="418">
        <v>10</v>
      </c>
      <c r="AK115" s="418">
        <v>0</v>
      </c>
      <c r="AL115" s="418">
        <v>0</v>
      </c>
      <c r="AM115" s="418">
        <v>0</v>
      </c>
      <c r="AN115" s="418">
        <v>23</v>
      </c>
      <c r="AO115" s="418">
        <v>20</v>
      </c>
      <c r="AP115" s="418">
        <v>43</v>
      </c>
      <c r="AQ115" s="418">
        <v>14</v>
      </c>
      <c r="AR115" s="418">
        <v>12</v>
      </c>
      <c r="AS115" s="418">
        <v>26</v>
      </c>
      <c r="AT115" s="418">
        <v>1</v>
      </c>
      <c r="AU115" s="418">
        <v>3</v>
      </c>
      <c r="AV115" s="418">
        <v>4</v>
      </c>
      <c r="AW115" s="418">
        <v>0</v>
      </c>
      <c r="AX115" s="418">
        <v>0</v>
      </c>
      <c r="AY115" s="418">
        <v>0</v>
      </c>
      <c r="AZ115" s="418">
        <v>0</v>
      </c>
      <c r="BA115" s="418">
        <v>0</v>
      </c>
      <c r="BB115" s="418">
        <v>0</v>
      </c>
      <c r="BC115" s="419" t="s">
        <v>8</v>
      </c>
      <c r="BD115" s="419" t="s">
        <v>7</v>
      </c>
      <c r="BE115" s="424">
        <v>1</v>
      </c>
      <c r="BF115" s="418" t="b">
        <v>0</v>
      </c>
      <c r="BH115" s="418" t="b">
        <v>0</v>
      </c>
      <c r="BI115" s="418" t="b">
        <v>0</v>
      </c>
      <c r="BJ115" s="419" t="s">
        <v>2</v>
      </c>
      <c r="BL115" s="418" t="b">
        <v>0</v>
      </c>
      <c r="BN115" s="418" t="b">
        <v>0</v>
      </c>
      <c r="BP115" s="418" t="b">
        <v>0</v>
      </c>
      <c r="BQ115" s="418" t="b">
        <v>0</v>
      </c>
      <c r="BR115" s="418" t="b">
        <v>0</v>
      </c>
      <c r="BS115" s="418" t="b">
        <v>0</v>
      </c>
      <c r="BT115" s="418" t="b">
        <v>0</v>
      </c>
      <c r="BV115" s="419" t="s">
        <v>217</v>
      </c>
      <c r="BX115" s="419" t="s">
        <v>217</v>
      </c>
      <c r="BY115" s="419" t="s">
        <v>217</v>
      </c>
    </row>
    <row r="116" spans="1:77" ht="29" x14ac:dyDescent="0.35">
      <c r="A116" s="418">
        <v>1466</v>
      </c>
      <c r="B116" s="419" t="s">
        <v>758</v>
      </c>
      <c r="C116" s="419" t="s">
        <v>217</v>
      </c>
      <c r="D116" s="419" t="s">
        <v>759</v>
      </c>
      <c r="E116" s="419" t="s">
        <v>760</v>
      </c>
      <c r="F116" s="419" t="s">
        <v>396</v>
      </c>
      <c r="G116" s="418">
        <v>20806032</v>
      </c>
      <c r="H116" s="418">
        <v>20806032</v>
      </c>
      <c r="I116" s="419" t="s">
        <v>761</v>
      </c>
      <c r="J116" s="420">
        <v>41594</v>
      </c>
      <c r="K116" s="419" t="s">
        <v>398</v>
      </c>
      <c r="L116" s="419" t="s">
        <v>762</v>
      </c>
      <c r="M116" s="419" t="s">
        <v>566</v>
      </c>
      <c r="N116" s="419" t="s">
        <v>566</v>
      </c>
      <c r="O116" s="419" t="s">
        <v>217</v>
      </c>
      <c r="P116" s="418">
        <v>-14.29086</v>
      </c>
      <c r="Q116" s="418">
        <v>34.319009999999999</v>
      </c>
      <c r="R116" s="418">
        <v>0</v>
      </c>
      <c r="S116" s="418">
        <v>0</v>
      </c>
      <c r="T116" s="419" t="s">
        <v>217</v>
      </c>
      <c r="U116" s="419" t="s">
        <v>217</v>
      </c>
      <c r="V116" s="418">
        <v>1</v>
      </c>
      <c r="W116" s="418">
        <v>1</v>
      </c>
      <c r="X116" s="418">
        <v>2</v>
      </c>
      <c r="Y116" s="418">
        <v>0</v>
      </c>
      <c r="Z116" s="418">
        <v>1</v>
      </c>
      <c r="AA116" s="418">
        <v>1</v>
      </c>
      <c r="AB116" s="418">
        <v>0</v>
      </c>
      <c r="AC116" s="418">
        <v>1</v>
      </c>
      <c r="AD116" s="418">
        <v>1</v>
      </c>
      <c r="AE116" s="418">
        <v>0</v>
      </c>
      <c r="AF116" s="418">
        <v>0</v>
      </c>
      <c r="AG116" s="418">
        <v>0</v>
      </c>
      <c r="AH116" s="418">
        <v>1</v>
      </c>
      <c r="AI116" s="418">
        <v>8</v>
      </c>
      <c r="AJ116" s="418">
        <v>9</v>
      </c>
      <c r="AK116" s="418">
        <v>0</v>
      </c>
      <c r="AL116" s="418">
        <v>0</v>
      </c>
      <c r="AM116" s="418">
        <v>0</v>
      </c>
      <c r="AN116" s="418">
        <v>23</v>
      </c>
      <c r="AO116" s="418">
        <v>24</v>
      </c>
      <c r="AP116" s="418">
        <v>47</v>
      </c>
      <c r="AQ116" s="418">
        <v>20</v>
      </c>
      <c r="AR116" s="418">
        <v>24</v>
      </c>
      <c r="AS116" s="418">
        <v>44</v>
      </c>
      <c r="AT116" s="418">
        <v>6</v>
      </c>
      <c r="AU116" s="418">
        <v>4</v>
      </c>
      <c r="AV116" s="418">
        <v>10</v>
      </c>
      <c r="AW116" s="418">
        <v>0</v>
      </c>
      <c r="AX116" s="418">
        <v>0</v>
      </c>
      <c r="AY116" s="418">
        <v>0</v>
      </c>
      <c r="AZ116" s="418">
        <v>0</v>
      </c>
      <c r="BA116" s="418">
        <v>1</v>
      </c>
      <c r="BB116" s="418">
        <v>1</v>
      </c>
      <c r="BC116" s="419" t="s">
        <v>3</v>
      </c>
      <c r="BD116" s="419" t="s">
        <v>218</v>
      </c>
      <c r="BE116" s="418">
        <v>1</v>
      </c>
      <c r="BF116" s="418" t="b">
        <v>1</v>
      </c>
      <c r="BG116" s="418">
        <v>1</v>
      </c>
      <c r="BH116" s="418" t="b">
        <v>1</v>
      </c>
      <c r="BI116" s="418" t="b">
        <v>1</v>
      </c>
      <c r="BJ116" s="419" t="s">
        <v>2</v>
      </c>
      <c r="BK116" s="418">
        <v>100</v>
      </c>
      <c r="BL116" s="418" t="b">
        <v>0</v>
      </c>
      <c r="BN116" s="418" t="b">
        <v>1</v>
      </c>
      <c r="BO116" s="418">
        <v>1</v>
      </c>
      <c r="BP116" s="418" t="b">
        <v>1</v>
      </c>
      <c r="BQ116" s="418" t="b">
        <v>0</v>
      </c>
      <c r="BR116" s="418" t="b">
        <v>0</v>
      </c>
      <c r="BS116" s="418" t="b">
        <v>0</v>
      </c>
      <c r="BT116" s="418" t="b">
        <v>0</v>
      </c>
      <c r="BV116" s="419" t="s">
        <v>217</v>
      </c>
      <c r="BX116" s="419" t="s">
        <v>217</v>
      </c>
      <c r="BY116" s="419" t="s">
        <v>217</v>
      </c>
    </row>
    <row r="117" spans="1:77" ht="29" x14ac:dyDescent="0.35">
      <c r="A117" s="418">
        <v>1467</v>
      </c>
      <c r="B117" s="419" t="s">
        <v>763</v>
      </c>
      <c r="C117" s="419" t="s">
        <v>217</v>
      </c>
      <c r="D117" s="419" t="s">
        <v>217</v>
      </c>
      <c r="E117" s="419" t="s">
        <v>760</v>
      </c>
      <c r="F117" s="419" t="s">
        <v>396</v>
      </c>
      <c r="G117" s="418">
        <v>20806033</v>
      </c>
      <c r="H117" s="418">
        <v>20806033</v>
      </c>
      <c r="I117" s="419" t="s">
        <v>764</v>
      </c>
      <c r="J117" s="420">
        <v>41594</v>
      </c>
      <c r="K117" s="419" t="s">
        <v>398</v>
      </c>
      <c r="L117" s="419" t="s">
        <v>760</v>
      </c>
      <c r="M117" s="419" t="s">
        <v>566</v>
      </c>
      <c r="N117" s="419" t="s">
        <v>566</v>
      </c>
      <c r="O117" s="419" t="s">
        <v>561</v>
      </c>
      <c r="P117" s="418">
        <v>-14.318569999999999</v>
      </c>
      <c r="Q117" s="418">
        <v>34.311410000000002</v>
      </c>
      <c r="R117" s="418">
        <v>0</v>
      </c>
      <c r="S117" s="418">
        <v>0</v>
      </c>
      <c r="T117" s="419" t="s">
        <v>217</v>
      </c>
      <c r="U117" s="419" t="s">
        <v>217</v>
      </c>
      <c r="V117" s="418">
        <v>0</v>
      </c>
      <c r="W117" s="418">
        <v>3</v>
      </c>
      <c r="X117" s="418">
        <v>3</v>
      </c>
      <c r="Y117" s="418">
        <v>0</v>
      </c>
      <c r="Z117" s="418">
        <v>0</v>
      </c>
      <c r="AA117" s="418">
        <v>0</v>
      </c>
      <c r="AB117" s="418">
        <v>0</v>
      </c>
      <c r="AC117" s="418">
        <v>3</v>
      </c>
      <c r="AD117" s="418">
        <v>3</v>
      </c>
      <c r="AE117" s="418">
        <v>0</v>
      </c>
      <c r="AF117" s="418">
        <v>0</v>
      </c>
      <c r="AG117" s="418">
        <v>0</v>
      </c>
      <c r="AH117" s="418">
        <v>1</v>
      </c>
      <c r="AI117" s="418">
        <v>9</v>
      </c>
      <c r="AJ117" s="418">
        <v>10</v>
      </c>
      <c r="AK117" s="418">
        <v>0</v>
      </c>
      <c r="AL117" s="418">
        <v>0</v>
      </c>
      <c r="AM117" s="418">
        <v>0</v>
      </c>
      <c r="AN117" s="418">
        <v>58</v>
      </c>
      <c r="AO117" s="418">
        <v>82</v>
      </c>
      <c r="AP117" s="418">
        <v>140</v>
      </c>
      <c r="AQ117" s="418">
        <v>0</v>
      </c>
      <c r="AR117" s="418">
        <v>0</v>
      </c>
      <c r="AS117" s="418">
        <v>0</v>
      </c>
      <c r="AT117" s="418">
        <v>5</v>
      </c>
      <c r="AU117" s="418">
        <v>17</v>
      </c>
      <c r="AV117" s="418">
        <v>22</v>
      </c>
      <c r="AW117" s="418">
        <v>0</v>
      </c>
      <c r="AX117" s="418">
        <v>0</v>
      </c>
      <c r="AY117" s="418">
        <v>0</v>
      </c>
      <c r="AZ117" s="418">
        <v>0</v>
      </c>
      <c r="BA117" s="418">
        <v>0</v>
      </c>
      <c r="BB117" s="418">
        <v>0</v>
      </c>
      <c r="BC117" s="419" t="s">
        <v>0</v>
      </c>
      <c r="BD117" s="419" t="s">
        <v>7</v>
      </c>
      <c r="BE117" s="418">
        <v>1</v>
      </c>
      <c r="BF117" s="418" t="b">
        <v>1</v>
      </c>
      <c r="BG117" s="418">
        <v>1</v>
      </c>
      <c r="BH117" s="418" t="b">
        <v>1</v>
      </c>
      <c r="BI117" s="418" t="b">
        <v>1</v>
      </c>
      <c r="BJ117" s="419" t="s">
        <v>2</v>
      </c>
      <c r="BL117" s="418" t="b">
        <v>0</v>
      </c>
      <c r="BN117" s="418" t="b">
        <v>0</v>
      </c>
      <c r="BP117" s="418" t="b">
        <v>0</v>
      </c>
      <c r="BQ117" s="418" t="b">
        <v>0</v>
      </c>
      <c r="BR117" s="418" t="b">
        <v>0</v>
      </c>
      <c r="BS117" s="418" t="b">
        <v>0</v>
      </c>
      <c r="BT117" s="418" t="b">
        <v>0</v>
      </c>
      <c r="BV117" s="419" t="s">
        <v>217</v>
      </c>
      <c r="BX117" s="419" t="s">
        <v>217</v>
      </c>
      <c r="BY117" s="419" t="s">
        <v>217</v>
      </c>
    </row>
    <row r="118" spans="1:77" x14ac:dyDescent="0.35">
      <c r="A118" s="418">
        <v>1468</v>
      </c>
      <c r="B118" s="419" t="s">
        <v>765</v>
      </c>
      <c r="C118" s="419" t="s">
        <v>217</v>
      </c>
      <c r="D118" s="419" t="s">
        <v>217</v>
      </c>
      <c r="E118" s="419" t="s">
        <v>217</v>
      </c>
      <c r="F118" s="419" t="s">
        <v>396</v>
      </c>
      <c r="G118" s="418">
        <v>20806034</v>
      </c>
      <c r="H118" s="418">
        <v>20806034</v>
      </c>
      <c r="I118" s="419" t="s">
        <v>217</v>
      </c>
      <c r="K118" s="419" t="s">
        <v>398</v>
      </c>
      <c r="L118" s="419" t="s">
        <v>217</v>
      </c>
      <c r="M118" s="419" t="s">
        <v>566</v>
      </c>
      <c r="N118" s="419" t="s">
        <v>566</v>
      </c>
      <c r="O118" s="419" t="s">
        <v>217</v>
      </c>
      <c r="P118" s="418">
        <v>-14.323449999999999</v>
      </c>
      <c r="Q118" s="418">
        <v>34.30912</v>
      </c>
      <c r="R118" s="418">
        <v>0</v>
      </c>
      <c r="S118" s="418">
        <v>0</v>
      </c>
      <c r="T118" s="419" t="s">
        <v>217</v>
      </c>
      <c r="U118" s="419" t="s">
        <v>217</v>
      </c>
      <c r="V118" s="418">
        <v>0</v>
      </c>
      <c r="W118" s="418">
        <v>3</v>
      </c>
      <c r="X118" s="418">
        <v>3</v>
      </c>
      <c r="Y118" s="418">
        <v>0</v>
      </c>
      <c r="Z118" s="418">
        <v>0</v>
      </c>
      <c r="AA118" s="418">
        <v>0</v>
      </c>
      <c r="AB118" s="418">
        <v>0</v>
      </c>
      <c r="AC118" s="418">
        <v>3</v>
      </c>
      <c r="AD118" s="418">
        <v>3</v>
      </c>
      <c r="AE118" s="418">
        <v>0</v>
      </c>
      <c r="AF118" s="418">
        <v>0</v>
      </c>
      <c r="AG118" s="418">
        <v>0</v>
      </c>
      <c r="AH118" s="418">
        <v>1</v>
      </c>
      <c r="AI118" s="418">
        <v>9</v>
      </c>
      <c r="AJ118" s="418">
        <v>10</v>
      </c>
      <c r="AK118" s="418">
        <v>0</v>
      </c>
      <c r="AL118" s="418">
        <v>0</v>
      </c>
      <c r="AM118" s="418">
        <v>0</v>
      </c>
      <c r="AN118" s="418">
        <v>58</v>
      </c>
      <c r="AO118" s="418">
        <v>82</v>
      </c>
      <c r="AP118" s="418">
        <v>140</v>
      </c>
      <c r="AQ118" s="418">
        <v>0</v>
      </c>
      <c r="AR118" s="418">
        <v>0</v>
      </c>
      <c r="AS118" s="418">
        <v>0</v>
      </c>
      <c r="AT118" s="418">
        <v>5</v>
      </c>
      <c r="AU118" s="418">
        <v>17</v>
      </c>
      <c r="AV118" s="418">
        <v>22</v>
      </c>
      <c r="AW118" s="418">
        <v>0</v>
      </c>
      <c r="AX118" s="418">
        <v>0</v>
      </c>
      <c r="AY118" s="418">
        <v>0</v>
      </c>
      <c r="AZ118" s="418">
        <v>0</v>
      </c>
      <c r="BA118" s="418">
        <v>0</v>
      </c>
      <c r="BB118" s="418">
        <v>0</v>
      </c>
      <c r="BC118" s="419" t="s">
        <v>8</v>
      </c>
      <c r="BD118" s="419" t="s">
        <v>7</v>
      </c>
      <c r="BE118" s="424">
        <v>1</v>
      </c>
      <c r="BF118" s="418" t="b">
        <v>0</v>
      </c>
      <c r="BH118" s="418" t="b">
        <v>0</v>
      </c>
      <c r="BI118" s="418" t="b">
        <v>0</v>
      </c>
      <c r="BJ118" s="419" t="s">
        <v>2</v>
      </c>
      <c r="BL118" s="418" t="b">
        <v>0</v>
      </c>
      <c r="BN118" s="418" t="b">
        <v>0</v>
      </c>
      <c r="BP118" s="418" t="b">
        <v>0</v>
      </c>
      <c r="BQ118" s="418" t="b">
        <v>0</v>
      </c>
      <c r="BR118" s="418" t="b">
        <v>0</v>
      </c>
      <c r="BS118" s="418" t="b">
        <v>0</v>
      </c>
      <c r="BT118" s="418" t="b">
        <v>0</v>
      </c>
      <c r="BV118" s="419" t="s">
        <v>217</v>
      </c>
      <c r="BX118" s="419" t="s">
        <v>217</v>
      </c>
      <c r="BY118" s="419" t="s">
        <v>217</v>
      </c>
    </row>
    <row r="119" spans="1:77" x14ac:dyDescent="0.35">
      <c r="A119" s="418">
        <v>1469</v>
      </c>
      <c r="B119" s="419" t="s">
        <v>766</v>
      </c>
      <c r="C119" s="419" t="s">
        <v>217</v>
      </c>
      <c r="D119" s="419" t="s">
        <v>217</v>
      </c>
      <c r="E119" s="419" t="s">
        <v>217</v>
      </c>
      <c r="F119" s="419" t="s">
        <v>396</v>
      </c>
      <c r="G119" s="418">
        <v>20806035</v>
      </c>
      <c r="H119" s="418">
        <v>20806035</v>
      </c>
      <c r="I119" s="419" t="s">
        <v>217</v>
      </c>
      <c r="K119" s="419" t="s">
        <v>398</v>
      </c>
      <c r="L119" s="419" t="s">
        <v>217</v>
      </c>
      <c r="M119" s="419" t="s">
        <v>566</v>
      </c>
      <c r="N119" s="419" t="s">
        <v>566</v>
      </c>
      <c r="O119" s="419" t="s">
        <v>217</v>
      </c>
      <c r="P119" s="418">
        <v>-14.2758</v>
      </c>
      <c r="Q119" s="418">
        <v>34.314109999999999</v>
      </c>
      <c r="R119" s="418">
        <v>0</v>
      </c>
      <c r="S119" s="418">
        <v>0</v>
      </c>
      <c r="T119" s="419" t="s">
        <v>217</v>
      </c>
      <c r="U119" s="419" t="s">
        <v>217</v>
      </c>
      <c r="V119" s="418">
        <v>0</v>
      </c>
      <c r="W119" s="418">
        <v>3</v>
      </c>
      <c r="X119" s="418">
        <v>3</v>
      </c>
      <c r="Y119" s="418">
        <v>0</v>
      </c>
      <c r="Z119" s="418">
        <v>0</v>
      </c>
      <c r="AA119" s="418">
        <v>0</v>
      </c>
      <c r="AB119" s="418">
        <v>0</v>
      </c>
      <c r="AC119" s="418">
        <v>3</v>
      </c>
      <c r="AD119" s="418">
        <v>3</v>
      </c>
      <c r="AE119" s="418">
        <v>0</v>
      </c>
      <c r="AF119" s="418">
        <v>0</v>
      </c>
      <c r="AG119" s="418">
        <v>0</v>
      </c>
      <c r="AH119" s="418">
        <v>1</v>
      </c>
      <c r="AI119" s="418">
        <v>9</v>
      </c>
      <c r="AJ119" s="418">
        <v>10</v>
      </c>
      <c r="AK119" s="418">
        <v>0</v>
      </c>
      <c r="AL119" s="418">
        <v>0</v>
      </c>
      <c r="AM119" s="418">
        <v>0</v>
      </c>
      <c r="AN119" s="418">
        <v>58</v>
      </c>
      <c r="AO119" s="418">
        <v>82</v>
      </c>
      <c r="AP119" s="418">
        <v>140</v>
      </c>
      <c r="AQ119" s="418">
        <v>0</v>
      </c>
      <c r="AR119" s="418">
        <v>0</v>
      </c>
      <c r="AS119" s="418">
        <v>0</v>
      </c>
      <c r="AT119" s="418">
        <v>5</v>
      </c>
      <c r="AU119" s="418">
        <v>17</v>
      </c>
      <c r="AV119" s="418">
        <v>22</v>
      </c>
      <c r="AW119" s="418">
        <v>0</v>
      </c>
      <c r="AX119" s="418">
        <v>0</v>
      </c>
      <c r="AY119" s="418">
        <v>0</v>
      </c>
      <c r="AZ119" s="418">
        <v>0</v>
      </c>
      <c r="BA119" s="418">
        <v>0</v>
      </c>
      <c r="BB119" s="418">
        <v>0</v>
      </c>
      <c r="BC119" s="419" t="s">
        <v>8</v>
      </c>
      <c r="BD119" s="419" t="s">
        <v>7</v>
      </c>
      <c r="BE119" s="424">
        <v>1</v>
      </c>
      <c r="BF119" s="418" t="b">
        <v>0</v>
      </c>
      <c r="BH119" s="418" t="b">
        <v>0</v>
      </c>
      <c r="BI119" s="418" t="b">
        <v>0</v>
      </c>
      <c r="BJ119" s="419" t="s">
        <v>2</v>
      </c>
      <c r="BL119" s="418" t="b">
        <v>0</v>
      </c>
      <c r="BN119" s="418" t="b">
        <v>0</v>
      </c>
      <c r="BP119" s="418" t="b">
        <v>0</v>
      </c>
      <c r="BQ119" s="418" t="b">
        <v>0</v>
      </c>
      <c r="BR119" s="418" t="b">
        <v>0</v>
      </c>
      <c r="BS119" s="418" t="b">
        <v>0</v>
      </c>
      <c r="BT119" s="418" t="b">
        <v>0</v>
      </c>
      <c r="BV119" s="419" t="s">
        <v>217</v>
      </c>
      <c r="BX119" s="419" t="s">
        <v>217</v>
      </c>
      <c r="BY119" s="419" t="s">
        <v>217</v>
      </c>
    </row>
    <row r="120" spans="1:77" x14ac:dyDescent="0.35">
      <c r="A120" s="418">
        <v>1470</v>
      </c>
      <c r="B120" s="419" t="s">
        <v>767</v>
      </c>
      <c r="C120" s="419" t="s">
        <v>217</v>
      </c>
      <c r="D120" s="419" t="s">
        <v>217</v>
      </c>
      <c r="E120" s="419" t="s">
        <v>768</v>
      </c>
      <c r="F120" s="419" t="s">
        <v>396</v>
      </c>
      <c r="G120" s="418">
        <v>20806036</v>
      </c>
      <c r="H120" s="418">
        <v>20806036</v>
      </c>
      <c r="I120" s="419" t="s">
        <v>559</v>
      </c>
      <c r="J120" s="420">
        <v>42341</v>
      </c>
      <c r="K120" s="419" t="s">
        <v>398</v>
      </c>
      <c r="L120" s="419" t="s">
        <v>768</v>
      </c>
      <c r="M120" s="419" t="s">
        <v>566</v>
      </c>
      <c r="N120" s="419" t="s">
        <v>566</v>
      </c>
      <c r="O120" s="419" t="s">
        <v>559</v>
      </c>
      <c r="P120" s="418">
        <v>-14.27491</v>
      </c>
      <c r="Q120" s="418">
        <v>34.303179999999998</v>
      </c>
      <c r="R120" s="418">
        <v>0</v>
      </c>
      <c r="S120" s="418">
        <v>0</v>
      </c>
      <c r="T120" s="419" t="s">
        <v>217</v>
      </c>
      <c r="U120" s="419" t="s">
        <v>217</v>
      </c>
      <c r="V120" s="418">
        <v>0</v>
      </c>
      <c r="W120" s="418">
        <v>4</v>
      </c>
      <c r="X120" s="418">
        <v>4</v>
      </c>
      <c r="Y120" s="418">
        <v>0</v>
      </c>
      <c r="Z120" s="418">
        <v>0</v>
      </c>
      <c r="AA120" s="418">
        <v>0</v>
      </c>
      <c r="AB120" s="418">
        <v>0</v>
      </c>
      <c r="AC120" s="418">
        <v>4</v>
      </c>
      <c r="AD120" s="418">
        <v>4</v>
      </c>
      <c r="AE120" s="418">
        <v>0</v>
      </c>
      <c r="AF120" s="418">
        <v>0</v>
      </c>
      <c r="AG120" s="418">
        <v>0</v>
      </c>
      <c r="AH120" s="418">
        <v>4</v>
      </c>
      <c r="AI120" s="418">
        <v>4</v>
      </c>
      <c r="AJ120" s="418">
        <v>8</v>
      </c>
      <c r="AK120" s="418">
        <v>0</v>
      </c>
      <c r="AL120" s="418">
        <v>0</v>
      </c>
      <c r="AM120" s="418">
        <v>0</v>
      </c>
      <c r="AN120" s="418">
        <v>20</v>
      </c>
      <c r="AO120" s="418">
        <v>16</v>
      </c>
      <c r="AP120" s="418">
        <v>36</v>
      </c>
      <c r="AQ120" s="418">
        <v>18</v>
      </c>
      <c r="AR120" s="418">
        <v>16</v>
      </c>
      <c r="AS120" s="418">
        <v>34</v>
      </c>
      <c r="AT120" s="418">
        <v>0</v>
      </c>
      <c r="AU120" s="418">
        <v>0</v>
      </c>
      <c r="AV120" s="418">
        <v>0</v>
      </c>
      <c r="AW120" s="418">
        <v>5</v>
      </c>
      <c r="AX120" s="418">
        <v>9</v>
      </c>
      <c r="AY120" s="418">
        <v>14</v>
      </c>
      <c r="AZ120" s="418">
        <v>0</v>
      </c>
      <c r="BA120" s="418">
        <v>0</v>
      </c>
      <c r="BB120" s="418">
        <v>0</v>
      </c>
      <c r="BC120" s="419" t="s">
        <v>3</v>
      </c>
      <c r="BD120" s="419" t="s">
        <v>1</v>
      </c>
      <c r="BE120" s="418">
        <v>1</v>
      </c>
      <c r="BF120" s="418" t="b">
        <v>0</v>
      </c>
      <c r="BH120" s="418" t="b">
        <v>0</v>
      </c>
      <c r="BI120" s="418" t="b">
        <v>1</v>
      </c>
      <c r="BJ120" s="419" t="s">
        <v>2</v>
      </c>
      <c r="BK120" s="418">
        <v>350</v>
      </c>
      <c r="BL120" s="418" t="b">
        <v>0</v>
      </c>
      <c r="BN120" s="418" t="b">
        <v>0</v>
      </c>
      <c r="BP120" s="418" t="b">
        <v>0</v>
      </c>
      <c r="BQ120" s="418" t="b">
        <v>0</v>
      </c>
      <c r="BR120" s="418" t="b">
        <v>0</v>
      </c>
      <c r="BS120" s="418" t="b">
        <v>0</v>
      </c>
      <c r="BT120" s="418" t="b">
        <v>0</v>
      </c>
      <c r="BU120" s="418">
        <v>0.35</v>
      </c>
      <c r="BV120" s="419" t="s">
        <v>217</v>
      </c>
      <c r="BW120" s="418">
        <v>1</v>
      </c>
      <c r="BX120" s="419" t="s">
        <v>217</v>
      </c>
      <c r="BY120" s="419" t="s">
        <v>217</v>
      </c>
    </row>
    <row r="121" spans="1:77" x14ac:dyDescent="0.35">
      <c r="A121" s="418">
        <v>1471</v>
      </c>
      <c r="B121" s="419" t="s">
        <v>769</v>
      </c>
      <c r="C121" s="419" t="s">
        <v>217</v>
      </c>
      <c r="D121" s="419" t="s">
        <v>217</v>
      </c>
      <c r="E121" s="419" t="s">
        <v>217</v>
      </c>
      <c r="F121" s="419" t="s">
        <v>396</v>
      </c>
      <c r="G121" s="418">
        <v>20806037</v>
      </c>
      <c r="H121" s="418">
        <v>20806037</v>
      </c>
      <c r="I121" s="419" t="s">
        <v>217</v>
      </c>
      <c r="K121" s="419" t="s">
        <v>398</v>
      </c>
      <c r="L121" s="419" t="s">
        <v>217</v>
      </c>
      <c r="M121" s="419" t="s">
        <v>566</v>
      </c>
      <c r="N121" s="419" t="s">
        <v>566</v>
      </c>
      <c r="O121" s="419" t="s">
        <v>217</v>
      </c>
      <c r="P121" s="418">
        <v>-14.278600000000001</v>
      </c>
      <c r="Q121" s="418">
        <v>34.303089999999997</v>
      </c>
      <c r="R121" s="418">
        <v>0</v>
      </c>
      <c r="S121" s="418">
        <v>0</v>
      </c>
      <c r="T121" s="419" t="s">
        <v>217</v>
      </c>
      <c r="U121" s="419" t="s">
        <v>217</v>
      </c>
      <c r="V121" s="418">
        <v>0</v>
      </c>
      <c r="W121" s="418">
        <v>4</v>
      </c>
      <c r="X121" s="418">
        <v>4</v>
      </c>
      <c r="Y121" s="418">
        <v>0</v>
      </c>
      <c r="Z121" s="418">
        <v>0</v>
      </c>
      <c r="AA121" s="418">
        <v>0</v>
      </c>
      <c r="AB121" s="418">
        <v>0</v>
      </c>
      <c r="AC121" s="418">
        <v>4</v>
      </c>
      <c r="AD121" s="418">
        <v>4</v>
      </c>
      <c r="AE121" s="418">
        <v>0</v>
      </c>
      <c r="AF121" s="418">
        <v>0</v>
      </c>
      <c r="AG121" s="418">
        <v>0</v>
      </c>
      <c r="AH121" s="418">
        <v>4</v>
      </c>
      <c r="AI121" s="418">
        <v>4</v>
      </c>
      <c r="AJ121" s="418">
        <v>8</v>
      </c>
      <c r="AK121" s="418">
        <v>0</v>
      </c>
      <c r="AL121" s="418">
        <v>0</v>
      </c>
      <c r="AM121" s="418">
        <v>0</v>
      </c>
      <c r="AN121" s="418">
        <v>20</v>
      </c>
      <c r="AO121" s="418">
        <v>16</v>
      </c>
      <c r="AP121" s="418">
        <v>36</v>
      </c>
      <c r="AQ121" s="418">
        <v>18</v>
      </c>
      <c r="AR121" s="418">
        <v>16</v>
      </c>
      <c r="AS121" s="418">
        <v>34</v>
      </c>
      <c r="AT121" s="418">
        <v>0</v>
      </c>
      <c r="AU121" s="418">
        <v>0</v>
      </c>
      <c r="AV121" s="418">
        <v>0</v>
      </c>
      <c r="AW121" s="418">
        <v>5</v>
      </c>
      <c r="AX121" s="418">
        <v>9</v>
      </c>
      <c r="AY121" s="418">
        <v>14</v>
      </c>
      <c r="AZ121" s="418">
        <v>0</v>
      </c>
      <c r="BA121" s="418">
        <v>0</v>
      </c>
      <c r="BB121" s="418">
        <v>0</v>
      </c>
      <c r="BC121" s="419" t="s">
        <v>8</v>
      </c>
      <c r="BD121" s="419" t="s">
        <v>7</v>
      </c>
      <c r="BE121" s="424">
        <v>1</v>
      </c>
      <c r="BF121" s="418" t="b">
        <v>0</v>
      </c>
      <c r="BH121" s="418" t="b">
        <v>0</v>
      </c>
      <c r="BI121" s="418" t="b">
        <v>0</v>
      </c>
      <c r="BJ121" s="419" t="s">
        <v>2</v>
      </c>
      <c r="BL121" s="418" t="b">
        <v>0</v>
      </c>
      <c r="BN121" s="418" t="b">
        <v>0</v>
      </c>
      <c r="BP121" s="418" t="b">
        <v>0</v>
      </c>
      <c r="BQ121" s="418" t="b">
        <v>0</v>
      </c>
      <c r="BR121" s="418" t="b">
        <v>0</v>
      </c>
      <c r="BS121" s="418" t="b">
        <v>0</v>
      </c>
      <c r="BT121" s="418" t="b">
        <v>0</v>
      </c>
      <c r="BV121" s="419" t="s">
        <v>217</v>
      </c>
      <c r="BX121" s="419" t="s">
        <v>217</v>
      </c>
      <c r="BY121" s="419" t="s">
        <v>217</v>
      </c>
    </row>
    <row r="122" spans="1:77" x14ac:dyDescent="0.35">
      <c r="A122" s="418">
        <v>1472</v>
      </c>
      <c r="B122" s="419" t="s">
        <v>770</v>
      </c>
      <c r="C122" s="419" t="s">
        <v>217</v>
      </c>
      <c r="D122" s="419" t="s">
        <v>217</v>
      </c>
      <c r="E122" s="419" t="s">
        <v>217</v>
      </c>
      <c r="F122" s="419" t="s">
        <v>396</v>
      </c>
      <c r="G122" s="418">
        <v>20806038</v>
      </c>
      <c r="H122" s="418">
        <v>20806038</v>
      </c>
      <c r="I122" s="419" t="s">
        <v>217</v>
      </c>
      <c r="K122" s="419" t="s">
        <v>398</v>
      </c>
      <c r="L122" s="419" t="s">
        <v>217</v>
      </c>
      <c r="M122" s="419" t="s">
        <v>566</v>
      </c>
      <c r="N122" s="419" t="s">
        <v>566</v>
      </c>
      <c r="O122" s="419" t="s">
        <v>217</v>
      </c>
      <c r="P122" s="418">
        <v>-14.280889999999999</v>
      </c>
      <c r="Q122" s="418">
        <v>34.300669999999997</v>
      </c>
      <c r="R122" s="418">
        <v>0</v>
      </c>
      <c r="S122" s="418">
        <v>0</v>
      </c>
      <c r="T122" s="419" t="s">
        <v>217</v>
      </c>
      <c r="U122" s="419" t="s">
        <v>217</v>
      </c>
      <c r="V122" s="418">
        <v>0</v>
      </c>
      <c r="W122" s="418">
        <v>4</v>
      </c>
      <c r="X122" s="418">
        <v>4</v>
      </c>
      <c r="Y122" s="418">
        <v>0</v>
      </c>
      <c r="Z122" s="418">
        <v>0</v>
      </c>
      <c r="AA122" s="418">
        <v>0</v>
      </c>
      <c r="AB122" s="418">
        <v>0</v>
      </c>
      <c r="AC122" s="418">
        <v>4</v>
      </c>
      <c r="AD122" s="418">
        <v>4</v>
      </c>
      <c r="AE122" s="418">
        <v>0</v>
      </c>
      <c r="AF122" s="418">
        <v>0</v>
      </c>
      <c r="AG122" s="418">
        <v>0</v>
      </c>
      <c r="AH122" s="418">
        <v>4</v>
      </c>
      <c r="AI122" s="418">
        <v>4</v>
      </c>
      <c r="AJ122" s="418">
        <v>8</v>
      </c>
      <c r="AK122" s="418">
        <v>0</v>
      </c>
      <c r="AL122" s="418">
        <v>0</v>
      </c>
      <c r="AM122" s="418">
        <v>0</v>
      </c>
      <c r="AN122" s="418">
        <v>20</v>
      </c>
      <c r="AO122" s="418">
        <v>16</v>
      </c>
      <c r="AP122" s="418">
        <v>36</v>
      </c>
      <c r="AQ122" s="418">
        <v>18</v>
      </c>
      <c r="AR122" s="418">
        <v>16</v>
      </c>
      <c r="AS122" s="418">
        <v>34</v>
      </c>
      <c r="AT122" s="418">
        <v>0</v>
      </c>
      <c r="AU122" s="418">
        <v>0</v>
      </c>
      <c r="AV122" s="418">
        <v>0</v>
      </c>
      <c r="AW122" s="418">
        <v>5</v>
      </c>
      <c r="AX122" s="418">
        <v>9</v>
      </c>
      <c r="AY122" s="418">
        <v>14</v>
      </c>
      <c r="AZ122" s="418">
        <v>0</v>
      </c>
      <c r="BA122" s="418">
        <v>0</v>
      </c>
      <c r="BB122" s="418">
        <v>0</v>
      </c>
      <c r="BC122" s="419" t="s">
        <v>8</v>
      </c>
      <c r="BD122" s="419" t="s">
        <v>7</v>
      </c>
      <c r="BE122" s="424">
        <v>1</v>
      </c>
      <c r="BF122" s="418" t="b">
        <v>0</v>
      </c>
      <c r="BH122" s="418" t="b">
        <v>0</v>
      </c>
      <c r="BI122" s="418" t="b">
        <v>0</v>
      </c>
      <c r="BJ122" s="419" t="s">
        <v>2</v>
      </c>
      <c r="BL122" s="418" t="b">
        <v>0</v>
      </c>
      <c r="BN122" s="418" t="b">
        <v>0</v>
      </c>
      <c r="BP122" s="418" t="b">
        <v>0</v>
      </c>
      <c r="BQ122" s="418" t="b">
        <v>0</v>
      </c>
      <c r="BR122" s="418" t="b">
        <v>0</v>
      </c>
      <c r="BS122" s="418" t="b">
        <v>0</v>
      </c>
      <c r="BT122" s="418" t="b">
        <v>0</v>
      </c>
      <c r="BV122" s="419" t="s">
        <v>217</v>
      </c>
      <c r="BX122" s="419" t="s">
        <v>217</v>
      </c>
      <c r="BY122" s="419" t="s">
        <v>217</v>
      </c>
    </row>
    <row r="123" spans="1:77" x14ac:dyDescent="0.35">
      <c r="A123" s="418">
        <v>1473</v>
      </c>
      <c r="B123" s="419" t="s">
        <v>771</v>
      </c>
      <c r="C123" s="419" t="s">
        <v>217</v>
      </c>
      <c r="D123" s="419" t="s">
        <v>217</v>
      </c>
      <c r="E123" s="419" t="s">
        <v>217</v>
      </c>
      <c r="F123" s="419" t="s">
        <v>396</v>
      </c>
      <c r="G123" s="418">
        <v>20806039</v>
      </c>
      <c r="H123" s="418">
        <v>20806039</v>
      </c>
      <c r="I123" s="419" t="s">
        <v>217</v>
      </c>
      <c r="K123" s="419" t="s">
        <v>398</v>
      </c>
      <c r="L123" s="419" t="s">
        <v>217</v>
      </c>
      <c r="M123" s="419" t="s">
        <v>566</v>
      </c>
      <c r="N123" s="419" t="s">
        <v>566</v>
      </c>
      <c r="O123" s="419" t="s">
        <v>217</v>
      </c>
      <c r="P123" s="418">
        <v>-14.280939999999999</v>
      </c>
      <c r="Q123" s="418">
        <v>34.300660000000001</v>
      </c>
      <c r="R123" s="418">
        <v>0</v>
      </c>
      <c r="S123" s="418">
        <v>0</v>
      </c>
      <c r="T123" s="419" t="s">
        <v>217</v>
      </c>
      <c r="U123" s="419" t="s">
        <v>217</v>
      </c>
      <c r="V123" s="418">
        <v>0</v>
      </c>
      <c r="W123" s="418">
        <v>4</v>
      </c>
      <c r="X123" s="418">
        <v>4</v>
      </c>
      <c r="Y123" s="418">
        <v>0</v>
      </c>
      <c r="Z123" s="418">
        <v>0</v>
      </c>
      <c r="AA123" s="418">
        <v>0</v>
      </c>
      <c r="AB123" s="418">
        <v>0</v>
      </c>
      <c r="AC123" s="418">
        <v>4</v>
      </c>
      <c r="AD123" s="418">
        <v>4</v>
      </c>
      <c r="AE123" s="418">
        <v>0</v>
      </c>
      <c r="AF123" s="418">
        <v>0</v>
      </c>
      <c r="AG123" s="418">
        <v>0</v>
      </c>
      <c r="AH123" s="418">
        <v>4</v>
      </c>
      <c r="AI123" s="418">
        <v>4</v>
      </c>
      <c r="AJ123" s="418">
        <v>8</v>
      </c>
      <c r="AK123" s="418">
        <v>0</v>
      </c>
      <c r="AL123" s="418">
        <v>0</v>
      </c>
      <c r="AM123" s="418">
        <v>0</v>
      </c>
      <c r="AN123" s="418">
        <v>20</v>
      </c>
      <c r="AO123" s="418">
        <v>16</v>
      </c>
      <c r="AP123" s="418">
        <v>36</v>
      </c>
      <c r="AQ123" s="418">
        <v>18</v>
      </c>
      <c r="AR123" s="418">
        <v>16</v>
      </c>
      <c r="AS123" s="418">
        <v>34</v>
      </c>
      <c r="AT123" s="418">
        <v>0</v>
      </c>
      <c r="AU123" s="418">
        <v>0</v>
      </c>
      <c r="AV123" s="418">
        <v>0</v>
      </c>
      <c r="AW123" s="418">
        <v>5</v>
      </c>
      <c r="AX123" s="418">
        <v>9</v>
      </c>
      <c r="AY123" s="418">
        <v>14</v>
      </c>
      <c r="AZ123" s="418">
        <v>0</v>
      </c>
      <c r="BA123" s="418">
        <v>0</v>
      </c>
      <c r="BB123" s="418">
        <v>0</v>
      </c>
      <c r="BC123" s="419" t="s">
        <v>8</v>
      </c>
      <c r="BD123" s="419" t="s">
        <v>7</v>
      </c>
      <c r="BE123" s="424">
        <v>1</v>
      </c>
      <c r="BF123" s="418" t="b">
        <v>0</v>
      </c>
      <c r="BH123" s="418" t="b">
        <v>0</v>
      </c>
      <c r="BI123" s="418" t="b">
        <v>0</v>
      </c>
      <c r="BJ123" s="419" t="s">
        <v>2</v>
      </c>
      <c r="BL123" s="418" t="b">
        <v>0</v>
      </c>
      <c r="BN123" s="418" t="b">
        <v>0</v>
      </c>
      <c r="BP123" s="418" t="b">
        <v>0</v>
      </c>
      <c r="BQ123" s="418" t="b">
        <v>0</v>
      </c>
      <c r="BR123" s="418" t="b">
        <v>0</v>
      </c>
      <c r="BS123" s="418" t="b">
        <v>0</v>
      </c>
      <c r="BT123" s="418" t="b">
        <v>0</v>
      </c>
      <c r="BV123" s="419" t="s">
        <v>217</v>
      </c>
      <c r="BX123" s="419" t="s">
        <v>217</v>
      </c>
      <c r="BY123" s="419" t="s">
        <v>217</v>
      </c>
    </row>
    <row r="124" spans="1:77" x14ac:dyDescent="0.35">
      <c r="A124" s="418">
        <v>1474</v>
      </c>
      <c r="B124" s="419" t="s">
        <v>772</v>
      </c>
      <c r="C124" s="419" t="s">
        <v>217</v>
      </c>
      <c r="D124" s="419" t="s">
        <v>217</v>
      </c>
      <c r="E124" s="419" t="s">
        <v>217</v>
      </c>
      <c r="F124" s="419" t="s">
        <v>396</v>
      </c>
      <c r="G124" s="418">
        <v>20806040</v>
      </c>
      <c r="H124" s="418">
        <v>20806040</v>
      </c>
      <c r="I124" s="419" t="s">
        <v>217</v>
      </c>
      <c r="K124" s="419" t="s">
        <v>398</v>
      </c>
      <c r="L124" s="419" t="s">
        <v>217</v>
      </c>
      <c r="M124" s="419" t="s">
        <v>566</v>
      </c>
      <c r="N124" s="419" t="s">
        <v>566</v>
      </c>
      <c r="O124" s="419" t="s">
        <v>217</v>
      </c>
      <c r="P124" s="418">
        <v>-14.126300000000001</v>
      </c>
      <c r="Q124" s="418">
        <v>34.35669</v>
      </c>
      <c r="R124" s="418">
        <v>0</v>
      </c>
      <c r="S124" s="418">
        <v>0</v>
      </c>
      <c r="T124" s="419" t="s">
        <v>217</v>
      </c>
      <c r="U124" s="419" t="s">
        <v>217</v>
      </c>
      <c r="V124" s="418">
        <v>0</v>
      </c>
      <c r="W124" s="418">
        <v>4</v>
      </c>
      <c r="X124" s="418">
        <v>4</v>
      </c>
      <c r="Y124" s="418">
        <v>0</v>
      </c>
      <c r="Z124" s="418">
        <v>0</v>
      </c>
      <c r="AA124" s="418">
        <v>0</v>
      </c>
      <c r="AB124" s="418">
        <v>0</v>
      </c>
      <c r="AC124" s="418">
        <v>4</v>
      </c>
      <c r="AD124" s="418">
        <v>4</v>
      </c>
      <c r="AE124" s="418">
        <v>0</v>
      </c>
      <c r="AF124" s="418">
        <v>0</v>
      </c>
      <c r="AG124" s="418">
        <v>0</v>
      </c>
      <c r="AH124" s="418">
        <v>4</v>
      </c>
      <c r="AI124" s="418">
        <v>4</v>
      </c>
      <c r="AJ124" s="418">
        <v>8</v>
      </c>
      <c r="AK124" s="418">
        <v>0</v>
      </c>
      <c r="AL124" s="418">
        <v>0</v>
      </c>
      <c r="AM124" s="418">
        <v>0</v>
      </c>
      <c r="AN124" s="418">
        <v>20</v>
      </c>
      <c r="AO124" s="418">
        <v>16</v>
      </c>
      <c r="AP124" s="418">
        <v>36</v>
      </c>
      <c r="AQ124" s="418">
        <v>18</v>
      </c>
      <c r="AR124" s="418">
        <v>16</v>
      </c>
      <c r="AS124" s="418">
        <v>34</v>
      </c>
      <c r="AT124" s="418">
        <v>0</v>
      </c>
      <c r="AU124" s="418">
        <v>0</v>
      </c>
      <c r="AV124" s="418">
        <v>0</v>
      </c>
      <c r="AW124" s="418">
        <v>5</v>
      </c>
      <c r="AX124" s="418">
        <v>9</v>
      </c>
      <c r="AY124" s="418">
        <v>14</v>
      </c>
      <c r="AZ124" s="418">
        <v>0</v>
      </c>
      <c r="BA124" s="418">
        <v>0</v>
      </c>
      <c r="BB124" s="418">
        <v>0</v>
      </c>
      <c r="BC124" s="419" t="s">
        <v>8</v>
      </c>
      <c r="BD124" s="419" t="s">
        <v>7</v>
      </c>
      <c r="BE124" s="424">
        <v>1</v>
      </c>
      <c r="BF124" s="418" t="b">
        <v>0</v>
      </c>
      <c r="BH124" s="418" t="b">
        <v>0</v>
      </c>
      <c r="BI124" s="418" t="b">
        <v>0</v>
      </c>
      <c r="BJ124" s="419" t="s">
        <v>2</v>
      </c>
      <c r="BL124" s="418" t="b">
        <v>0</v>
      </c>
      <c r="BN124" s="418" t="b">
        <v>0</v>
      </c>
      <c r="BP124" s="418" t="b">
        <v>0</v>
      </c>
      <c r="BQ124" s="418" t="b">
        <v>0</v>
      </c>
      <c r="BR124" s="418" t="b">
        <v>0</v>
      </c>
      <c r="BS124" s="418" t="b">
        <v>0</v>
      </c>
      <c r="BT124" s="418" t="b">
        <v>0</v>
      </c>
      <c r="BV124" s="419" t="s">
        <v>217</v>
      </c>
      <c r="BX124" s="419" t="s">
        <v>217</v>
      </c>
      <c r="BY124" s="419" t="s">
        <v>217</v>
      </c>
    </row>
    <row r="125" spans="1:77" x14ac:dyDescent="0.35">
      <c r="A125" s="418">
        <v>1475</v>
      </c>
      <c r="B125" s="419" t="s">
        <v>773</v>
      </c>
      <c r="C125" s="419" t="s">
        <v>217</v>
      </c>
      <c r="D125" s="419" t="s">
        <v>217</v>
      </c>
      <c r="E125" s="419" t="s">
        <v>217</v>
      </c>
      <c r="F125" s="419" t="s">
        <v>396</v>
      </c>
      <c r="G125" s="418">
        <v>20806041</v>
      </c>
      <c r="H125" s="418">
        <v>20806041</v>
      </c>
      <c r="I125" s="419" t="s">
        <v>217</v>
      </c>
      <c r="K125" s="419" t="s">
        <v>398</v>
      </c>
      <c r="L125" s="419" t="s">
        <v>217</v>
      </c>
      <c r="M125" s="419" t="s">
        <v>566</v>
      </c>
      <c r="N125" s="419" t="s">
        <v>566</v>
      </c>
      <c r="O125" s="419" t="s">
        <v>217</v>
      </c>
      <c r="P125" s="418">
        <v>-14.13447</v>
      </c>
      <c r="Q125" s="418">
        <v>34.379840000000002</v>
      </c>
      <c r="R125" s="418">
        <v>0</v>
      </c>
      <c r="S125" s="418">
        <v>0</v>
      </c>
      <c r="T125" s="419" t="s">
        <v>217</v>
      </c>
      <c r="U125" s="419" t="s">
        <v>217</v>
      </c>
      <c r="V125" s="418">
        <v>0</v>
      </c>
      <c r="W125" s="418">
        <v>4</v>
      </c>
      <c r="X125" s="418">
        <v>4</v>
      </c>
      <c r="Y125" s="418">
        <v>0</v>
      </c>
      <c r="Z125" s="418">
        <v>0</v>
      </c>
      <c r="AA125" s="418">
        <v>0</v>
      </c>
      <c r="AB125" s="418">
        <v>0</v>
      </c>
      <c r="AC125" s="418">
        <v>4</v>
      </c>
      <c r="AD125" s="418">
        <v>4</v>
      </c>
      <c r="AE125" s="418">
        <v>0</v>
      </c>
      <c r="AF125" s="418">
        <v>0</v>
      </c>
      <c r="AG125" s="418">
        <v>0</v>
      </c>
      <c r="AH125" s="418">
        <v>4</v>
      </c>
      <c r="AI125" s="418">
        <v>4</v>
      </c>
      <c r="AJ125" s="418">
        <v>8</v>
      </c>
      <c r="AK125" s="418">
        <v>0</v>
      </c>
      <c r="AL125" s="418">
        <v>0</v>
      </c>
      <c r="AM125" s="418">
        <v>0</v>
      </c>
      <c r="AN125" s="418">
        <v>20</v>
      </c>
      <c r="AO125" s="418">
        <v>16</v>
      </c>
      <c r="AP125" s="418">
        <v>36</v>
      </c>
      <c r="AQ125" s="418">
        <v>18</v>
      </c>
      <c r="AR125" s="418">
        <v>16</v>
      </c>
      <c r="AS125" s="418">
        <v>34</v>
      </c>
      <c r="AT125" s="418">
        <v>0</v>
      </c>
      <c r="AU125" s="418">
        <v>0</v>
      </c>
      <c r="AV125" s="418">
        <v>0</v>
      </c>
      <c r="AW125" s="418">
        <v>5</v>
      </c>
      <c r="AX125" s="418">
        <v>9</v>
      </c>
      <c r="AY125" s="418">
        <v>14</v>
      </c>
      <c r="AZ125" s="418">
        <v>0</v>
      </c>
      <c r="BA125" s="418">
        <v>0</v>
      </c>
      <c r="BB125" s="418">
        <v>0</v>
      </c>
      <c r="BC125" s="419" t="s">
        <v>8</v>
      </c>
      <c r="BD125" s="419" t="s">
        <v>7</v>
      </c>
      <c r="BE125" s="424">
        <v>1</v>
      </c>
      <c r="BF125" s="418" t="b">
        <v>0</v>
      </c>
      <c r="BH125" s="418" t="b">
        <v>0</v>
      </c>
      <c r="BI125" s="418" t="b">
        <v>0</v>
      </c>
      <c r="BJ125" s="419" t="s">
        <v>2</v>
      </c>
      <c r="BL125" s="418" t="b">
        <v>0</v>
      </c>
      <c r="BN125" s="418" t="b">
        <v>0</v>
      </c>
      <c r="BP125" s="418" t="b">
        <v>0</v>
      </c>
      <c r="BQ125" s="418" t="b">
        <v>0</v>
      </c>
      <c r="BR125" s="418" t="b">
        <v>0</v>
      </c>
      <c r="BS125" s="418" t="b">
        <v>0</v>
      </c>
      <c r="BT125" s="418" t="b">
        <v>0</v>
      </c>
      <c r="BV125" s="419" t="s">
        <v>217</v>
      </c>
      <c r="BX125" s="419" t="s">
        <v>217</v>
      </c>
      <c r="BY125" s="419" t="s">
        <v>217</v>
      </c>
    </row>
    <row r="126" spans="1:77" x14ac:dyDescent="0.35">
      <c r="A126" s="418">
        <v>1476</v>
      </c>
      <c r="B126" s="419" t="s">
        <v>774</v>
      </c>
      <c r="C126" s="419" t="s">
        <v>217</v>
      </c>
      <c r="D126" s="419" t="s">
        <v>217</v>
      </c>
      <c r="E126" s="419" t="s">
        <v>217</v>
      </c>
      <c r="F126" s="419" t="s">
        <v>396</v>
      </c>
      <c r="G126" s="418">
        <v>20806042</v>
      </c>
      <c r="H126" s="418">
        <v>20806042</v>
      </c>
      <c r="I126" s="419" t="s">
        <v>217</v>
      </c>
      <c r="K126" s="419" t="s">
        <v>398</v>
      </c>
      <c r="L126" s="419" t="s">
        <v>217</v>
      </c>
      <c r="M126" s="419" t="s">
        <v>566</v>
      </c>
      <c r="N126" s="419" t="s">
        <v>566</v>
      </c>
      <c r="O126" s="419" t="s">
        <v>217</v>
      </c>
      <c r="P126" s="418">
        <v>-14.12154</v>
      </c>
      <c r="Q126" s="418">
        <v>34.406359999999999</v>
      </c>
      <c r="R126" s="418">
        <v>0</v>
      </c>
      <c r="S126" s="418">
        <v>0</v>
      </c>
      <c r="T126" s="419" t="s">
        <v>217</v>
      </c>
      <c r="U126" s="419" t="s">
        <v>217</v>
      </c>
      <c r="V126" s="418">
        <v>0</v>
      </c>
      <c r="W126" s="418">
        <v>4</v>
      </c>
      <c r="X126" s="418">
        <v>4</v>
      </c>
      <c r="Y126" s="418">
        <v>0</v>
      </c>
      <c r="Z126" s="418">
        <v>0</v>
      </c>
      <c r="AA126" s="418">
        <v>0</v>
      </c>
      <c r="AB126" s="418">
        <v>0</v>
      </c>
      <c r="AC126" s="418">
        <v>4</v>
      </c>
      <c r="AD126" s="418">
        <v>4</v>
      </c>
      <c r="AE126" s="418">
        <v>0</v>
      </c>
      <c r="AF126" s="418">
        <v>0</v>
      </c>
      <c r="AG126" s="418">
        <v>0</v>
      </c>
      <c r="AH126" s="418">
        <v>4</v>
      </c>
      <c r="AI126" s="418">
        <v>4</v>
      </c>
      <c r="AJ126" s="418">
        <v>8</v>
      </c>
      <c r="AK126" s="418">
        <v>0</v>
      </c>
      <c r="AL126" s="418">
        <v>0</v>
      </c>
      <c r="AM126" s="418">
        <v>0</v>
      </c>
      <c r="AN126" s="418">
        <v>20</v>
      </c>
      <c r="AO126" s="418">
        <v>16</v>
      </c>
      <c r="AP126" s="418">
        <v>36</v>
      </c>
      <c r="AQ126" s="418">
        <v>18</v>
      </c>
      <c r="AR126" s="418">
        <v>16</v>
      </c>
      <c r="AS126" s="418">
        <v>34</v>
      </c>
      <c r="AT126" s="418">
        <v>0</v>
      </c>
      <c r="AU126" s="418">
        <v>0</v>
      </c>
      <c r="AV126" s="418">
        <v>0</v>
      </c>
      <c r="AW126" s="418">
        <v>5</v>
      </c>
      <c r="AX126" s="418">
        <v>9</v>
      </c>
      <c r="AY126" s="418">
        <v>14</v>
      </c>
      <c r="AZ126" s="418">
        <v>0</v>
      </c>
      <c r="BA126" s="418">
        <v>0</v>
      </c>
      <c r="BB126" s="418">
        <v>0</v>
      </c>
      <c r="BC126" s="419" t="s">
        <v>8</v>
      </c>
      <c r="BD126" s="419" t="s">
        <v>7</v>
      </c>
      <c r="BE126" s="424">
        <v>1</v>
      </c>
      <c r="BF126" s="418" t="b">
        <v>0</v>
      </c>
      <c r="BH126" s="418" t="b">
        <v>0</v>
      </c>
      <c r="BI126" s="418" t="b">
        <v>0</v>
      </c>
      <c r="BJ126" s="419" t="s">
        <v>2</v>
      </c>
      <c r="BL126" s="418" t="b">
        <v>0</v>
      </c>
      <c r="BN126" s="418" t="b">
        <v>0</v>
      </c>
      <c r="BP126" s="418" t="b">
        <v>0</v>
      </c>
      <c r="BQ126" s="418" t="b">
        <v>0</v>
      </c>
      <c r="BR126" s="418" t="b">
        <v>0</v>
      </c>
      <c r="BS126" s="418" t="b">
        <v>0</v>
      </c>
      <c r="BT126" s="418" t="b">
        <v>0</v>
      </c>
      <c r="BV126" s="419" t="s">
        <v>217</v>
      </c>
      <c r="BX126" s="419" t="s">
        <v>217</v>
      </c>
      <c r="BY126" s="419" t="s">
        <v>217</v>
      </c>
    </row>
    <row r="127" spans="1:77" x14ac:dyDescent="0.35">
      <c r="A127" s="418">
        <v>1477</v>
      </c>
      <c r="B127" s="419" t="s">
        <v>775</v>
      </c>
      <c r="C127" s="419" t="s">
        <v>217</v>
      </c>
      <c r="D127" s="419" t="s">
        <v>217</v>
      </c>
      <c r="E127" s="419" t="s">
        <v>217</v>
      </c>
      <c r="F127" s="419" t="s">
        <v>396</v>
      </c>
      <c r="G127" s="418">
        <v>20806043</v>
      </c>
      <c r="H127" s="418">
        <v>20806043</v>
      </c>
      <c r="I127" s="419" t="s">
        <v>217</v>
      </c>
      <c r="K127" s="419" t="s">
        <v>398</v>
      </c>
      <c r="L127" s="419" t="s">
        <v>217</v>
      </c>
      <c r="M127" s="419" t="s">
        <v>566</v>
      </c>
      <c r="N127" s="419" t="s">
        <v>566</v>
      </c>
      <c r="O127" s="419" t="s">
        <v>217</v>
      </c>
      <c r="P127" s="418">
        <v>-14.10811</v>
      </c>
      <c r="Q127" s="418">
        <v>34.395699999999998</v>
      </c>
      <c r="R127" s="418">
        <v>0</v>
      </c>
      <c r="S127" s="418">
        <v>0</v>
      </c>
      <c r="T127" s="419" t="s">
        <v>217</v>
      </c>
      <c r="U127" s="419" t="s">
        <v>217</v>
      </c>
      <c r="V127" s="418">
        <v>0</v>
      </c>
      <c r="W127" s="418">
        <v>4</v>
      </c>
      <c r="X127" s="418">
        <v>4</v>
      </c>
      <c r="Y127" s="418">
        <v>0</v>
      </c>
      <c r="Z127" s="418">
        <v>0</v>
      </c>
      <c r="AA127" s="418">
        <v>0</v>
      </c>
      <c r="AB127" s="418">
        <v>0</v>
      </c>
      <c r="AC127" s="418">
        <v>4</v>
      </c>
      <c r="AD127" s="418">
        <v>4</v>
      </c>
      <c r="AE127" s="418">
        <v>0</v>
      </c>
      <c r="AF127" s="418">
        <v>0</v>
      </c>
      <c r="AG127" s="418">
        <v>0</v>
      </c>
      <c r="AH127" s="418">
        <v>4</v>
      </c>
      <c r="AI127" s="418">
        <v>4</v>
      </c>
      <c r="AJ127" s="418">
        <v>8</v>
      </c>
      <c r="AK127" s="418">
        <v>0</v>
      </c>
      <c r="AL127" s="418">
        <v>0</v>
      </c>
      <c r="AM127" s="418">
        <v>0</v>
      </c>
      <c r="AN127" s="418">
        <v>20</v>
      </c>
      <c r="AO127" s="418">
        <v>16</v>
      </c>
      <c r="AP127" s="418">
        <v>36</v>
      </c>
      <c r="AQ127" s="418">
        <v>18</v>
      </c>
      <c r="AR127" s="418">
        <v>16</v>
      </c>
      <c r="AS127" s="418">
        <v>34</v>
      </c>
      <c r="AT127" s="418">
        <v>0</v>
      </c>
      <c r="AU127" s="418">
        <v>0</v>
      </c>
      <c r="AV127" s="418">
        <v>0</v>
      </c>
      <c r="AW127" s="418">
        <v>5</v>
      </c>
      <c r="AX127" s="418">
        <v>9</v>
      </c>
      <c r="AY127" s="418">
        <v>14</v>
      </c>
      <c r="AZ127" s="418">
        <v>0</v>
      </c>
      <c r="BA127" s="418">
        <v>0</v>
      </c>
      <c r="BB127" s="418">
        <v>0</v>
      </c>
      <c r="BC127" s="419" t="s">
        <v>8</v>
      </c>
      <c r="BD127" s="419" t="s">
        <v>7</v>
      </c>
      <c r="BE127" s="424">
        <v>1</v>
      </c>
      <c r="BF127" s="418" t="b">
        <v>0</v>
      </c>
      <c r="BH127" s="418" t="b">
        <v>0</v>
      </c>
      <c r="BI127" s="418" t="b">
        <v>0</v>
      </c>
      <c r="BJ127" s="419" t="s">
        <v>2</v>
      </c>
      <c r="BL127" s="418" t="b">
        <v>0</v>
      </c>
      <c r="BN127" s="418" t="b">
        <v>0</v>
      </c>
      <c r="BP127" s="418" t="b">
        <v>0</v>
      </c>
      <c r="BQ127" s="418" t="b">
        <v>0</v>
      </c>
      <c r="BR127" s="418" t="b">
        <v>0</v>
      </c>
      <c r="BS127" s="418" t="b">
        <v>0</v>
      </c>
      <c r="BT127" s="418" t="b">
        <v>0</v>
      </c>
      <c r="BV127" s="419" t="s">
        <v>217</v>
      </c>
      <c r="BX127" s="419" t="s">
        <v>217</v>
      </c>
      <c r="BY127" s="419" t="s">
        <v>217</v>
      </c>
    </row>
    <row r="128" spans="1:77" x14ac:dyDescent="0.35">
      <c r="A128" s="418">
        <v>1478</v>
      </c>
      <c r="B128" s="419" t="s">
        <v>776</v>
      </c>
      <c r="C128" s="419" t="s">
        <v>217</v>
      </c>
      <c r="D128" s="419" t="s">
        <v>217</v>
      </c>
      <c r="E128" s="419" t="s">
        <v>217</v>
      </c>
      <c r="F128" s="419" t="s">
        <v>396</v>
      </c>
      <c r="G128" s="418">
        <v>20806044</v>
      </c>
      <c r="H128" s="418">
        <v>20806044</v>
      </c>
      <c r="I128" s="419" t="s">
        <v>217</v>
      </c>
      <c r="K128" s="419" t="s">
        <v>398</v>
      </c>
      <c r="L128" s="419" t="s">
        <v>217</v>
      </c>
      <c r="M128" s="419" t="s">
        <v>566</v>
      </c>
      <c r="N128" s="419" t="s">
        <v>566</v>
      </c>
      <c r="O128" s="419" t="s">
        <v>217</v>
      </c>
      <c r="P128" s="418">
        <v>-14.11279</v>
      </c>
      <c r="Q128" s="418">
        <v>34.392719999999997</v>
      </c>
      <c r="R128" s="418">
        <v>0</v>
      </c>
      <c r="S128" s="418">
        <v>0</v>
      </c>
      <c r="T128" s="419" t="s">
        <v>217</v>
      </c>
      <c r="U128" s="419" t="s">
        <v>217</v>
      </c>
      <c r="V128" s="418">
        <v>0</v>
      </c>
      <c r="W128" s="418">
        <v>4</v>
      </c>
      <c r="X128" s="418">
        <v>4</v>
      </c>
      <c r="Y128" s="418">
        <v>0</v>
      </c>
      <c r="Z128" s="418">
        <v>0</v>
      </c>
      <c r="AA128" s="418">
        <v>0</v>
      </c>
      <c r="AB128" s="418">
        <v>0</v>
      </c>
      <c r="AC128" s="418">
        <v>4</v>
      </c>
      <c r="AD128" s="418">
        <v>4</v>
      </c>
      <c r="AE128" s="418">
        <v>0</v>
      </c>
      <c r="AF128" s="418">
        <v>0</v>
      </c>
      <c r="AG128" s="418">
        <v>0</v>
      </c>
      <c r="AH128" s="418">
        <v>4</v>
      </c>
      <c r="AI128" s="418">
        <v>4</v>
      </c>
      <c r="AJ128" s="418">
        <v>8</v>
      </c>
      <c r="AK128" s="418">
        <v>0</v>
      </c>
      <c r="AL128" s="418">
        <v>0</v>
      </c>
      <c r="AM128" s="418">
        <v>0</v>
      </c>
      <c r="AN128" s="418">
        <v>20</v>
      </c>
      <c r="AO128" s="418">
        <v>16</v>
      </c>
      <c r="AP128" s="418">
        <v>36</v>
      </c>
      <c r="AQ128" s="418">
        <v>18</v>
      </c>
      <c r="AR128" s="418">
        <v>16</v>
      </c>
      <c r="AS128" s="418">
        <v>34</v>
      </c>
      <c r="AT128" s="418">
        <v>0</v>
      </c>
      <c r="AU128" s="418">
        <v>0</v>
      </c>
      <c r="AV128" s="418">
        <v>0</v>
      </c>
      <c r="AW128" s="418">
        <v>5</v>
      </c>
      <c r="AX128" s="418">
        <v>9</v>
      </c>
      <c r="AY128" s="418">
        <v>14</v>
      </c>
      <c r="AZ128" s="418">
        <v>0</v>
      </c>
      <c r="BA128" s="418">
        <v>0</v>
      </c>
      <c r="BB128" s="418">
        <v>0</v>
      </c>
      <c r="BC128" s="419" t="s">
        <v>8</v>
      </c>
      <c r="BD128" s="419" t="s">
        <v>7</v>
      </c>
      <c r="BE128" s="424">
        <v>1</v>
      </c>
      <c r="BF128" s="418" t="b">
        <v>0</v>
      </c>
      <c r="BH128" s="418" t="b">
        <v>0</v>
      </c>
      <c r="BI128" s="418" t="b">
        <v>0</v>
      </c>
      <c r="BJ128" s="419" t="s">
        <v>2</v>
      </c>
      <c r="BL128" s="418" t="b">
        <v>0</v>
      </c>
      <c r="BN128" s="418" t="b">
        <v>0</v>
      </c>
      <c r="BP128" s="418" t="b">
        <v>0</v>
      </c>
      <c r="BQ128" s="418" t="b">
        <v>0</v>
      </c>
      <c r="BR128" s="418" t="b">
        <v>0</v>
      </c>
      <c r="BS128" s="418" t="b">
        <v>0</v>
      </c>
      <c r="BT128" s="418" t="b">
        <v>0</v>
      </c>
      <c r="BV128" s="419" t="s">
        <v>217</v>
      </c>
      <c r="BX128" s="419" t="s">
        <v>217</v>
      </c>
      <c r="BY128" s="419" t="s">
        <v>217</v>
      </c>
    </row>
    <row r="129" spans="1:77" x14ac:dyDescent="0.35">
      <c r="A129" s="418">
        <v>1479</v>
      </c>
      <c r="B129" s="419" t="s">
        <v>701</v>
      </c>
      <c r="C129" s="419" t="s">
        <v>217</v>
      </c>
      <c r="D129" s="419" t="s">
        <v>217</v>
      </c>
      <c r="E129" s="419" t="s">
        <v>217</v>
      </c>
      <c r="F129" s="419" t="s">
        <v>396</v>
      </c>
      <c r="G129" s="418">
        <v>20806045</v>
      </c>
      <c r="H129" s="418">
        <v>20806045</v>
      </c>
      <c r="I129" s="419" t="s">
        <v>217</v>
      </c>
      <c r="K129" s="419" t="s">
        <v>398</v>
      </c>
      <c r="L129" s="419" t="s">
        <v>217</v>
      </c>
      <c r="M129" s="419" t="s">
        <v>566</v>
      </c>
      <c r="N129" s="419" t="s">
        <v>566</v>
      </c>
      <c r="O129" s="419" t="s">
        <v>217</v>
      </c>
      <c r="P129" s="418">
        <v>-14.240967059999999</v>
      </c>
      <c r="Q129" s="418">
        <v>34.27941861</v>
      </c>
      <c r="R129" s="418">
        <v>638030.38146267005</v>
      </c>
      <c r="S129" s="418">
        <v>8425244.5058404505</v>
      </c>
      <c r="T129" s="419" t="s">
        <v>217</v>
      </c>
      <c r="U129" s="419" t="s">
        <v>217</v>
      </c>
      <c r="V129" s="418">
        <v>0</v>
      </c>
      <c r="W129" s="418">
        <v>4</v>
      </c>
      <c r="X129" s="418">
        <v>4</v>
      </c>
      <c r="Y129" s="418">
        <v>0</v>
      </c>
      <c r="Z129" s="418">
        <v>0</v>
      </c>
      <c r="AA129" s="418">
        <v>0</v>
      </c>
      <c r="AB129" s="418">
        <v>0</v>
      </c>
      <c r="AC129" s="418">
        <v>4</v>
      </c>
      <c r="AD129" s="418">
        <v>4</v>
      </c>
      <c r="AE129" s="418">
        <v>0</v>
      </c>
      <c r="AF129" s="418">
        <v>0</v>
      </c>
      <c r="AG129" s="418">
        <v>0</v>
      </c>
      <c r="AH129" s="418">
        <v>4</v>
      </c>
      <c r="AI129" s="418">
        <v>4</v>
      </c>
      <c r="AJ129" s="418">
        <v>8</v>
      </c>
      <c r="AK129" s="418">
        <v>0</v>
      </c>
      <c r="AL129" s="418">
        <v>0</v>
      </c>
      <c r="AM129" s="418">
        <v>0</v>
      </c>
      <c r="AN129" s="418">
        <v>20</v>
      </c>
      <c r="AO129" s="418">
        <v>16</v>
      </c>
      <c r="AP129" s="418">
        <v>36</v>
      </c>
      <c r="AQ129" s="418">
        <v>18</v>
      </c>
      <c r="AR129" s="418">
        <v>16</v>
      </c>
      <c r="AS129" s="418">
        <v>34</v>
      </c>
      <c r="AT129" s="418">
        <v>0</v>
      </c>
      <c r="AU129" s="418">
        <v>0</v>
      </c>
      <c r="AV129" s="418">
        <v>0</v>
      </c>
      <c r="AW129" s="418">
        <v>5</v>
      </c>
      <c r="AX129" s="418">
        <v>9</v>
      </c>
      <c r="AY129" s="418">
        <v>14</v>
      </c>
      <c r="AZ129" s="418">
        <v>0</v>
      </c>
      <c r="BA129" s="418">
        <v>0</v>
      </c>
      <c r="BB129" s="418">
        <v>0</v>
      </c>
      <c r="BC129" s="419" t="s">
        <v>8</v>
      </c>
      <c r="BD129" s="419" t="s">
        <v>7</v>
      </c>
      <c r="BE129" s="424">
        <v>1</v>
      </c>
      <c r="BF129" s="418" t="b">
        <v>0</v>
      </c>
      <c r="BH129" s="418" t="b">
        <v>0</v>
      </c>
      <c r="BI129" s="418" t="b">
        <v>0</v>
      </c>
      <c r="BJ129" s="419" t="s">
        <v>2</v>
      </c>
      <c r="BL129" s="418" t="b">
        <v>0</v>
      </c>
      <c r="BN129" s="418" t="b">
        <v>0</v>
      </c>
      <c r="BP129" s="418" t="b">
        <v>0</v>
      </c>
      <c r="BQ129" s="418" t="b">
        <v>0</v>
      </c>
      <c r="BR129" s="418" t="b">
        <v>0</v>
      </c>
      <c r="BS129" s="418" t="b">
        <v>0</v>
      </c>
      <c r="BT129" s="418" t="b">
        <v>0</v>
      </c>
      <c r="BV129" s="419" t="s">
        <v>217</v>
      </c>
      <c r="BX129" s="419" t="s">
        <v>217</v>
      </c>
      <c r="BY129" s="419" t="s">
        <v>217</v>
      </c>
    </row>
    <row r="130" spans="1:77" x14ac:dyDescent="0.35">
      <c r="A130" s="418">
        <v>1480</v>
      </c>
      <c r="B130" s="419" t="s">
        <v>727</v>
      </c>
      <c r="C130" s="419" t="s">
        <v>217</v>
      </c>
      <c r="D130" s="419" t="s">
        <v>217</v>
      </c>
      <c r="E130" s="419" t="s">
        <v>217</v>
      </c>
      <c r="F130" s="419" t="s">
        <v>396</v>
      </c>
      <c r="G130" s="418">
        <v>20806046</v>
      </c>
      <c r="H130" s="418">
        <v>20806046</v>
      </c>
      <c r="I130" s="419" t="s">
        <v>217</v>
      </c>
      <c r="K130" s="419" t="s">
        <v>398</v>
      </c>
      <c r="L130" s="419" t="s">
        <v>217</v>
      </c>
      <c r="M130" s="419" t="s">
        <v>566</v>
      </c>
      <c r="N130" s="419" t="s">
        <v>566</v>
      </c>
      <c r="O130" s="419" t="s">
        <v>217</v>
      </c>
      <c r="P130" s="418">
        <v>-14.246118579999999</v>
      </c>
      <c r="Q130" s="418">
        <v>34.326714580000001</v>
      </c>
      <c r="R130" s="418">
        <v>643130.46480833995</v>
      </c>
      <c r="S130" s="418">
        <v>8424646.0700030904</v>
      </c>
      <c r="T130" s="419" t="s">
        <v>217</v>
      </c>
      <c r="U130" s="419" t="s">
        <v>217</v>
      </c>
      <c r="V130" s="418">
        <v>0</v>
      </c>
      <c r="W130" s="418">
        <v>4</v>
      </c>
      <c r="X130" s="418">
        <v>4</v>
      </c>
      <c r="Y130" s="418">
        <v>0</v>
      </c>
      <c r="Z130" s="418">
        <v>0</v>
      </c>
      <c r="AA130" s="418">
        <v>0</v>
      </c>
      <c r="AB130" s="418">
        <v>0</v>
      </c>
      <c r="AC130" s="418">
        <v>4</v>
      </c>
      <c r="AD130" s="418">
        <v>4</v>
      </c>
      <c r="AE130" s="418">
        <v>0</v>
      </c>
      <c r="AF130" s="418">
        <v>0</v>
      </c>
      <c r="AG130" s="418">
        <v>0</v>
      </c>
      <c r="AH130" s="418">
        <v>4</v>
      </c>
      <c r="AI130" s="418">
        <v>4</v>
      </c>
      <c r="AJ130" s="418">
        <v>8</v>
      </c>
      <c r="AK130" s="418">
        <v>0</v>
      </c>
      <c r="AL130" s="418">
        <v>0</v>
      </c>
      <c r="AM130" s="418">
        <v>0</v>
      </c>
      <c r="AN130" s="418">
        <v>20</v>
      </c>
      <c r="AO130" s="418">
        <v>16</v>
      </c>
      <c r="AP130" s="418">
        <v>36</v>
      </c>
      <c r="AQ130" s="418">
        <v>18</v>
      </c>
      <c r="AR130" s="418">
        <v>16</v>
      </c>
      <c r="AS130" s="418">
        <v>34</v>
      </c>
      <c r="AT130" s="418">
        <v>0</v>
      </c>
      <c r="AU130" s="418">
        <v>0</v>
      </c>
      <c r="AV130" s="418">
        <v>0</v>
      </c>
      <c r="AW130" s="418">
        <v>5</v>
      </c>
      <c r="AX130" s="418">
        <v>9</v>
      </c>
      <c r="AY130" s="418">
        <v>14</v>
      </c>
      <c r="AZ130" s="418">
        <v>0</v>
      </c>
      <c r="BA130" s="418">
        <v>0</v>
      </c>
      <c r="BB130" s="418">
        <v>0</v>
      </c>
      <c r="BC130" s="419" t="s">
        <v>8</v>
      </c>
      <c r="BD130" s="419" t="s">
        <v>7</v>
      </c>
      <c r="BE130" s="424">
        <v>1</v>
      </c>
      <c r="BF130" s="418" t="b">
        <v>0</v>
      </c>
      <c r="BH130" s="418" t="b">
        <v>0</v>
      </c>
      <c r="BI130" s="418" t="b">
        <v>0</v>
      </c>
      <c r="BJ130" s="419" t="s">
        <v>2</v>
      </c>
      <c r="BL130" s="418" t="b">
        <v>0</v>
      </c>
      <c r="BN130" s="418" t="b">
        <v>0</v>
      </c>
      <c r="BP130" s="418" t="b">
        <v>0</v>
      </c>
      <c r="BQ130" s="418" t="b">
        <v>0</v>
      </c>
      <c r="BR130" s="418" t="b">
        <v>0</v>
      </c>
      <c r="BS130" s="418" t="b">
        <v>0</v>
      </c>
      <c r="BT130" s="418" t="b">
        <v>0</v>
      </c>
      <c r="BV130" s="419" t="s">
        <v>217</v>
      </c>
      <c r="BX130" s="419" t="s">
        <v>217</v>
      </c>
      <c r="BY130" s="419" t="s">
        <v>217</v>
      </c>
    </row>
    <row r="131" spans="1:77" x14ac:dyDescent="0.35">
      <c r="A131" s="418">
        <v>1481</v>
      </c>
      <c r="B131" s="419" t="s">
        <v>740</v>
      </c>
      <c r="C131" s="419" t="s">
        <v>217</v>
      </c>
      <c r="D131" s="419" t="s">
        <v>217</v>
      </c>
      <c r="E131" s="419" t="s">
        <v>217</v>
      </c>
      <c r="F131" s="419" t="s">
        <v>396</v>
      </c>
      <c r="G131" s="418">
        <v>20806047</v>
      </c>
      <c r="H131" s="418">
        <v>20806047</v>
      </c>
      <c r="I131" s="419" t="s">
        <v>217</v>
      </c>
      <c r="K131" s="419" t="s">
        <v>398</v>
      </c>
      <c r="L131" s="419" t="s">
        <v>217</v>
      </c>
      <c r="M131" s="419" t="s">
        <v>566</v>
      </c>
      <c r="N131" s="419" t="s">
        <v>566</v>
      </c>
      <c r="O131" s="419" t="s">
        <v>217</v>
      </c>
      <c r="P131" s="418">
        <v>-14.286161610000001</v>
      </c>
      <c r="Q131" s="418">
        <v>34.276575800000003</v>
      </c>
      <c r="R131" s="418">
        <v>637696.19022279</v>
      </c>
      <c r="S131" s="418">
        <v>8420246.68919551</v>
      </c>
      <c r="T131" s="419" t="s">
        <v>217</v>
      </c>
      <c r="U131" s="419" t="s">
        <v>217</v>
      </c>
      <c r="V131" s="418">
        <v>0</v>
      </c>
      <c r="W131" s="418">
        <v>4</v>
      </c>
      <c r="X131" s="418">
        <v>4</v>
      </c>
      <c r="Y131" s="418">
        <v>0</v>
      </c>
      <c r="Z131" s="418">
        <v>0</v>
      </c>
      <c r="AA131" s="418">
        <v>0</v>
      </c>
      <c r="AB131" s="418">
        <v>0</v>
      </c>
      <c r="AC131" s="418">
        <v>4</v>
      </c>
      <c r="AD131" s="418">
        <v>4</v>
      </c>
      <c r="AE131" s="418">
        <v>0</v>
      </c>
      <c r="AF131" s="418">
        <v>0</v>
      </c>
      <c r="AG131" s="418">
        <v>0</v>
      </c>
      <c r="AH131" s="418">
        <v>4</v>
      </c>
      <c r="AI131" s="418">
        <v>4</v>
      </c>
      <c r="AJ131" s="418">
        <v>8</v>
      </c>
      <c r="AK131" s="418">
        <v>0</v>
      </c>
      <c r="AL131" s="418">
        <v>0</v>
      </c>
      <c r="AM131" s="418">
        <v>0</v>
      </c>
      <c r="AN131" s="418">
        <v>20</v>
      </c>
      <c r="AO131" s="418">
        <v>16</v>
      </c>
      <c r="AP131" s="418">
        <v>36</v>
      </c>
      <c r="AQ131" s="418">
        <v>18</v>
      </c>
      <c r="AR131" s="418">
        <v>16</v>
      </c>
      <c r="AS131" s="418">
        <v>34</v>
      </c>
      <c r="AT131" s="418">
        <v>0</v>
      </c>
      <c r="AU131" s="418">
        <v>0</v>
      </c>
      <c r="AV131" s="418">
        <v>0</v>
      </c>
      <c r="AW131" s="418">
        <v>5</v>
      </c>
      <c r="AX131" s="418">
        <v>9</v>
      </c>
      <c r="AY131" s="418">
        <v>14</v>
      </c>
      <c r="AZ131" s="418">
        <v>0</v>
      </c>
      <c r="BA131" s="418">
        <v>0</v>
      </c>
      <c r="BB131" s="418">
        <v>0</v>
      </c>
      <c r="BC131" s="419" t="s">
        <v>8</v>
      </c>
      <c r="BD131" s="419" t="s">
        <v>7</v>
      </c>
      <c r="BE131" s="424">
        <v>1</v>
      </c>
      <c r="BF131" s="418" t="b">
        <v>0</v>
      </c>
      <c r="BH131" s="418" t="b">
        <v>0</v>
      </c>
      <c r="BI131" s="418" t="b">
        <v>0</v>
      </c>
      <c r="BJ131" s="419" t="s">
        <v>2</v>
      </c>
      <c r="BL131" s="418" t="b">
        <v>0</v>
      </c>
      <c r="BN131" s="418" t="b">
        <v>0</v>
      </c>
      <c r="BP131" s="418" t="b">
        <v>0</v>
      </c>
      <c r="BQ131" s="418" t="b">
        <v>0</v>
      </c>
      <c r="BR131" s="418" t="b">
        <v>0</v>
      </c>
      <c r="BS131" s="418" t="b">
        <v>0</v>
      </c>
      <c r="BT131" s="418" t="b">
        <v>0</v>
      </c>
      <c r="BV131" s="419" t="s">
        <v>217</v>
      </c>
      <c r="BX131" s="419" t="s">
        <v>217</v>
      </c>
      <c r="BY131" s="419" t="s">
        <v>217</v>
      </c>
    </row>
    <row r="132" spans="1:77" x14ac:dyDescent="0.35">
      <c r="A132" s="418">
        <v>1482</v>
      </c>
      <c r="B132" s="419" t="s">
        <v>767</v>
      </c>
      <c r="C132" s="419" t="s">
        <v>217</v>
      </c>
      <c r="D132" s="419" t="s">
        <v>217</v>
      </c>
      <c r="E132" s="419" t="s">
        <v>217</v>
      </c>
      <c r="F132" s="419" t="s">
        <v>396</v>
      </c>
      <c r="G132" s="418">
        <v>20806048</v>
      </c>
      <c r="H132" s="418">
        <v>20806048</v>
      </c>
      <c r="I132" s="419" t="s">
        <v>217</v>
      </c>
      <c r="K132" s="419" t="s">
        <v>398</v>
      </c>
      <c r="L132" s="419" t="s">
        <v>217</v>
      </c>
      <c r="M132" s="419" t="s">
        <v>566</v>
      </c>
      <c r="N132" s="419" t="s">
        <v>566</v>
      </c>
      <c r="O132" s="419" t="s">
        <v>217</v>
      </c>
      <c r="P132" s="418">
        <v>-14.27487211</v>
      </c>
      <c r="Q132" s="418">
        <v>34.302807299999998</v>
      </c>
      <c r="R132" s="418">
        <v>640533.04983793001</v>
      </c>
      <c r="S132" s="418">
        <v>8421479.8454465698</v>
      </c>
      <c r="T132" s="419" t="s">
        <v>217</v>
      </c>
      <c r="U132" s="419" t="s">
        <v>217</v>
      </c>
      <c r="V132" s="418">
        <v>0</v>
      </c>
      <c r="W132" s="418">
        <v>4</v>
      </c>
      <c r="X132" s="418">
        <v>4</v>
      </c>
      <c r="Y132" s="418">
        <v>0</v>
      </c>
      <c r="Z132" s="418">
        <v>0</v>
      </c>
      <c r="AA132" s="418">
        <v>0</v>
      </c>
      <c r="AB132" s="418">
        <v>0</v>
      </c>
      <c r="AC132" s="418">
        <v>4</v>
      </c>
      <c r="AD132" s="418">
        <v>4</v>
      </c>
      <c r="AE132" s="418">
        <v>0</v>
      </c>
      <c r="AF132" s="418">
        <v>0</v>
      </c>
      <c r="AG132" s="418">
        <v>0</v>
      </c>
      <c r="AH132" s="418">
        <v>4</v>
      </c>
      <c r="AI132" s="418">
        <v>4</v>
      </c>
      <c r="AJ132" s="418">
        <v>8</v>
      </c>
      <c r="AK132" s="418">
        <v>0</v>
      </c>
      <c r="AL132" s="418">
        <v>0</v>
      </c>
      <c r="AM132" s="418">
        <v>0</v>
      </c>
      <c r="AN132" s="418">
        <v>20</v>
      </c>
      <c r="AO132" s="418">
        <v>16</v>
      </c>
      <c r="AP132" s="418">
        <v>36</v>
      </c>
      <c r="AQ132" s="418">
        <v>18</v>
      </c>
      <c r="AR132" s="418">
        <v>16</v>
      </c>
      <c r="AS132" s="418">
        <v>34</v>
      </c>
      <c r="AT132" s="418">
        <v>0</v>
      </c>
      <c r="AU132" s="418">
        <v>0</v>
      </c>
      <c r="AV132" s="418">
        <v>0</v>
      </c>
      <c r="AW132" s="418">
        <v>5</v>
      </c>
      <c r="AX132" s="418">
        <v>9</v>
      </c>
      <c r="AY132" s="418">
        <v>14</v>
      </c>
      <c r="AZ132" s="418">
        <v>0</v>
      </c>
      <c r="BA132" s="418">
        <v>0</v>
      </c>
      <c r="BB132" s="418">
        <v>0</v>
      </c>
      <c r="BC132" s="419" t="s">
        <v>8</v>
      </c>
      <c r="BD132" s="419" t="s">
        <v>7</v>
      </c>
      <c r="BE132" s="424">
        <v>1</v>
      </c>
      <c r="BF132" s="418" t="b">
        <v>0</v>
      </c>
      <c r="BH132" s="418" t="b">
        <v>0</v>
      </c>
      <c r="BI132" s="418" t="b">
        <v>0</v>
      </c>
      <c r="BJ132" s="419" t="s">
        <v>2</v>
      </c>
      <c r="BL132" s="418" t="b">
        <v>0</v>
      </c>
      <c r="BN132" s="418" t="b">
        <v>0</v>
      </c>
      <c r="BP132" s="418" t="b">
        <v>0</v>
      </c>
      <c r="BQ132" s="418" t="b">
        <v>0</v>
      </c>
      <c r="BR132" s="418" t="b">
        <v>0</v>
      </c>
      <c r="BS132" s="418" t="b">
        <v>0</v>
      </c>
      <c r="BT132" s="418" t="b">
        <v>0</v>
      </c>
      <c r="BV132" s="419" t="s">
        <v>217</v>
      </c>
      <c r="BX132" s="419" t="s">
        <v>217</v>
      </c>
      <c r="BY132" s="419" t="s">
        <v>217</v>
      </c>
    </row>
    <row r="133" spans="1:77" x14ac:dyDescent="0.35">
      <c r="A133" s="418">
        <v>1483</v>
      </c>
      <c r="B133" s="419" t="s">
        <v>777</v>
      </c>
      <c r="C133" s="419" t="s">
        <v>217</v>
      </c>
      <c r="D133" s="419" t="s">
        <v>217</v>
      </c>
      <c r="E133" s="419" t="s">
        <v>217</v>
      </c>
      <c r="F133" s="419" t="s">
        <v>396</v>
      </c>
      <c r="G133" s="418">
        <v>20806049</v>
      </c>
      <c r="H133" s="418">
        <v>20806049</v>
      </c>
      <c r="I133" s="419" t="s">
        <v>217</v>
      </c>
      <c r="K133" s="419" t="s">
        <v>398</v>
      </c>
      <c r="L133" s="419" t="s">
        <v>217</v>
      </c>
      <c r="M133" s="419" t="s">
        <v>566</v>
      </c>
      <c r="N133" s="419" t="s">
        <v>566</v>
      </c>
      <c r="O133" s="419" t="s">
        <v>217</v>
      </c>
      <c r="P133" s="418">
        <v>-14.20196003</v>
      </c>
      <c r="Q133" s="418">
        <v>34.28247708</v>
      </c>
      <c r="R133" s="418">
        <v>638384.12639188999</v>
      </c>
      <c r="S133" s="418">
        <v>8429557.7104817796</v>
      </c>
      <c r="T133" s="419" t="s">
        <v>217</v>
      </c>
      <c r="U133" s="419" t="s">
        <v>217</v>
      </c>
      <c r="V133" s="418">
        <v>0</v>
      </c>
      <c r="W133" s="418">
        <v>4</v>
      </c>
      <c r="X133" s="418">
        <v>4</v>
      </c>
      <c r="Y133" s="418">
        <v>0</v>
      </c>
      <c r="Z133" s="418">
        <v>0</v>
      </c>
      <c r="AA133" s="418">
        <v>0</v>
      </c>
      <c r="AB133" s="418">
        <v>0</v>
      </c>
      <c r="AC133" s="418">
        <v>4</v>
      </c>
      <c r="AD133" s="418">
        <v>4</v>
      </c>
      <c r="AE133" s="418">
        <v>0</v>
      </c>
      <c r="AF133" s="418">
        <v>0</v>
      </c>
      <c r="AG133" s="418">
        <v>0</v>
      </c>
      <c r="AH133" s="418">
        <v>4</v>
      </c>
      <c r="AI133" s="418">
        <v>4</v>
      </c>
      <c r="AJ133" s="418">
        <v>8</v>
      </c>
      <c r="AK133" s="418">
        <v>0</v>
      </c>
      <c r="AL133" s="418">
        <v>0</v>
      </c>
      <c r="AM133" s="418">
        <v>0</v>
      </c>
      <c r="AN133" s="418">
        <v>20</v>
      </c>
      <c r="AO133" s="418">
        <v>16</v>
      </c>
      <c r="AP133" s="418">
        <v>36</v>
      </c>
      <c r="AQ133" s="418">
        <v>18</v>
      </c>
      <c r="AR133" s="418">
        <v>16</v>
      </c>
      <c r="AS133" s="418">
        <v>34</v>
      </c>
      <c r="AT133" s="418">
        <v>0</v>
      </c>
      <c r="AU133" s="418">
        <v>0</v>
      </c>
      <c r="AV133" s="418">
        <v>0</v>
      </c>
      <c r="AW133" s="418">
        <v>5</v>
      </c>
      <c r="AX133" s="418">
        <v>9</v>
      </c>
      <c r="AY133" s="418">
        <v>14</v>
      </c>
      <c r="AZ133" s="418">
        <v>0</v>
      </c>
      <c r="BA133" s="418">
        <v>0</v>
      </c>
      <c r="BB133" s="418">
        <v>0</v>
      </c>
      <c r="BC133" s="419" t="s">
        <v>8</v>
      </c>
      <c r="BD133" s="419" t="s">
        <v>7</v>
      </c>
      <c r="BE133" s="424">
        <v>1</v>
      </c>
      <c r="BF133" s="418" t="b">
        <v>0</v>
      </c>
      <c r="BH133" s="418" t="b">
        <v>0</v>
      </c>
      <c r="BI133" s="418" t="b">
        <v>0</v>
      </c>
      <c r="BJ133" s="419" t="s">
        <v>2</v>
      </c>
      <c r="BL133" s="418" t="b">
        <v>0</v>
      </c>
      <c r="BN133" s="418" t="b">
        <v>0</v>
      </c>
      <c r="BP133" s="418" t="b">
        <v>0</v>
      </c>
      <c r="BQ133" s="418" t="b">
        <v>0</v>
      </c>
      <c r="BR133" s="418" t="b">
        <v>0</v>
      </c>
      <c r="BS133" s="418" t="b">
        <v>0</v>
      </c>
      <c r="BT133" s="418" t="b">
        <v>0</v>
      </c>
      <c r="BV133" s="419" t="s">
        <v>217</v>
      </c>
      <c r="BX133" s="419" t="s">
        <v>217</v>
      </c>
      <c r="BY133" s="419" t="s">
        <v>217</v>
      </c>
    </row>
    <row r="134" spans="1:77" x14ac:dyDescent="0.35">
      <c r="A134" s="418">
        <v>1484</v>
      </c>
      <c r="B134" s="419" t="s">
        <v>710</v>
      </c>
      <c r="C134" s="419" t="s">
        <v>217</v>
      </c>
      <c r="D134" s="419" t="s">
        <v>217</v>
      </c>
      <c r="E134" s="419" t="s">
        <v>217</v>
      </c>
      <c r="F134" s="419" t="s">
        <v>396</v>
      </c>
      <c r="G134" s="418">
        <v>20806050</v>
      </c>
      <c r="H134" s="418">
        <v>20806050</v>
      </c>
      <c r="I134" s="419" t="s">
        <v>217</v>
      </c>
      <c r="K134" s="419" t="s">
        <v>398</v>
      </c>
      <c r="L134" s="419" t="s">
        <v>217</v>
      </c>
      <c r="M134" s="419" t="s">
        <v>566</v>
      </c>
      <c r="N134" s="419" t="s">
        <v>566</v>
      </c>
      <c r="O134" s="419" t="s">
        <v>217</v>
      </c>
      <c r="P134" s="418">
        <v>-14.216506320000001</v>
      </c>
      <c r="Q134" s="418">
        <v>34.32262128</v>
      </c>
      <c r="R134" s="418">
        <v>642707.38920491003</v>
      </c>
      <c r="S134" s="418">
        <v>8427924.3873450104</v>
      </c>
      <c r="T134" s="419" t="s">
        <v>217</v>
      </c>
      <c r="U134" s="419" t="s">
        <v>217</v>
      </c>
      <c r="V134" s="418">
        <v>0</v>
      </c>
      <c r="W134" s="418">
        <v>4</v>
      </c>
      <c r="X134" s="418">
        <v>4</v>
      </c>
      <c r="Y134" s="418">
        <v>0</v>
      </c>
      <c r="Z134" s="418">
        <v>0</v>
      </c>
      <c r="AA134" s="418">
        <v>0</v>
      </c>
      <c r="AB134" s="418">
        <v>0</v>
      </c>
      <c r="AC134" s="418">
        <v>4</v>
      </c>
      <c r="AD134" s="418">
        <v>4</v>
      </c>
      <c r="AE134" s="418">
        <v>0</v>
      </c>
      <c r="AF134" s="418">
        <v>0</v>
      </c>
      <c r="AG134" s="418">
        <v>0</v>
      </c>
      <c r="AH134" s="418">
        <v>4</v>
      </c>
      <c r="AI134" s="418">
        <v>4</v>
      </c>
      <c r="AJ134" s="418">
        <v>8</v>
      </c>
      <c r="AK134" s="418">
        <v>0</v>
      </c>
      <c r="AL134" s="418">
        <v>0</v>
      </c>
      <c r="AM134" s="418">
        <v>0</v>
      </c>
      <c r="AN134" s="418">
        <v>20</v>
      </c>
      <c r="AO134" s="418">
        <v>16</v>
      </c>
      <c r="AP134" s="418">
        <v>36</v>
      </c>
      <c r="AQ134" s="418">
        <v>18</v>
      </c>
      <c r="AR134" s="418">
        <v>16</v>
      </c>
      <c r="AS134" s="418">
        <v>34</v>
      </c>
      <c r="AT134" s="418">
        <v>0</v>
      </c>
      <c r="AU134" s="418">
        <v>0</v>
      </c>
      <c r="AV134" s="418">
        <v>0</v>
      </c>
      <c r="AW134" s="418">
        <v>5</v>
      </c>
      <c r="AX134" s="418">
        <v>9</v>
      </c>
      <c r="AY134" s="418">
        <v>14</v>
      </c>
      <c r="AZ134" s="418">
        <v>0</v>
      </c>
      <c r="BA134" s="418">
        <v>0</v>
      </c>
      <c r="BB134" s="418">
        <v>0</v>
      </c>
      <c r="BC134" s="419" t="s">
        <v>8</v>
      </c>
      <c r="BD134" s="419" t="s">
        <v>7</v>
      </c>
      <c r="BE134" s="424">
        <v>1</v>
      </c>
      <c r="BF134" s="418" t="b">
        <v>0</v>
      </c>
      <c r="BH134" s="418" t="b">
        <v>0</v>
      </c>
      <c r="BI134" s="418" t="b">
        <v>0</v>
      </c>
      <c r="BJ134" s="419" t="s">
        <v>2</v>
      </c>
      <c r="BL134" s="418" t="b">
        <v>0</v>
      </c>
      <c r="BN134" s="418" t="b">
        <v>0</v>
      </c>
      <c r="BP134" s="418" t="b">
        <v>0</v>
      </c>
      <c r="BQ134" s="418" t="b">
        <v>0</v>
      </c>
      <c r="BR134" s="418" t="b">
        <v>0</v>
      </c>
      <c r="BS134" s="418" t="b">
        <v>0</v>
      </c>
      <c r="BT134" s="418" t="b">
        <v>0</v>
      </c>
      <c r="BV134" s="419" t="s">
        <v>217</v>
      </c>
      <c r="BX134" s="419" t="s">
        <v>217</v>
      </c>
      <c r="BY134" s="419" t="s">
        <v>217</v>
      </c>
    </row>
    <row r="135" spans="1:77" x14ac:dyDescent="0.35">
      <c r="A135" s="418">
        <v>1485</v>
      </c>
      <c r="B135" s="419" t="s">
        <v>778</v>
      </c>
      <c r="C135" s="419" t="s">
        <v>217</v>
      </c>
      <c r="D135" s="419" t="s">
        <v>217</v>
      </c>
      <c r="E135" s="419" t="s">
        <v>217</v>
      </c>
      <c r="F135" s="419" t="s">
        <v>396</v>
      </c>
      <c r="G135" s="418">
        <v>20806051</v>
      </c>
      <c r="H135" s="418">
        <v>20806051</v>
      </c>
      <c r="I135" s="419" t="s">
        <v>217</v>
      </c>
      <c r="K135" s="419" t="s">
        <v>398</v>
      </c>
      <c r="L135" s="419" t="s">
        <v>217</v>
      </c>
      <c r="M135" s="419" t="s">
        <v>566</v>
      </c>
      <c r="N135" s="419" t="s">
        <v>566</v>
      </c>
      <c r="O135" s="419" t="s">
        <v>217</v>
      </c>
      <c r="P135" s="418">
        <v>-14.243211909999999</v>
      </c>
      <c r="Q135" s="418">
        <v>34.324997889999999</v>
      </c>
      <c r="R135" s="418">
        <v>642947.06242018996</v>
      </c>
      <c r="S135" s="418">
        <v>8424968.6715579499</v>
      </c>
      <c r="T135" s="419" t="s">
        <v>217</v>
      </c>
      <c r="U135" s="419" t="s">
        <v>217</v>
      </c>
      <c r="V135" s="418">
        <v>0</v>
      </c>
      <c r="W135" s="418">
        <v>4</v>
      </c>
      <c r="X135" s="418">
        <v>4</v>
      </c>
      <c r="Y135" s="418">
        <v>0</v>
      </c>
      <c r="Z135" s="418">
        <v>0</v>
      </c>
      <c r="AA135" s="418">
        <v>0</v>
      </c>
      <c r="AB135" s="418">
        <v>0</v>
      </c>
      <c r="AC135" s="418">
        <v>4</v>
      </c>
      <c r="AD135" s="418">
        <v>4</v>
      </c>
      <c r="AE135" s="418">
        <v>0</v>
      </c>
      <c r="AF135" s="418">
        <v>0</v>
      </c>
      <c r="AG135" s="418">
        <v>0</v>
      </c>
      <c r="AH135" s="418">
        <v>4</v>
      </c>
      <c r="AI135" s="418">
        <v>4</v>
      </c>
      <c r="AJ135" s="418">
        <v>8</v>
      </c>
      <c r="AK135" s="418">
        <v>0</v>
      </c>
      <c r="AL135" s="418">
        <v>0</v>
      </c>
      <c r="AM135" s="418">
        <v>0</v>
      </c>
      <c r="AN135" s="418">
        <v>20</v>
      </c>
      <c r="AO135" s="418">
        <v>16</v>
      </c>
      <c r="AP135" s="418">
        <v>36</v>
      </c>
      <c r="AQ135" s="418">
        <v>18</v>
      </c>
      <c r="AR135" s="418">
        <v>16</v>
      </c>
      <c r="AS135" s="418">
        <v>34</v>
      </c>
      <c r="AT135" s="418">
        <v>0</v>
      </c>
      <c r="AU135" s="418">
        <v>0</v>
      </c>
      <c r="AV135" s="418">
        <v>0</v>
      </c>
      <c r="AW135" s="418">
        <v>5</v>
      </c>
      <c r="AX135" s="418">
        <v>9</v>
      </c>
      <c r="AY135" s="418">
        <v>14</v>
      </c>
      <c r="AZ135" s="418">
        <v>0</v>
      </c>
      <c r="BA135" s="418">
        <v>0</v>
      </c>
      <c r="BB135" s="418">
        <v>0</v>
      </c>
      <c r="BC135" s="419" t="s">
        <v>8</v>
      </c>
      <c r="BD135" s="419" t="s">
        <v>7</v>
      </c>
      <c r="BE135" s="424">
        <v>1</v>
      </c>
      <c r="BF135" s="418" t="b">
        <v>0</v>
      </c>
      <c r="BH135" s="418" t="b">
        <v>0</v>
      </c>
      <c r="BI135" s="418" t="b">
        <v>0</v>
      </c>
      <c r="BJ135" s="419" t="s">
        <v>2</v>
      </c>
      <c r="BL135" s="418" t="b">
        <v>0</v>
      </c>
      <c r="BN135" s="418" t="b">
        <v>0</v>
      </c>
      <c r="BP135" s="418" t="b">
        <v>0</v>
      </c>
      <c r="BQ135" s="418" t="b">
        <v>0</v>
      </c>
      <c r="BR135" s="418" t="b">
        <v>0</v>
      </c>
      <c r="BS135" s="418" t="b">
        <v>0</v>
      </c>
      <c r="BT135" s="418" t="b">
        <v>0</v>
      </c>
      <c r="BV135" s="419" t="s">
        <v>217</v>
      </c>
      <c r="BX135" s="419" t="s">
        <v>217</v>
      </c>
      <c r="BY135" s="419" t="s">
        <v>217</v>
      </c>
    </row>
    <row r="136" spans="1:77" ht="29" x14ac:dyDescent="0.35">
      <c r="A136" s="418">
        <v>1486</v>
      </c>
      <c r="B136" s="419" t="s">
        <v>779</v>
      </c>
      <c r="C136" s="419" t="s">
        <v>780</v>
      </c>
      <c r="D136" s="419" t="s">
        <v>217</v>
      </c>
      <c r="E136" s="419" t="s">
        <v>781</v>
      </c>
      <c r="F136" s="419" t="s">
        <v>396</v>
      </c>
      <c r="G136" s="418">
        <v>20807001</v>
      </c>
      <c r="H136" s="418">
        <v>20807001</v>
      </c>
      <c r="I136" s="419" t="s">
        <v>397</v>
      </c>
      <c r="J136" s="420">
        <v>41421</v>
      </c>
      <c r="K136" s="419" t="s">
        <v>398</v>
      </c>
      <c r="L136" s="419" t="s">
        <v>782</v>
      </c>
      <c r="M136" s="419" t="s">
        <v>485</v>
      </c>
      <c r="N136" s="419" t="s">
        <v>485</v>
      </c>
      <c r="O136" s="419" t="s">
        <v>586</v>
      </c>
      <c r="P136" s="418">
        <v>-14.2122691</v>
      </c>
      <c r="Q136" s="418">
        <v>34.509625399999997</v>
      </c>
      <c r="R136" s="418">
        <v>662891.55774047005</v>
      </c>
      <c r="S136" s="418">
        <v>8428270.63166558</v>
      </c>
      <c r="T136" s="419" t="s">
        <v>217</v>
      </c>
      <c r="U136" s="419"/>
      <c r="V136" s="418">
        <v>0</v>
      </c>
      <c r="W136" s="418">
        <v>3</v>
      </c>
      <c r="X136" s="418">
        <v>3</v>
      </c>
      <c r="Y136" s="418">
        <v>0</v>
      </c>
      <c r="Z136" s="418">
        <v>0</v>
      </c>
      <c r="AA136" s="418">
        <v>0</v>
      </c>
      <c r="AB136" s="418">
        <v>0</v>
      </c>
      <c r="AC136" s="418">
        <v>3</v>
      </c>
      <c r="AD136" s="418">
        <v>3</v>
      </c>
      <c r="AE136" s="418">
        <v>0</v>
      </c>
      <c r="AF136" s="418">
        <v>0</v>
      </c>
      <c r="AG136" s="418">
        <v>0</v>
      </c>
      <c r="AH136" s="418">
        <v>2</v>
      </c>
      <c r="AI136" s="418">
        <v>8</v>
      </c>
      <c r="AJ136" s="418">
        <v>10</v>
      </c>
      <c r="AK136" s="418">
        <v>0</v>
      </c>
      <c r="AL136" s="418">
        <v>0</v>
      </c>
      <c r="AM136" s="418">
        <v>0</v>
      </c>
      <c r="AN136" s="418">
        <v>41</v>
      </c>
      <c r="AO136" s="418">
        <v>100</v>
      </c>
      <c r="AP136" s="418">
        <v>141</v>
      </c>
      <c r="AQ136" s="418">
        <v>30</v>
      </c>
      <c r="AR136" s="418">
        <v>49</v>
      </c>
      <c r="AS136" s="418">
        <v>79</v>
      </c>
      <c r="AT136" s="418">
        <v>20</v>
      </c>
      <c r="AU136" s="418">
        <v>25</v>
      </c>
      <c r="AV136" s="418">
        <v>45</v>
      </c>
      <c r="AW136" s="418">
        <v>3</v>
      </c>
      <c r="AX136" s="418">
        <v>1</v>
      </c>
      <c r="AY136" s="418">
        <v>4</v>
      </c>
      <c r="AZ136" s="418">
        <v>1</v>
      </c>
      <c r="BA136" s="418">
        <v>0</v>
      </c>
      <c r="BB136" s="418">
        <v>1</v>
      </c>
      <c r="BC136" s="419" t="s">
        <v>0</v>
      </c>
      <c r="BD136" s="419" t="s">
        <v>7</v>
      </c>
      <c r="BE136" s="418">
        <v>1</v>
      </c>
      <c r="BF136" s="418" t="b">
        <v>1</v>
      </c>
      <c r="BG136" s="418">
        <v>1</v>
      </c>
      <c r="BH136" s="418" t="b">
        <v>0</v>
      </c>
      <c r="BI136" s="418" t="b">
        <v>1</v>
      </c>
      <c r="BJ136" s="419" t="s">
        <v>4</v>
      </c>
      <c r="BK136" s="418">
        <v>5</v>
      </c>
      <c r="BL136" s="418" t="b">
        <v>0</v>
      </c>
      <c r="BN136" s="418" t="b">
        <v>0</v>
      </c>
      <c r="BP136" s="418" t="b">
        <v>1</v>
      </c>
      <c r="BQ136" s="418" t="b">
        <v>0</v>
      </c>
      <c r="BR136" s="418" t="b">
        <v>0</v>
      </c>
      <c r="BS136" s="418" t="b">
        <v>0</v>
      </c>
      <c r="BT136" s="418" t="b">
        <v>0</v>
      </c>
      <c r="BU136" s="418">
        <v>1</v>
      </c>
      <c r="BV136" s="419" t="s">
        <v>217</v>
      </c>
      <c r="BW136" s="418">
        <v>7</v>
      </c>
      <c r="BX136" s="419" t="s">
        <v>217</v>
      </c>
      <c r="BY136" s="419" t="s">
        <v>217</v>
      </c>
    </row>
    <row r="137" spans="1:77" ht="29" x14ac:dyDescent="0.35">
      <c r="A137" s="418">
        <v>1487</v>
      </c>
      <c r="B137" s="419" t="s">
        <v>783</v>
      </c>
      <c r="C137" s="419" t="s">
        <v>784</v>
      </c>
      <c r="D137" s="419" t="s">
        <v>217</v>
      </c>
      <c r="E137" s="419" t="s">
        <v>785</v>
      </c>
      <c r="F137" s="419" t="s">
        <v>396</v>
      </c>
      <c r="G137" s="418">
        <v>20807002</v>
      </c>
      <c r="H137" s="418">
        <v>20807002</v>
      </c>
      <c r="I137" s="419" t="s">
        <v>786</v>
      </c>
      <c r="J137" s="420">
        <v>41421</v>
      </c>
      <c r="K137" s="419" t="s">
        <v>398</v>
      </c>
      <c r="L137" s="419" t="s">
        <v>787</v>
      </c>
      <c r="M137" s="419" t="s">
        <v>485</v>
      </c>
      <c r="N137" s="419" t="s">
        <v>485</v>
      </c>
      <c r="O137" s="419" t="s">
        <v>788</v>
      </c>
      <c r="P137" s="418">
        <v>-14.37858559</v>
      </c>
      <c r="Q137" s="418">
        <v>34.581027650000003</v>
      </c>
      <c r="R137" s="418">
        <v>670472.28840215004</v>
      </c>
      <c r="S137" s="418">
        <v>8409819.1686089393</v>
      </c>
      <c r="T137" s="419" t="s">
        <v>217</v>
      </c>
      <c r="U137" s="419" t="s">
        <v>217</v>
      </c>
      <c r="V137" s="418">
        <v>0</v>
      </c>
      <c r="W137" s="418">
        <v>2</v>
      </c>
      <c r="X137" s="418">
        <v>2</v>
      </c>
      <c r="Y137" s="418">
        <v>0</v>
      </c>
      <c r="Z137" s="418">
        <v>0</v>
      </c>
      <c r="AA137" s="418">
        <v>0</v>
      </c>
      <c r="AB137" s="418">
        <v>0</v>
      </c>
      <c r="AC137" s="418">
        <v>2</v>
      </c>
      <c r="AD137" s="418">
        <v>2</v>
      </c>
      <c r="AE137" s="418">
        <v>0</v>
      </c>
      <c r="AF137" s="418">
        <v>0</v>
      </c>
      <c r="AG137" s="418">
        <v>0</v>
      </c>
      <c r="AH137" s="418">
        <v>5</v>
      </c>
      <c r="AI137" s="418">
        <v>5</v>
      </c>
      <c r="AJ137" s="418">
        <v>10</v>
      </c>
      <c r="AK137" s="418">
        <v>0</v>
      </c>
      <c r="AL137" s="418">
        <v>0</v>
      </c>
      <c r="AM137" s="418">
        <v>0</v>
      </c>
      <c r="AN137" s="418">
        <v>65</v>
      </c>
      <c r="AO137" s="418">
        <v>40</v>
      </c>
      <c r="AP137" s="418">
        <v>105</v>
      </c>
      <c r="AQ137" s="418">
        <v>40</v>
      </c>
      <c r="AR137" s="418">
        <v>45</v>
      </c>
      <c r="AS137" s="418">
        <v>85</v>
      </c>
      <c r="AT137" s="418">
        <v>11</v>
      </c>
      <c r="AU137" s="418">
        <v>6</v>
      </c>
      <c r="AV137" s="418">
        <v>17</v>
      </c>
      <c r="AW137" s="418">
        <v>0</v>
      </c>
      <c r="AX137" s="418">
        <v>0</v>
      </c>
      <c r="AY137" s="418">
        <v>0</v>
      </c>
      <c r="AZ137" s="418">
        <v>0</v>
      </c>
      <c r="BA137" s="418">
        <v>0</v>
      </c>
      <c r="BB137" s="418">
        <v>0</v>
      </c>
      <c r="BC137" s="419" t="s">
        <v>0</v>
      </c>
      <c r="BD137" s="419" t="s">
        <v>218</v>
      </c>
      <c r="BE137" s="418">
        <v>1</v>
      </c>
      <c r="BF137" s="418" t="b">
        <v>0</v>
      </c>
      <c r="BH137" s="418" t="b">
        <v>0</v>
      </c>
      <c r="BI137" s="418" t="b">
        <v>1</v>
      </c>
      <c r="BJ137" s="419" t="s">
        <v>2</v>
      </c>
      <c r="BK137" s="418">
        <v>10</v>
      </c>
      <c r="BL137" s="418" t="b">
        <v>0</v>
      </c>
      <c r="BN137" s="418" t="b">
        <v>0</v>
      </c>
      <c r="BP137" s="418" t="b">
        <v>0</v>
      </c>
      <c r="BQ137" s="418" t="b">
        <v>0</v>
      </c>
      <c r="BR137" s="418" t="b">
        <v>0</v>
      </c>
      <c r="BS137" s="418" t="b">
        <v>0</v>
      </c>
      <c r="BT137" s="418" t="b">
        <v>0</v>
      </c>
      <c r="BU137" s="418">
        <v>1</v>
      </c>
      <c r="BV137" s="419" t="s">
        <v>217</v>
      </c>
      <c r="BW137" s="418">
        <v>0.8</v>
      </c>
      <c r="BX137" s="419" t="s">
        <v>217</v>
      </c>
      <c r="BY137" s="419" t="s">
        <v>217</v>
      </c>
    </row>
    <row r="138" spans="1:77" x14ac:dyDescent="0.35">
      <c r="A138" s="418">
        <v>1488</v>
      </c>
      <c r="B138" s="419" t="s">
        <v>789</v>
      </c>
      <c r="C138" s="419" t="s">
        <v>790</v>
      </c>
      <c r="D138" s="419" t="s">
        <v>217</v>
      </c>
      <c r="E138" s="419" t="s">
        <v>781</v>
      </c>
      <c r="F138" s="419" t="s">
        <v>396</v>
      </c>
      <c r="G138" s="418">
        <v>20807003</v>
      </c>
      <c r="H138" s="418">
        <v>20807003</v>
      </c>
      <c r="I138" s="419" t="s">
        <v>791</v>
      </c>
      <c r="J138" s="420">
        <v>41421</v>
      </c>
      <c r="K138" s="419" t="s">
        <v>398</v>
      </c>
      <c r="L138" s="419" t="s">
        <v>781</v>
      </c>
      <c r="M138" s="419" t="s">
        <v>485</v>
      </c>
      <c r="N138" s="419" t="s">
        <v>485</v>
      </c>
      <c r="O138" s="419" t="s">
        <v>586</v>
      </c>
      <c r="P138" s="418">
        <v>-14.20055389</v>
      </c>
      <c r="Q138" s="418">
        <v>34.513794220000001</v>
      </c>
      <c r="R138" s="418">
        <v>663349.88029187999</v>
      </c>
      <c r="S138" s="418">
        <v>8429563.7841797899</v>
      </c>
      <c r="T138" s="419" t="s">
        <v>217</v>
      </c>
      <c r="U138" s="419"/>
      <c r="V138" s="418">
        <v>1</v>
      </c>
      <c r="W138" s="418">
        <v>3</v>
      </c>
      <c r="X138" s="418">
        <v>4</v>
      </c>
      <c r="Y138" s="418">
        <v>1</v>
      </c>
      <c r="Z138" s="418">
        <v>1</v>
      </c>
      <c r="AA138" s="418">
        <v>2</v>
      </c>
      <c r="AB138" s="418">
        <v>0</v>
      </c>
      <c r="AC138" s="418">
        <v>1</v>
      </c>
      <c r="AD138" s="418">
        <v>1</v>
      </c>
      <c r="AE138" s="418">
        <v>0</v>
      </c>
      <c r="AF138" s="418">
        <v>1</v>
      </c>
      <c r="AG138" s="418">
        <v>1</v>
      </c>
      <c r="AH138" s="418">
        <v>2</v>
      </c>
      <c r="AI138" s="418">
        <v>6</v>
      </c>
      <c r="AJ138" s="418">
        <v>8</v>
      </c>
      <c r="AK138" s="418">
        <v>1</v>
      </c>
      <c r="AL138" s="418">
        <v>0</v>
      </c>
      <c r="AM138" s="418">
        <v>1</v>
      </c>
      <c r="AN138" s="418">
        <v>40</v>
      </c>
      <c r="AO138" s="418">
        <v>47</v>
      </c>
      <c r="AP138" s="418">
        <v>87</v>
      </c>
      <c r="AQ138" s="418">
        <v>30</v>
      </c>
      <c r="AR138" s="418">
        <v>37</v>
      </c>
      <c r="AS138" s="418">
        <v>67</v>
      </c>
      <c r="AT138" s="418">
        <v>12</v>
      </c>
      <c r="AU138" s="418">
        <v>13</v>
      </c>
      <c r="AV138" s="418">
        <v>25</v>
      </c>
      <c r="AW138" s="418">
        <v>2</v>
      </c>
      <c r="AX138" s="418">
        <v>5</v>
      </c>
      <c r="AY138" s="418">
        <v>7</v>
      </c>
      <c r="AZ138" s="418">
        <v>0</v>
      </c>
      <c r="BA138" s="418">
        <v>0</v>
      </c>
      <c r="BB138" s="418">
        <v>0</v>
      </c>
      <c r="BC138" s="419" t="s">
        <v>3</v>
      </c>
      <c r="BD138" s="419" t="s">
        <v>1</v>
      </c>
      <c r="BE138" s="418">
        <v>1</v>
      </c>
      <c r="BF138" s="418" t="b">
        <v>1</v>
      </c>
      <c r="BG138" s="418">
        <v>1</v>
      </c>
      <c r="BH138" s="418" t="b">
        <v>1</v>
      </c>
      <c r="BI138" s="418" t="b">
        <v>1</v>
      </c>
      <c r="BJ138" s="419" t="s">
        <v>4</v>
      </c>
      <c r="BK138" s="418">
        <v>5</v>
      </c>
      <c r="BL138" s="418" t="b">
        <v>1</v>
      </c>
      <c r="BM138" s="418">
        <v>0.5</v>
      </c>
      <c r="BN138" s="418" t="b">
        <v>0</v>
      </c>
      <c r="BP138" s="418" t="b">
        <v>0</v>
      </c>
      <c r="BQ138" s="418" t="b">
        <v>1</v>
      </c>
      <c r="BR138" s="418" t="b">
        <v>0</v>
      </c>
      <c r="BS138" s="418" t="b">
        <v>0</v>
      </c>
      <c r="BT138" s="418" t="b">
        <v>1</v>
      </c>
      <c r="BU138" s="418">
        <v>1</v>
      </c>
      <c r="BV138" s="419" t="s">
        <v>217</v>
      </c>
      <c r="BW138" s="418">
        <v>7</v>
      </c>
      <c r="BX138" s="419" t="s">
        <v>217</v>
      </c>
      <c r="BY138" s="419" t="s">
        <v>217</v>
      </c>
    </row>
    <row r="139" spans="1:77" ht="29" x14ac:dyDescent="0.35">
      <c r="A139" s="418">
        <v>1489</v>
      </c>
      <c r="B139" s="419" t="s">
        <v>792</v>
      </c>
      <c r="C139" s="419" t="s">
        <v>793</v>
      </c>
      <c r="D139" s="419" t="s">
        <v>217</v>
      </c>
      <c r="E139" s="419" t="s">
        <v>794</v>
      </c>
      <c r="F139" s="419" t="s">
        <v>396</v>
      </c>
      <c r="G139" s="418">
        <v>20807004</v>
      </c>
      <c r="H139" s="418">
        <v>20807004</v>
      </c>
      <c r="I139" s="419" t="s">
        <v>795</v>
      </c>
      <c r="J139" s="420">
        <v>41421</v>
      </c>
      <c r="K139" s="419" t="s">
        <v>398</v>
      </c>
      <c r="L139" s="419" t="s">
        <v>655</v>
      </c>
      <c r="M139" s="419" t="s">
        <v>485</v>
      </c>
      <c r="N139" s="419" t="s">
        <v>485</v>
      </c>
      <c r="O139" s="419" t="s">
        <v>796</v>
      </c>
      <c r="P139" s="418">
        <v>-14.139791880000001</v>
      </c>
      <c r="Q139" s="418">
        <v>34.524887669999998</v>
      </c>
      <c r="R139" s="418">
        <v>664591.00427282997</v>
      </c>
      <c r="S139" s="418">
        <v>8436278.1741664205</v>
      </c>
      <c r="T139" s="419" t="s">
        <v>217</v>
      </c>
      <c r="U139" s="419"/>
      <c r="V139" s="418">
        <v>2</v>
      </c>
      <c r="W139" s="418">
        <v>1</v>
      </c>
      <c r="X139" s="418">
        <v>3</v>
      </c>
      <c r="Y139" s="418">
        <v>1</v>
      </c>
      <c r="Z139" s="418">
        <v>0</v>
      </c>
      <c r="AA139" s="418">
        <v>1</v>
      </c>
      <c r="AB139" s="418">
        <v>1</v>
      </c>
      <c r="AC139" s="418">
        <v>1</v>
      </c>
      <c r="AD139" s="418">
        <v>2</v>
      </c>
      <c r="AE139" s="418">
        <v>0</v>
      </c>
      <c r="AF139" s="418">
        <v>2</v>
      </c>
      <c r="AG139" s="418">
        <v>2</v>
      </c>
      <c r="AH139" s="418">
        <v>0</v>
      </c>
      <c r="AI139" s="418">
        <v>10</v>
      </c>
      <c r="AJ139" s="418">
        <v>10</v>
      </c>
      <c r="AK139" s="418">
        <v>0</v>
      </c>
      <c r="AL139" s="418">
        <v>0</v>
      </c>
      <c r="AM139" s="418">
        <v>0</v>
      </c>
      <c r="AN139" s="418">
        <v>22</v>
      </c>
      <c r="AO139" s="418">
        <v>45</v>
      </c>
      <c r="AP139" s="418">
        <v>67</v>
      </c>
      <c r="AQ139" s="418">
        <v>9</v>
      </c>
      <c r="AR139" s="418">
        <v>13</v>
      </c>
      <c r="AS139" s="418">
        <v>22</v>
      </c>
      <c r="AT139" s="418">
        <v>4</v>
      </c>
      <c r="AU139" s="418">
        <v>5</v>
      </c>
      <c r="AV139" s="418">
        <v>9</v>
      </c>
      <c r="AW139" s="418">
        <v>0</v>
      </c>
      <c r="AX139" s="418">
        <v>0</v>
      </c>
      <c r="AY139" s="418">
        <v>0</v>
      </c>
      <c r="AZ139" s="418">
        <v>0</v>
      </c>
      <c r="BA139" s="418">
        <v>0</v>
      </c>
      <c r="BB139" s="418">
        <v>0</v>
      </c>
      <c r="BC139" s="419" t="s">
        <v>3</v>
      </c>
      <c r="BD139" s="419" t="s">
        <v>1</v>
      </c>
      <c r="BE139" s="418">
        <v>1</v>
      </c>
      <c r="BF139" s="418" t="b">
        <v>0</v>
      </c>
      <c r="BH139" s="418" t="b">
        <v>0</v>
      </c>
      <c r="BI139" s="418" t="b">
        <v>1</v>
      </c>
      <c r="BJ139" s="419" t="s">
        <v>4</v>
      </c>
      <c r="BK139" s="418">
        <v>150</v>
      </c>
      <c r="BL139" s="418" t="b">
        <v>1</v>
      </c>
      <c r="BM139" s="418">
        <v>1.8</v>
      </c>
      <c r="BN139" s="418" t="b">
        <v>0</v>
      </c>
      <c r="BP139" s="418" t="b">
        <v>1</v>
      </c>
      <c r="BQ139" s="418" t="b">
        <v>0</v>
      </c>
      <c r="BR139" s="418" t="b">
        <v>0</v>
      </c>
      <c r="BS139" s="418" t="b">
        <v>0</v>
      </c>
      <c r="BT139" s="418" t="b">
        <v>1</v>
      </c>
      <c r="BV139" s="419" t="s">
        <v>217</v>
      </c>
      <c r="BW139" s="418">
        <v>0.2</v>
      </c>
      <c r="BX139" s="419" t="s">
        <v>217</v>
      </c>
      <c r="BY139" s="419" t="s">
        <v>217</v>
      </c>
    </row>
    <row r="140" spans="1:77" ht="29" x14ac:dyDescent="0.35">
      <c r="A140" s="418">
        <v>1490</v>
      </c>
      <c r="B140" s="419" t="s">
        <v>797</v>
      </c>
      <c r="C140" s="419" t="s">
        <v>217</v>
      </c>
      <c r="D140" s="419" t="s">
        <v>798</v>
      </c>
      <c r="E140" s="419" t="s">
        <v>517</v>
      </c>
      <c r="F140" s="419" t="s">
        <v>396</v>
      </c>
      <c r="G140" s="418">
        <v>20807005</v>
      </c>
      <c r="H140" s="418">
        <v>20807005</v>
      </c>
      <c r="I140" s="419" t="s">
        <v>799</v>
      </c>
      <c r="J140" s="420">
        <v>41835</v>
      </c>
      <c r="K140" s="419" t="s">
        <v>398</v>
      </c>
      <c r="L140" s="419" t="s">
        <v>856</v>
      </c>
      <c r="M140" s="419" t="s">
        <v>485</v>
      </c>
      <c r="N140" s="419" t="s">
        <v>485</v>
      </c>
      <c r="O140" s="419" t="s">
        <v>217</v>
      </c>
      <c r="P140" s="418">
        <v>-14.35998565</v>
      </c>
      <c r="Q140" s="418">
        <v>34.568279439999998</v>
      </c>
      <c r="R140" s="418">
        <v>669111.40709464997</v>
      </c>
      <c r="S140" s="418">
        <v>8411886.3595387693</v>
      </c>
      <c r="T140" s="419" t="s">
        <v>217</v>
      </c>
      <c r="U140" s="419" t="s">
        <v>217</v>
      </c>
      <c r="V140" s="418">
        <v>0</v>
      </c>
      <c r="W140" s="418">
        <v>4</v>
      </c>
      <c r="X140" s="418">
        <v>4</v>
      </c>
      <c r="Y140" s="418">
        <v>0</v>
      </c>
      <c r="Z140" s="418">
        <v>1</v>
      </c>
      <c r="AA140" s="418">
        <v>1</v>
      </c>
      <c r="AB140" s="418">
        <v>0</v>
      </c>
      <c r="AC140" s="418">
        <v>3</v>
      </c>
      <c r="AD140" s="418">
        <v>3</v>
      </c>
      <c r="AE140" s="418">
        <v>0</v>
      </c>
      <c r="AF140" s="418">
        <v>2</v>
      </c>
      <c r="AG140" s="418">
        <v>2</v>
      </c>
      <c r="AH140" s="418">
        <v>0</v>
      </c>
      <c r="AI140" s="418">
        <v>0</v>
      </c>
      <c r="AJ140" s="418">
        <v>0</v>
      </c>
      <c r="AK140" s="418">
        <v>0</v>
      </c>
      <c r="AL140" s="418">
        <v>0</v>
      </c>
      <c r="AM140" s="418">
        <v>0</v>
      </c>
      <c r="AN140" s="418">
        <v>32</v>
      </c>
      <c r="AO140" s="418">
        <v>34</v>
      </c>
      <c r="AP140" s="418">
        <v>66</v>
      </c>
      <c r="AQ140" s="418">
        <v>22</v>
      </c>
      <c r="AR140" s="418">
        <v>22</v>
      </c>
      <c r="AS140" s="418">
        <v>44</v>
      </c>
      <c r="AT140" s="418">
        <v>12</v>
      </c>
      <c r="AU140" s="418">
        <v>8</v>
      </c>
      <c r="AV140" s="418">
        <v>20</v>
      </c>
      <c r="AW140" s="418">
        <v>1</v>
      </c>
      <c r="AX140" s="418">
        <v>0</v>
      </c>
      <c r="AY140" s="418">
        <v>1</v>
      </c>
      <c r="AZ140" s="418">
        <v>0</v>
      </c>
      <c r="BA140" s="418">
        <v>1</v>
      </c>
      <c r="BB140" s="418">
        <v>1</v>
      </c>
      <c r="BC140" s="419" t="s">
        <v>0</v>
      </c>
      <c r="BD140" s="419" t="s">
        <v>1</v>
      </c>
      <c r="BE140" s="418">
        <v>2</v>
      </c>
      <c r="BF140" s="418" t="b">
        <v>1</v>
      </c>
      <c r="BG140" s="418">
        <v>1</v>
      </c>
      <c r="BH140" s="418" t="b">
        <v>1</v>
      </c>
      <c r="BI140" s="418" t="b">
        <v>1</v>
      </c>
      <c r="BJ140" s="419" t="s">
        <v>2</v>
      </c>
      <c r="BK140" s="418">
        <v>5</v>
      </c>
      <c r="BL140" s="418" t="b">
        <v>0</v>
      </c>
      <c r="BN140" s="418" t="b">
        <v>0</v>
      </c>
      <c r="BP140" s="418" t="b">
        <v>0</v>
      </c>
      <c r="BQ140" s="418" t="b">
        <v>0</v>
      </c>
      <c r="BR140" s="418" t="b">
        <v>0</v>
      </c>
      <c r="BS140" s="418" t="b">
        <v>0</v>
      </c>
      <c r="BT140" s="418" t="b">
        <v>0</v>
      </c>
      <c r="BU140" s="418">
        <v>3</v>
      </c>
      <c r="BV140" s="419" t="s">
        <v>217</v>
      </c>
      <c r="BW140" s="418">
        <v>5</v>
      </c>
      <c r="BX140" s="419" t="s">
        <v>217</v>
      </c>
      <c r="BY140" s="419" t="s">
        <v>217</v>
      </c>
    </row>
    <row r="141" spans="1:77" ht="29" x14ac:dyDescent="0.35">
      <c r="A141" s="418">
        <v>1491</v>
      </c>
      <c r="B141" s="419" t="s">
        <v>800</v>
      </c>
      <c r="C141" s="419" t="s">
        <v>801</v>
      </c>
      <c r="D141" s="419" t="s">
        <v>217</v>
      </c>
      <c r="E141" s="419" t="s">
        <v>802</v>
      </c>
      <c r="F141" s="419" t="s">
        <v>396</v>
      </c>
      <c r="G141" s="418">
        <v>20807006</v>
      </c>
      <c r="H141" s="418">
        <v>20807006</v>
      </c>
      <c r="I141" s="419" t="s">
        <v>397</v>
      </c>
      <c r="J141" s="420">
        <v>41421</v>
      </c>
      <c r="K141" s="419" t="s">
        <v>398</v>
      </c>
      <c r="L141" s="419" t="s">
        <v>802</v>
      </c>
      <c r="M141" s="419" t="s">
        <v>485</v>
      </c>
      <c r="N141" s="419" t="s">
        <v>485</v>
      </c>
      <c r="O141" s="419" t="s">
        <v>586</v>
      </c>
      <c r="P141" s="418">
        <v>-14.155148860000001</v>
      </c>
      <c r="Q141" s="418">
        <v>34.528639660000003</v>
      </c>
      <c r="R141" s="418">
        <v>664984.98439362994</v>
      </c>
      <c r="S141" s="418">
        <v>8434576.5734155793</v>
      </c>
      <c r="T141" s="419" t="s">
        <v>217</v>
      </c>
      <c r="U141" s="419"/>
      <c r="V141" s="418">
        <v>3</v>
      </c>
      <c r="W141" s="418">
        <v>2</v>
      </c>
      <c r="X141" s="418">
        <v>5</v>
      </c>
      <c r="Y141" s="418">
        <v>2</v>
      </c>
      <c r="Z141" s="418">
        <v>1</v>
      </c>
      <c r="AA141" s="418">
        <v>3</v>
      </c>
      <c r="AB141" s="418">
        <v>0</v>
      </c>
      <c r="AC141" s="418">
        <v>2</v>
      </c>
      <c r="AD141" s="418">
        <v>2</v>
      </c>
      <c r="AE141" s="418">
        <v>0</v>
      </c>
      <c r="AF141" s="418">
        <v>0</v>
      </c>
      <c r="AG141" s="418">
        <v>0</v>
      </c>
      <c r="AH141" s="418">
        <v>2</v>
      </c>
      <c r="AI141" s="418">
        <v>8</v>
      </c>
      <c r="AJ141" s="418">
        <v>10</v>
      </c>
      <c r="AK141" s="418">
        <v>0</v>
      </c>
      <c r="AL141" s="418">
        <v>0</v>
      </c>
      <c r="AM141" s="418">
        <v>0</v>
      </c>
      <c r="AN141" s="418">
        <v>42</v>
      </c>
      <c r="AO141" s="418">
        <v>46</v>
      </c>
      <c r="AP141" s="418">
        <v>88</v>
      </c>
      <c r="AQ141" s="418">
        <v>14</v>
      </c>
      <c r="AR141" s="418">
        <v>24</v>
      </c>
      <c r="AS141" s="418">
        <v>38</v>
      </c>
      <c r="AT141" s="418">
        <v>13</v>
      </c>
      <c r="AU141" s="418">
        <v>25</v>
      </c>
      <c r="AV141" s="418">
        <v>38</v>
      </c>
      <c r="AW141" s="418">
        <v>2</v>
      </c>
      <c r="AX141" s="418">
        <v>1</v>
      </c>
      <c r="AY141" s="418">
        <v>3</v>
      </c>
      <c r="AZ141" s="418">
        <v>4</v>
      </c>
      <c r="BA141" s="418">
        <v>0</v>
      </c>
      <c r="BB141" s="418">
        <v>4</v>
      </c>
      <c r="BC141" s="419" t="s">
        <v>3</v>
      </c>
      <c r="BD141" s="419" t="s">
        <v>1</v>
      </c>
      <c r="BE141" s="418">
        <v>1</v>
      </c>
      <c r="BF141" s="418" t="b">
        <v>1</v>
      </c>
      <c r="BG141" s="418">
        <v>2</v>
      </c>
      <c r="BH141" s="418" t="b">
        <v>1</v>
      </c>
      <c r="BI141" s="418" t="b">
        <v>1</v>
      </c>
      <c r="BJ141" s="419" t="s">
        <v>2</v>
      </c>
      <c r="BK141" s="418">
        <v>10</v>
      </c>
      <c r="BL141" s="418" t="b">
        <v>1</v>
      </c>
      <c r="BM141" s="418">
        <v>1.5</v>
      </c>
      <c r="BN141" s="418" t="b">
        <v>0</v>
      </c>
      <c r="BP141" s="418" t="b">
        <v>1</v>
      </c>
      <c r="BQ141" s="418" t="b">
        <v>1</v>
      </c>
      <c r="BR141" s="418" t="b">
        <v>0</v>
      </c>
      <c r="BS141" s="418" t="b">
        <v>1</v>
      </c>
      <c r="BT141" s="418" t="b">
        <v>1</v>
      </c>
      <c r="BU141" s="418">
        <v>1.5</v>
      </c>
      <c r="BV141" s="419" t="s">
        <v>217</v>
      </c>
      <c r="BW141" s="418">
        <v>6</v>
      </c>
      <c r="BX141" s="419" t="s">
        <v>217</v>
      </c>
      <c r="BY141" s="419" t="s">
        <v>217</v>
      </c>
    </row>
    <row r="142" spans="1:77" x14ac:dyDescent="0.35">
      <c r="A142" s="418">
        <v>1492</v>
      </c>
      <c r="B142" s="419" t="s">
        <v>803</v>
      </c>
      <c r="C142" s="419" t="s">
        <v>804</v>
      </c>
      <c r="D142" s="419" t="s">
        <v>217</v>
      </c>
      <c r="E142" s="419" t="s">
        <v>785</v>
      </c>
      <c r="F142" s="419" t="s">
        <v>396</v>
      </c>
      <c r="G142" s="418">
        <v>20807007</v>
      </c>
      <c r="H142" s="418">
        <v>20807007</v>
      </c>
      <c r="I142" s="419" t="s">
        <v>786</v>
      </c>
      <c r="J142" s="420">
        <v>41421</v>
      </c>
      <c r="K142" s="419" t="s">
        <v>398</v>
      </c>
      <c r="L142" s="419" t="s">
        <v>805</v>
      </c>
      <c r="M142" s="419" t="s">
        <v>485</v>
      </c>
      <c r="N142" s="419" t="s">
        <v>485</v>
      </c>
      <c r="O142" s="419" t="s">
        <v>806</v>
      </c>
      <c r="P142" s="418">
        <v>-14.39306801</v>
      </c>
      <c r="Q142" s="418">
        <v>34.589122969999998</v>
      </c>
      <c r="R142" s="418">
        <v>671334.30968652002</v>
      </c>
      <c r="S142" s="418">
        <v>8408210.8900743797</v>
      </c>
      <c r="T142" s="419" t="s">
        <v>217</v>
      </c>
      <c r="U142" s="419"/>
      <c r="V142" s="418">
        <v>2</v>
      </c>
      <c r="W142" s="418">
        <v>0</v>
      </c>
      <c r="X142" s="418">
        <v>2</v>
      </c>
      <c r="Y142" s="418">
        <v>0</v>
      </c>
      <c r="Z142" s="418">
        <v>1</v>
      </c>
      <c r="AA142" s="418">
        <v>1</v>
      </c>
      <c r="AB142" s="418">
        <v>0</v>
      </c>
      <c r="AC142" s="418">
        <v>1</v>
      </c>
      <c r="AD142" s="418">
        <v>1</v>
      </c>
      <c r="AE142" s="418">
        <v>0</v>
      </c>
      <c r="AF142" s="418">
        <v>1</v>
      </c>
      <c r="AG142" s="418">
        <v>1</v>
      </c>
      <c r="AH142" s="418">
        <v>0</v>
      </c>
      <c r="AI142" s="418">
        <v>1</v>
      </c>
      <c r="AJ142" s="418">
        <v>1</v>
      </c>
      <c r="AK142" s="418">
        <v>0</v>
      </c>
      <c r="AL142" s="418">
        <v>0</v>
      </c>
      <c r="AM142" s="418">
        <v>0</v>
      </c>
      <c r="AN142" s="418">
        <v>31</v>
      </c>
      <c r="AO142" s="418">
        <v>49</v>
      </c>
      <c r="AP142" s="418">
        <v>80</v>
      </c>
      <c r="AQ142" s="418">
        <v>21</v>
      </c>
      <c r="AR142" s="418">
        <v>24</v>
      </c>
      <c r="AS142" s="418">
        <v>45</v>
      </c>
      <c r="AT142" s="418">
        <v>6</v>
      </c>
      <c r="AU142" s="418">
        <v>3</v>
      </c>
      <c r="AV142" s="418">
        <v>9</v>
      </c>
      <c r="AW142" s="418">
        <v>3</v>
      </c>
      <c r="AX142" s="418">
        <v>2</v>
      </c>
      <c r="AY142" s="418">
        <v>5</v>
      </c>
      <c r="AZ142" s="418">
        <v>0</v>
      </c>
      <c r="BA142" s="418">
        <v>1</v>
      </c>
      <c r="BB142" s="418">
        <v>1</v>
      </c>
      <c r="BC142" s="419" t="s">
        <v>3</v>
      </c>
      <c r="BD142" s="419" t="s">
        <v>218</v>
      </c>
      <c r="BE142" s="418">
        <v>1</v>
      </c>
      <c r="BF142" s="418" t="b">
        <v>0</v>
      </c>
      <c r="BH142" s="418" t="b">
        <v>0</v>
      </c>
      <c r="BI142" s="418" t="b">
        <v>1</v>
      </c>
      <c r="BJ142" s="419" t="s">
        <v>2</v>
      </c>
      <c r="BK142" s="418">
        <v>2</v>
      </c>
      <c r="BL142" s="418" t="b">
        <v>0</v>
      </c>
      <c r="BN142" s="418" t="b">
        <v>0</v>
      </c>
      <c r="BP142" s="418" t="b">
        <v>1</v>
      </c>
      <c r="BQ142" s="418" t="b">
        <v>0</v>
      </c>
      <c r="BR142" s="418" t="b">
        <v>0</v>
      </c>
      <c r="BS142" s="418" t="b">
        <v>0</v>
      </c>
      <c r="BT142" s="418" t="b">
        <v>1</v>
      </c>
      <c r="BU142" s="418">
        <v>3</v>
      </c>
      <c r="BV142" s="419" t="s">
        <v>217</v>
      </c>
      <c r="BW142" s="418">
        <v>5</v>
      </c>
      <c r="BX142" s="419" t="s">
        <v>217</v>
      </c>
      <c r="BY142" s="419" t="s">
        <v>217</v>
      </c>
    </row>
    <row r="143" spans="1:77" ht="29" x14ac:dyDescent="0.35">
      <c r="A143" s="418">
        <v>1493</v>
      </c>
      <c r="B143" s="419" t="s">
        <v>807</v>
      </c>
      <c r="C143" s="419" t="s">
        <v>217</v>
      </c>
      <c r="D143" s="419" t="s">
        <v>808</v>
      </c>
      <c r="E143" s="419" t="s">
        <v>442</v>
      </c>
      <c r="F143" s="419" t="s">
        <v>396</v>
      </c>
      <c r="G143" s="418">
        <v>20807008</v>
      </c>
      <c r="H143" s="418">
        <v>20807008</v>
      </c>
      <c r="I143" s="419" t="s">
        <v>397</v>
      </c>
      <c r="J143" s="420">
        <v>41499</v>
      </c>
      <c r="K143" s="419" t="s">
        <v>398</v>
      </c>
      <c r="L143" s="419" t="s">
        <v>442</v>
      </c>
      <c r="M143" s="419" t="s">
        <v>485</v>
      </c>
      <c r="N143" s="419" t="s">
        <v>485</v>
      </c>
      <c r="O143" s="419" t="s">
        <v>451</v>
      </c>
      <c r="P143" s="418">
        <v>-14.4241285</v>
      </c>
      <c r="Q143" s="418">
        <v>34.580871070000001</v>
      </c>
      <c r="R143" s="418">
        <v>670420.81618168997</v>
      </c>
      <c r="S143" s="418">
        <v>8404780.6048801504</v>
      </c>
      <c r="T143" s="419" t="s">
        <v>217</v>
      </c>
      <c r="U143" s="419" t="s">
        <v>217</v>
      </c>
      <c r="V143" s="418">
        <v>0</v>
      </c>
      <c r="W143" s="418">
        <v>3</v>
      </c>
      <c r="X143" s="418">
        <v>3</v>
      </c>
      <c r="Y143" s="418">
        <v>0</v>
      </c>
      <c r="Z143" s="418">
        <v>0</v>
      </c>
      <c r="AA143" s="418">
        <v>0</v>
      </c>
      <c r="AB143" s="418">
        <v>0</v>
      </c>
      <c r="AC143" s="418">
        <v>3</v>
      </c>
      <c r="AD143" s="418">
        <v>3</v>
      </c>
      <c r="AE143" s="418">
        <v>0</v>
      </c>
      <c r="AF143" s="418">
        <v>0</v>
      </c>
      <c r="AG143" s="418">
        <v>0</v>
      </c>
      <c r="AH143" s="418">
        <v>5</v>
      </c>
      <c r="AI143" s="418">
        <v>5</v>
      </c>
      <c r="AJ143" s="418">
        <v>10</v>
      </c>
      <c r="AK143" s="418">
        <v>0</v>
      </c>
      <c r="AL143" s="418">
        <v>0</v>
      </c>
      <c r="AM143" s="418">
        <v>0</v>
      </c>
      <c r="AN143" s="418">
        <v>20</v>
      </c>
      <c r="AO143" s="418">
        <v>25</v>
      </c>
      <c r="AP143" s="418">
        <v>45</v>
      </c>
      <c r="AQ143" s="418">
        <v>13</v>
      </c>
      <c r="AR143" s="418">
        <v>10</v>
      </c>
      <c r="AS143" s="418">
        <v>23</v>
      </c>
      <c r="AT143" s="418">
        <v>8</v>
      </c>
      <c r="AU143" s="418">
        <v>4</v>
      </c>
      <c r="AV143" s="418">
        <v>12</v>
      </c>
      <c r="AW143" s="418">
        <v>5</v>
      </c>
      <c r="AX143" s="418">
        <v>3</v>
      </c>
      <c r="AY143" s="418">
        <v>8</v>
      </c>
      <c r="AZ143" s="418">
        <v>2</v>
      </c>
      <c r="BA143" s="418">
        <v>3</v>
      </c>
      <c r="BB143" s="418">
        <v>5</v>
      </c>
      <c r="BC143" s="419" t="s">
        <v>0</v>
      </c>
      <c r="BD143" s="419" t="s">
        <v>218</v>
      </c>
      <c r="BE143" s="418">
        <v>1</v>
      </c>
      <c r="BF143" s="418" t="b">
        <v>0</v>
      </c>
      <c r="BH143" s="418" t="b">
        <v>0</v>
      </c>
      <c r="BI143" s="418" t="b">
        <v>1</v>
      </c>
      <c r="BJ143" s="419" t="s">
        <v>2</v>
      </c>
      <c r="BK143" s="418">
        <v>100</v>
      </c>
      <c r="BL143" s="418" t="b">
        <v>0</v>
      </c>
      <c r="BN143" s="418" t="b">
        <v>0</v>
      </c>
      <c r="BP143" s="418" t="b">
        <v>0</v>
      </c>
      <c r="BQ143" s="418" t="b">
        <v>0</v>
      </c>
      <c r="BR143" s="418" t="b">
        <v>0</v>
      </c>
      <c r="BS143" s="418" t="b">
        <v>0</v>
      </c>
      <c r="BT143" s="418" t="b">
        <v>0</v>
      </c>
      <c r="BU143" s="418">
        <v>3</v>
      </c>
      <c r="BV143" s="419" t="s">
        <v>217</v>
      </c>
      <c r="BW143" s="418">
        <v>1.5</v>
      </c>
      <c r="BX143" s="419" t="s">
        <v>217</v>
      </c>
      <c r="BY143" s="419" t="s">
        <v>217</v>
      </c>
    </row>
    <row r="144" spans="1:77" x14ac:dyDescent="0.35">
      <c r="A144" s="418">
        <v>1494</v>
      </c>
      <c r="B144" s="419" t="s">
        <v>809</v>
      </c>
      <c r="C144" s="419" t="s">
        <v>810</v>
      </c>
      <c r="D144" s="419" t="s">
        <v>217</v>
      </c>
      <c r="E144" s="419" t="s">
        <v>811</v>
      </c>
      <c r="F144" s="419" t="s">
        <v>396</v>
      </c>
      <c r="G144" s="418">
        <v>20807009</v>
      </c>
      <c r="H144" s="418">
        <v>20807009</v>
      </c>
      <c r="I144" s="419" t="s">
        <v>812</v>
      </c>
      <c r="J144" s="420">
        <v>41421</v>
      </c>
      <c r="K144" s="419" t="s">
        <v>398</v>
      </c>
      <c r="L144" s="419" t="s">
        <v>785</v>
      </c>
      <c r="M144" s="419" t="s">
        <v>485</v>
      </c>
      <c r="N144" s="419" t="s">
        <v>485</v>
      </c>
      <c r="O144" s="419" t="s">
        <v>806</v>
      </c>
      <c r="P144" s="418">
        <v>-14.41500798</v>
      </c>
      <c r="Q144" s="418">
        <v>34.601303889999997</v>
      </c>
      <c r="R144" s="418">
        <v>672631.03861497995</v>
      </c>
      <c r="S144" s="418">
        <v>8405774.4271729905</v>
      </c>
      <c r="T144" s="419" t="s">
        <v>217</v>
      </c>
      <c r="U144" s="419"/>
      <c r="V144" s="418">
        <v>0</v>
      </c>
      <c r="W144" s="418">
        <v>4</v>
      </c>
      <c r="X144" s="418">
        <v>4</v>
      </c>
      <c r="Y144" s="418">
        <v>0</v>
      </c>
      <c r="Z144" s="418">
        <v>3</v>
      </c>
      <c r="AA144" s="418">
        <v>3</v>
      </c>
      <c r="AB144" s="418">
        <v>0</v>
      </c>
      <c r="AC144" s="418">
        <v>1</v>
      </c>
      <c r="AD144" s="418">
        <v>1</v>
      </c>
      <c r="AE144" s="418">
        <v>0</v>
      </c>
      <c r="AF144" s="418">
        <v>0</v>
      </c>
      <c r="AG144" s="418">
        <v>0</v>
      </c>
      <c r="AH144" s="418">
        <v>2</v>
      </c>
      <c r="AI144" s="418">
        <v>8</v>
      </c>
      <c r="AJ144" s="418">
        <v>10</v>
      </c>
      <c r="AK144" s="418">
        <v>0</v>
      </c>
      <c r="AL144" s="418">
        <v>0</v>
      </c>
      <c r="AM144" s="418">
        <v>0</v>
      </c>
      <c r="AN144" s="418">
        <v>10</v>
      </c>
      <c r="AO144" s="418">
        <v>64</v>
      </c>
      <c r="AP144" s="418">
        <v>74</v>
      </c>
      <c r="AQ144" s="418">
        <v>7</v>
      </c>
      <c r="AR144" s="418">
        <v>4</v>
      </c>
      <c r="AS144" s="418">
        <v>11</v>
      </c>
      <c r="AT144" s="418">
        <v>11</v>
      </c>
      <c r="AU144" s="418">
        <v>9</v>
      </c>
      <c r="AV144" s="418">
        <v>20</v>
      </c>
      <c r="AW144" s="418">
        <v>0</v>
      </c>
      <c r="AX144" s="418">
        <v>0</v>
      </c>
      <c r="AY144" s="418">
        <v>0</v>
      </c>
      <c r="AZ144" s="418">
        <v>0</v>
      </c>
      <c r="BA144" s="418">
        <v>0</v>
      </c>
      <c r="BB144" s="418">
        <v>0</v>
      </c>
      <c r="BC144" s="419" t="s">
        <v>0</v>
      </c>
      <c r="BD144" s="419" t="s">
        <v>218</v>
      </c>
      <c r="BE144" s="418">
        <v>1</v>
      </c>
      <c r="BF144" s="418" t="b">
        <v>1</v>
      </c>
      <c r="BH144" s="418" t="b">
        <v>0</v>
      </c>
      <c r="BI144" s="418" t="b">
        <v>1</v>
      </c>
      <c r="BJ144" s="419" t="s">
        <v>2</v>
      </c>
      <c r="BK144" s="418">
        <v>200</v>
      </c>
      <c r="BL144" s="418" t="b">
        <v>0</v>
      </c>
      <c r="BN144" s="418" t="b">
        <v>0</v>
      </c>
      <c r="BP144" s="418" t="b">
        <v>1</v>
      </c>
      <c r="BQ144" s="418" t="b">
        <v>0</v>
      </c>
      <c r="BR144" s="418" t="b">
        <v>0</v>
      </c>
      <c r="BS144" s="418" t="b">
        <v>1</v>
      </c>
      <c r="BT144" s="418" t="b">
        <v>0</v>
      </c>
      <c r="BU144" s="418">
        <v>0.5</v>
      </c>
      <c r="BV144" s="419" t="s">
        <v>217</v>
      </c>
      <c r="BW144" s="418">
        <v>5</v>
      </c>
      <c r="BX144" s="419" t="s">
        <v>217</v>
      </c>
      <c r="BY144" s="419" t="s">
        <v>217</v>
      </c>
    </row>
    <row r="145" spans="1:77" ht="29" x14ac:dyDescent="0.35">
      <c r="A145" s="418">
        <v>1495</v>
      </c>
      <c r="B145" s="419" t="s">
        <v>813</v>
      </c>
      <c r="C145" s="419" t="s">
        <v>814</v>
      </c>
      <c r="D145" s="419" t="s">
        <v>217</v>
      </c>
      <c r="E145" s="419" t="s">
        <v>583</v>
      </c>
      <c r="F145" s="419" t="s">
        <v>396</v>
      </c>
      <c r="G145" s="418">
        <v>20807010</v>
      </c>
      <c r="H145" s="418">
        <v>20807010</v>
      </c>
      <c r="I145" s="419" t="s">
        <v>455</v>
      </c>
      <c r="J145" s="420">
        <v>406298</v>
      </c>
      <c r="K145" s="419" t="s">
        <v>398</v>
      </c>
      <c r="L145" s="419" t="s">
        <v>815</v>
      </c>
      <c r="M145" s="419" t="s">
        <v>485</v>
      </c>
      <c r="N145" s="419" t="s">
        <v>485</v>
      </c>
      <c r="O145" s="419" t="s">
        <v>586</v>
      </c>
      <c r="P145" s="418">
        <v>-14.217883970000001</v>
      </c>
      <c r="Q145" s="418">
        <v>34.512806750000003</v>
      </c>
      <c r="R145" s="418">
        <v>663230.87386072997</v>
      </c>
      <c r="S145" s="418">
        <v>8427647.2283740994</v>
      </c>
      <c r="T145" s="419" t="s">
        <v>217</v>
      </c>
      <c r="U145" s="419"/>
      <c r="V145" s="418">
        <v>1</v>
      </c>
      <c r="W145" s="418">
        <v>2</v>
      </c>
      <c r="X145" s="418">
        <v>3</v>
      </c>
      <c r="Y145" s="418">
        <v>1</v>
      </c>
      <c r="Z145" s="418">
        <v>1</v>
      </c>
      <c r="AA145" s="418">
        <v>2</v>
      </c>
      <c r="AB145" s="418">
        <v>0</v>
      </c>
      <c r="AC145" s="418">
        <v>1</v>
      </c>
      <c r="AD145" s="418">
        <v>1</v>
      </c>
      <c r="AE145" s="418">
        <v>0</v>
      </c>
      <c r="AF145" s="418">
        <v>2</v>
      </c>
      <c r="AG145" s="418">
        <v>2</v>
      </c>
      <c r="AH145" s="418">
        <v>3</v>
      </c>
      <c r="AI145" s="418">
        <v>7</v>
      </c>
      <c r="AJ145" s="418">
        <v>10</v>
      </c>
      <c r="AK145" s="418">
        <v>0</v>
      </c>
      <c r="AL145" s="418">
        <v>0</v>
      </c>
      <c r="AM145" s="418">
        <v>0</v>
      </c>
      <c r="AN145" s="418">
        <v>25</v>
      </c>
      <c r="AO145" s="418">
        <v>33</v>
      </c>
      <c r="AP145" s="418">
        <v>58</v>
      </c>
      <c r="AQ145" s="418">
        <v>19</v>
      </c>
      <c r="AR145" s="418">
        <v>31</v>
      </c>
      <c r="AS145" s="418">
        <v>50</v>
      </c>
      <c r="AT145" s="418">
        <v>10</v>
      </c>
      <c r="AU145" s="418">
        <v>10</v>
      </c>
      <c r="AV145" s="418">
        <v>20</v>
      </c>
      <c r="AW145" s="418">
        <v>2</v>
      </c>
      <c r="AX145" s="418">
        <v>3</v>
      </c>
      <c r="AY145" s="418">
        <v>5</v>
      </c>
      <c r="AZ145" s="418">
        <v>0</v>
      </c>
      <c r="BA145" s="418">
        <v>0</v>
      </c>
      <c r="BB145" s="418">
        <v>0</v>
      </c>
      <c r="BC145" s="419" t="s">
        <v>3</v>
      </c>
      <c r="BD145" s="419" t="s">
        <v>1</v>
      </c>
      <c r="BE145" s="418">
        <v>1</v>
      </c>
      <c r="BF145" s="418" t="b">
        <v>1</v>
      </c>
      <c r="BG145" s="418">
        <v>2</v>
      </c>
      <c r="BH145" s="418" t="b">
        <v>1</v>
      </c>
      <c r="BI145" s="418" t="b">
        <v>1</v>
      </c>
      <c r="BJ145" s="419" t="s">
        <v>2</v>
      </c>
      <c r="BK145" s="418">
        <v>10</v>
      </c>
      <c r="BL145" s="418" t="b">
        <v>1</v>
      </c>
      <c r="BM145" s="418">
        <v>0.5</v>
      </c>
      <c r="BN145" s="418" t="b">
        <v>0</v>
      </c>
      <c r="BP145" s="418" t="b">
        <v>0</v>
      </c>
      <c r="BQ145" s="418" t="b">
        <v>1</v>
      </c>
      <c r="BR145" s="418" t="b">
        <v>0</v>
      </c>
      <c r="BS145" s="418" t="b">
        <v>1</v>
      </c>
      <c r="BT145" s="418" t="b">
        <v>1</v>
      </c>
      <c r="BV145" s="419" t="s">
        <v>217</v>
      </c>
      <c r="BX145" s="419" t="s">
        <v>217</v>
      </c>
      <c r="BY145" s="419" t="s">
        <v>217</v>
      </c>
    </row>
    <row r="146" spans="1:77" ht="29" x14ac:dyDescent="0.35">
      <c r="A146" s="418">
        <v>1496</v>
      </c>
      <c r="B146" s="419" t="s">
        <v>816</v>
      </c>
      <c r="C146" s="419" t="s">
        <v>217</v>
      </c>
      <c r="D146" s="419" t="s">
        <v>217</v>
      </c>
      <c r="E146" s="419" t="s">
        <v>217</v>
      </c>
      <c r="F146" s="419" t="s">
        <v>396</v>
      </c>
      <c r="G146" s="418">
        <v>20808001</v>
      </c>
      <c r="H146" s="418">
        <v>20808001</v>
      </c>
      <c r="I146" s="419" t="s">
        <v>217</v>
      </c>
      <c r="K146" s="419" t="s">
        <v>398</v>
      </c>
      <c r="L146" s="419" t="s">
        <v>217</v>
      </c>
      <c r="M146" s="419" t="s">
        <v>817</v>
      </c>
      <c r="N146" s="419" t="s">
        <v>817</v>
      </c>
      <c r="O146" s="419" t="s">
        <v>217</v>
      </c>
      <c r="P146" s="418">
        <v>-14.260859999999999</v>
      </c>
      <c r="Q146" s="418">
        <v>34.448869999999999</v>
      </c>
      <c r="R146" s="418">
        <v>0</v>
      </c>
      <c r="S146" s="418">
        <v>0</v>
      </c>
      <c r="T146" s="419" t="s">
        <v>217</v>
      </c>
      <c r="U146" s="419" t="s">
        <v>217</v>
      </c>
      <c r="V146" s="418">
        <v>1</v>
      </c>
      <c r="W146" s="418">
        <v>2</v>
      </c>
      <c r="X146" s="418">
        <v>3</v>
      </c>
      <c r="Y146" s="418">
        <v>1</v>
      </c>
      <c r="Z146" s="418">
        <v>1</v>
      </c>
      <c r="AA146" s="418">
        <v>2</v>
      </c>
      <c r="AB146" s="418">
        <v>0</v>
      </c>
      <c r="AC146" s="418">
        <v>1</v>
      </c>
      <c r="AD146" s="418">
        <v>1</v>
      </c>
      <c r="AE146" s="418">
        <v>0</v>
      </c>
      <c r="AF146" s="418">
        <v>2</v>
      </c>
      <c r="AG146" s="418">
        <v>2</v>
      </c>
      <c r="AH146" s="418">
        <v>3</v>
      </c>
      <c r="AI146" s="418">
        <v>7</v>
      </c>
      <c r="AJ146" s="418">
        <v>10</v>
      </c>
      <c r="AK146" s="418">
        <v>0</v>
      </c>
      <c r="AL146" s="418">
        <v>0</v>
      </c>
      <c r="AM146" s="418">
        <v>0</v>
      </c>
      <c r="AN146" s="418">
        <v>25</v>
      </c>
      <c r="AO146" s="418">
        <v>33</v>
      </c>
      <c r="AP146" s="418">
        <v>58</v>
      </c>
      <c r="AQ146" s="418">
        <v>19</v>
      </c>
      <c r="AR146" s="418">
        <v>31</v>
      </c>
      <c r="AS146" s="418">
        <v>50</v>
      </c>
      <c r="AT146" s="418">
        <v>10</v>
      </c>
      <c r="AU146" s="418">
        <v>10</v>
      </c>
      <c r="AV146" s="418">
        <v>20</v>
      </c>
      <c r="AW146" s="418">
        <v>2</v>
      </c>
      <c r="AX146" s="418">
        <v>3</v>
      </c>
      <c r="AY146" s="418">
        <v>5</v>
      </c>
      <c r="AZ146" s="418">
        <v>0</v>
      </c>
      <c r="BA146" s="418">
        <v>0</v>
      </c>
      <c r="BB146" s="418">
        <v>0</v>
      </c>
      <c r="BC146" s="419" t="s">
        <v>8</v>
      </c>
      <c r="BD146" s="419" t="s">
        <v>7</v>
      </c>
      <c r="BE146" s="424">
        <v>1</v>
      </c>
      <c r="BF146" s="418" t="b">
        <v>0</v>
      </c>
      <c r="BH146" s="418" t="b">
        <v>0</v>
      </c>
      <c r="BI146" s="418" t="b">
        <v>0</v>
      </c>
      <c r="BJ146" s="419" t="s">
        <v>2</v>
      </c>
      <c r="BL146" s="418" t="b">
        <v>0</v>
      </c>
      <c r="BN146" s="418" t="b">
        <v>0</v>
      </c>
      <c r="BP146" s="418" t="b">
        <v>0</v>
      </c>
      <c r="BQ146" s="418" t="b">
        <v>0</v>
      </c>
      <c r="BR146" s="418" t="b">
        <v>0</v>
      </c>
      <c r="BS146" s="418" t="b">
        <v>0</v>
      </c>
      <c r="BT146" s="418" t="b">
        <v>0</v>
      </c>
      <c r="BV146" s="419" t="s">
        <v>217</v>
      </c>
      <c r="BX146" s="419" t="s">
        <v>217</v>
      </c>
      <c r="BY146" s="419" t="s">
        <v>217</v>
      </c>
    </row>
    <row r="147" spans="1:77" ht="29" x14ac:dyDescent="0.35">
      <c r="A147" s="418">
        <v>1497</v>
      </c>
      <c r="B147" s="419" t="s">
        <v>818</v>
      </c>
      <c r="C147" s="419" t="s">
        <v>217</v>
      </c>
      <c r="D147" s="419" t="s">
        <v>217</v>
      </c>
      <c r="E147" s="419" t="s">
        <v>217</v>
      </c>
      <c r="F147" s="419" t="s">
        <v>396</v>
      </c>
      <c r="G147" s="418">
        <v>20808002</v>
      </c>
      <c r="H147" s="418">
        <v>20808002</v>
      </c>
      <c r="I147" s="419" t="s">
        <v>217</v>
      </c>
      <c r="K147" s="419" t="s">
        <v>398</v>
      </c>
      <c r="L147" s="419" t="s">
        <v>217</v>
      </c>
      <c r="M147" s="419" t="s">
        <v>817</v>
      </c>
      <c r="N147" s="419" t="s">
        <v>817</v>
      </c>
      <c r="O147" s="419" t="s">
        <v>217</v>
      </c>
      <c r="P147" s="418">
        <v>-14.260899999999999</v>
      </c>
      <c r="Q147" s="418">
        <v>34.44885</v>
      </c>
      <c r="R147" s="418">
        <v>0</v>
      </c>
      <c r="S147" s="418">
        <v>0</v>
      </c>
      <c r="T147" s="419" t="s">
        <v>217</v>
      </c>
      <c r="U147" s="419" t="s">
        <v>217</v>
      </c>
      <c r="V147" s="418">
        <v>1</v>
      </c>
      <c r="W147" s="418">
        <v>2</v>
      </c>
      <c r="X147" s="418">
        <v>3</v>
      </c>
      <c r="Y147" s="418">
        <v>1</v>
      </c>
      <c r="Z147" s="418">
        <v>1</v>
      </c>
      <c r="AA147" s="418">
        <v>2</v>
      </c>
      <c r="AB147" s="418">
        <v>0</v>
      </c>
      <c r="AC147" s="418">
        <v>1</v>
      </c>
      <c r="AD147" s="418">
        <v>1</v>
      </c>
      <c r="AE147" s="418">
        <v>0</v>
      </c>
      <c r="AF147" s="418">
        <v>2</v>
      </c>
      <c r="AG147" s="418">
        <v>2</v>
      </c>
      <c r="AH147" s="418">
        <v>3</v>
      </c>
      <c r="AI147" s="418">
        <v>7</v>
      </c>
      <c r="AJ147" s="418">
        <v>10</v>
      </c>
      <c r="AK147" s="418">
        <v>0</v>
      </c>
      <c r="AL147" s="418">
        <v>0</v>
      </c>
      <c r="AM147" s="418">
        <v>0</v>
      </c>
      <c r="AN147" s="418">
        <v>25</v>
      </c>
      <c r="AO147" s="418">
        <v>33</v>
      </c>
      <c r="AP147" s="418">
        <v>58</v>
      </c>
      <c r="AQ147" s="418">
        <v>19</v>
      </c>
      <c r="AR147" s="418">
        <v>31</v>
      </c>
      <c r="AS147" s="418">
        <v>50</v>
      </c>
      <c r="AT147" s="418">
        <v>10</v>
      </c>
      <c r="AU147" s="418">
        <v>10</v>
      </c>
      <c r="AV147" s="418">
        <v>20</v>
      </c>
      <c r="AW147" s="418">
        <v>2</v>
      </c>
      <c r="AX147" s="418">
        <v>3</v>
      </c>
      <c r="AY147" s="418">
        <v>5</v>
      </c>
      <c r="AZ147" s="418">
        <v>0</v>
      </c>
      <c r="BA147" s="418">
        <v>0</v>
      </c>
      <c r="BB147" s="418">
        <v>0</v>
      </c>
      <c r="BC147" s="419" t="s">
        <v>8</v>
      </c>
      <c r="BD147" s="419" t="s">
        <v>7</v>
      </c>
      <c r="BE147" s="424">
        <v>1</v>
      </c>
      <c r="BF147" s="418" t="b">
        <v>0</v>
      </c>
      <c r="BH147" s="418" t="b">
        <v>0</v>
      </c>
      <c r="BI147" s="418" t="b">
        <v>0</v>
      </c>
      <c r="BJ147" s="419" t="s">
        <v>2</v>
      </c>
      <c r="BL147" s="418" t="b">
        <v>0</v>
      </c>
      <c r="BN147" s="418" t="b">
        <v>0</v>
      </c>
      <c r="BP147" s="418" t="b">
        <v>0</v>
      </c>
      <c r="BQ147" s="418" t="b">
        <v>0</v>
      </c>
      <c r="BR147" s="418" t="b">
        <v>0</v>
      </c>
      <c r="BS147" s="418" t="b">
        <v>0</v>
      </c>
      <c r="BT147" s="418" t="b">
        <v>0</v>
      </c>
      <c r="BV147" s="419" t="s">
        <v>217</v>
      </c>
      <c r="BX147" s="419" t="s">
        <v>217</v>
      </c>
      <c r="BY147" s="419" t="s">
        <v>217</v>
      </c>
    </row>
    <row r="148" spans="1:77" ht="29" x14ac:dyDescent="0.35">
      <c r="A148" s="418">
        <v>1498</v>
      </c>
      <c r="B148" s="419" t="s">
        <v>819</v>
      </c>
      <c r="C148" s="419" t="s">
        <v>217</v>
      </c>
      <c r="D148" s="419" t="s">
        <v>217</v>
      </c>
      <c r="E148" s="419" t="s">
        <v>217</v>
      </c>
      <c r="F148" s="419" t="s">
        <v>396</v>
      </c>
      <c r="G148" s="418">
        <v>20808003</v>
      </c>
      <c r="H148" s="418">
        <v>20808003</v>
      </c>
      <c r="I148" s="419" t="s">
        <v>217</v>
      </c>
      <c r="K148" s="419" t="s">
        <v>398</v>
      </c>
      <c r="L148" s="419" t="s">
        <v>217</v>
      </c>
      <c r="M148" s="419" t="s">
        <v>817</v>
      </c>
      <c r="N148" s="419" t="s">
        <v>817</v>
      </c>
      <c r="O148" s="419" t="s">
        <v>217</v>
      </c>
      <c r="P148" s="418">
        <v>-14.30551</v>
      </c>
      <c r="Q148" s="418">
        <v>34.423070000000003</v>
      </c>
      <c r="R148" s="418">
        <v>0</v>
      </c>
      <c r="S148" s="418">
        <v>0</v>
      </c>
      <c r="T148" s="419" t="s">
        <v>217</v>
      </c>
      <c r="U148" s="419" t="s">
        <v>217</v>
      </c>
      <c r="V148" s="418">
        <v>1</v>
      </c>
      <c r="W148" s="418">
        <v>2</v>
      </c>
      <c r="X148" s="418">
        <v>3</v>
      </c>
      <c r="Y148" s="418">
        <v>1</v>
      </c>
      <c r="Z148" s="418">
        <v>1</v>
      </c>
      <c r="AA148" s="418">
        <v>2</v>
      </c>
      <c r="AB148" s="418">
        <v>0</v>
      </c>
      <c r="AC148" s="418">
        <v>1</v>
      </c>
      <c r="AD148" s="418">
        <v>1</v>
      </c>
      <c r="AE148" s="418">
        <v>0</v>
      </c>
      <c r="AF148" s="418">
        <v>2</v>
      </c>
      <c r="AG148" s="418">
        <v>2</v>
      </c>
      <c r="AH148" s="418">
        <v>3</v>
      </c>
      <c r="AI148" s="418">
        <v>7</v>
      </c>
      <c r="AJ148" s="418">
        <v>10</v>
      </c>
      <c r="AK148" s="418">
        <v>0</v>
      </c>
      <c r="AL148" s="418">
        <v>0</v>
      </c>
      <c r="AM148" s="418">
        <v>0</v>
      </c>
      <c r="AN148" s="418">
        <v>25</v>
      </c>
      <c r="AO148" s="418">
        <v>33</v>
      </c>
      <c r="AP148" s="418">
        <v>58</v>
      </c>
      <c r="AQ148" s="418">
        <v>19</v>
      </c>
      <c r="AR148" s="418">
        <v>31</v>
      </c>
      <c r="AS148" s="418">
        <v>50</v>
      </c>
      <c r="AT148" s="418">
        <v>10</v>
      </c>
      <c r="AU148" s="418">
        <v>10</v>
      </c>
      <c r="AV148" s="418">
        <v>20</v>
      </c>
      <c r="AW148" s="418">
        <v>2</v>
      </c>
      <c r="AX148" s="418">
        <v>3</v>
      </c>
      <c r="AY148" s="418">
        <v>5</v>
      </c>
      <c r="AZ148" s="418">
        <v>0</v>
      </c>
      <c r="BA148" s="418">
        <v>0</v>
      </c>
      <c r="BB148" s="418">
        <v>0</v>
      </c>
      <c r="BC148" s="419" t="s">
        <v>8</v>
      </c>
      <c r="BD148" s="419" t="s">
        <v>7</v>
      </c>
      <c r="BE148" s="424">
        <v>1</v>
      </c>
      <c r="BF148" s="418" t="b">
        <v>0</v>
      </c>
      <c r="BH148" s="418" t="b">
        <v>0</v>
      </c>
      <c r="BI148" s="418" t="b">
        <v>0</v>
      </c>
      <c r="BJ148" s="419" t="s">
        <v>2</v>
      </c>
      <c r="BL148" s="418" t="b">
        <v>0</v>
      </c>
      <c r="BN148" s="418" t="b">
        <v>0</v>
      </c>
      <c r="BP148" s="418" t="b">
        <v>0</v>
      </c>
      <c r="BQ148" s="418" t="b">
        <v>0</v>
      </c>
      <c r="BR148" s="418" t="b">
        <v>0</v>
      </c>
      <c r="BS148" s="418" t="b">
        <v>0</v>
      </c>
      <c r="BT148" s="418" t="b">
        <v>0</v>
      </c>
      <c r="BV148" s="419" t="s">
        <v>217</v>
      </c>
      <c r="BX148" s="419" t="s">
        <v>217</v>
      </c>
      <c r="BY148" s="419" t="s">
        <v>217</v>
      </c>
    </row>
    <row r="149" spans="1:77" ht="29" x14ac:dyDescent="0.35">
      <c r="A149" s="418">
        <v>1499</v>
      </c>
      <c r="B149" s="419" t="s">
        <v>820</v>
      </c>
      <c r="C149" s="419" t="s">
        <v>217</v>
      </c>
      <c r="D149" s="419" t="s">
        <v>821</v>
      </c>
      <c r="E149" s="419" t="s">
        <v>822</v>
      </c>
      <c r="F149" s="419" t="s">
        <v>396</v>
      </c>
      <c r="G149" s="418">
        <v>20808004</v>
      </c>
      <c r="H149" s="418">
        <v>20808004</v>
      </c>
      <c r="I149" s="419" t="s">
        <v>823</v>
      </c>
      <c r="J149" s="420">
        <v>41515</v>
      </c>
      <c r="K149" s="419" t="s">
        <v>398</v>
      </c>
      <c r="L149" s="419" t="s">
        <v>824</v>
      </c>
      <c r="M149" s="419" t="s">
        <v>817</v>
      </c>
      <c r="N149" s="419" t="s">
        <v>817</v>
      </c>
      <c r="O149" s="419" t="s">
        <v>826</v>
      </c>
      <c r="P149" s="418">
        <v>-14.30594</v>
      </c>
      <c r="Q149" s="418">
        <v>34.42342</v>
      </c>
      <c r="R149" s="418">
        <v>0</v>
      </c>
      <c r="S149" s="418">
        <v>0</v>
      </c>
      <c r="T149" s="419" t="s">
        <v>217</v>
      </c>
      <c r="U149" s="419" t="s">
        <v>217</v>
      </c>
      <c r="V149" s="418">
        <v>0</v>
      </c>
      <c r="W149" s="418">
        <v>2</v>
      </c>
      <c r="X149" s="418">
        <v>2</v>
      </c>
      <c r="Y149" s="418">
        <v>0</v>
      </c>
      <c r="Z149" s="418">
        <v>0</v>
      </c>
      <c r="AA149" s="418">
        <v>0</v>
      </c>
      <c r="AB149" s="418">
        <v>0</v>
      </c>
      <c r="AC149" s="418">
        <v>2</v>
      </c>
      <c r="AD149" s="418">
        <v>2</v>
      </c>
      <c r="AE149" s="418">
        <v>0</v>
      </c>
      <c r="AF149" s="418">
        <v>0</v>
      </c>
      <c r="AG149" s="418">
        <v>0</v>
      </c>
      <c r="AH149" s="418">
        <v>1</v>
      </c>
      <c r="AI149" s="418">
        <v>9</v>
      </c>
      <c r="AJ149" s="418">
        <v>10</v>
      </c>
      <c r="AK149" s="418">
        <v>0</v>
      </c>
      <c r="AL149" s="418">
        <v>0</v>
      </c>
      <c r="AM149" s="418">
        <v>0</v>
      </c>
      <c r="AN149" s="418">
        <v>65</v>
      </c>
      <c r="AO149" s="418">
        <v>86</v>
      </c>
      <c r="AP149" s="418">
        <v>151</v>
      </c>
      <c r="AQ149" s="418">
        <v>21</v>
      </c>
      <c r="AR149" s="418">
        <v>26</v>
      </c>
      <c r="AS149" s="418">
        <v>47</v>
      </c>
      <c r="AT149" s="418">
        <v>6</v>
      </c>
      <c r="AU149" s="418">
        <v>11</v>
      </c>
      <c r="AV149" s="418">
        <v>17</v>
      </c>
      <c r="AW149" s="418">
        <v>3</v>
      </c>
      <c r="AX149" s="418">
        <v>5</v>
      </c>
      <c r="AY149" s="418">
        <v>8</v>
      </c>
      <c r="AZ149" s="418">
        <v>0</v>
      </c>
      <c r="BA149" s="418">
        <v>0</v>
      </c>
      <c r="BB149" s="418">
        <v>0</v>
      </c>
      <c r="BC149" s="419" t="s">
        <v>3</v>
      </c>
      <c r="BD149" s="419" t="s">
        <v>1</v>
      </c>
      <c r="BE149" s="418">
        <v>1</v>
      </c>
      <c r="BF149" s="418" t="b">
        <v>1</v>
      </c>
      <c r="BG149" s="418">
        <v>4</v>
      </c>
      <c r="BH149" s="418" t="b">
        <v>0</v>
      </c>
      <c r="BI149" s="418" t="b">
        <v>1</v>
      </c>
      <c r="BJ149" s="419" t="s">
        <v>2</v>
      </c>
      <c r="BK149" s="418">
        <v>160</v>
      </c>
      <c r="BL149" s="418" t="b">
        <v>1</v>
      </c>
      <c r="BM149" s="418">
        <v>1.5</v>
      </c>
      <c r="BN149" s="418" t="b">
        <v>0</v>
      </c>
      <c r="BP149" s="418" t="b">
        <v>1</v>
      </c>
      <c r="BQ149" s="418" t="b">
        <v>1</v>
      </c>
      <c r="BR149" s="418" t="b">
        <v>0</v>
      </c>
      <c r="BS149" s="418" t="b">
        <v>1</v>
      </c>
      <c r="BT149" s="418" t="b">
        <v>1</v>
      </c>
      <c r="BU149" s="418">
        <v>1</v>
      </c>
      <c r="BV149" s="419" t="s">
        <v>217</v>
      </c>
      <c r="BW149" s="418">
        <v>4.5</v>
      </c>
      <c r="BX149" s="419" t="s">
        <v>217</v>
      </c>
      <c r="BY149" s="419" t="s">
        <v>217</v>
      </c>
    </row>
    <row r="150" spans="1:77" ht="29" x14ac:dyDescent="0.35">
      <c r="A150" s="418">
        <v>1500</v>
      </c>
      <c r="B150" s="419" t="s">
        <v>827</v>
      </c>
      <c r="C150" s="419" t="s">
        <v>217</v>
      </c>
      <c r="D150" s="419" t="s">
        <v>217</v>
      </c>
      <c r="E150" s="419" t="s">
        <v>217</v>
      </c>
      <c r="F150" s="419" t="s">
        <v>396</v>
      </c>
      <c r="G150" s="418">
        <v>20808005</v>
      </c>
      <c r="H150" s="418">
        <v>20808005</v>
      </c>
      <c r="I150" s="419" t="s">
        <v>217</v>
      </c>
      <c r="K150" s="419" t="s">
        <v>398</v>
      </c>
      <c r="L150" s="419" t="s">
        <v>217</v>
      </c>
      <c r="M150" s="419" t="s">
        <v>817</v>
      </c>
      <c r="N150" s="419" t="s">
        <v>817</v>
      </c>
      <c r="O150" s="419" t="s">
        <v>217</v>
      </c>
      <c r="P150" s="418">
        <v>-14.31997</v>
      </c>
      <c r="Q150" s="418">
        <v>34.447850000000003</v>
      </c>
      <c r="R150" s="418">
        <v>0</v>
      </c>
      <c r="S150" s="418">
        <v>0</v>
      </c>
      <c r="T150" s="419" t="s">
        <v>217</v>
      </c>
      <c r="U150" s="419" t="s">
        <v>217</v>
      </c>
      <c r="V150" s="418">
        <v>0</v>
      </c>
      <c r="W150" s="418">
        <v>2</v>
      </c>
      <c r="X150" s="418">
        <v>2</v>
      </c>
      <c r="Y150" s="418">
        <v>0</v>
      </c>
      <c r="Z150" s="418">
        <v>0</v>
      </c>
      <c r="AA150" s="418">
        <v>0</v>
      </c>
      <c r="AB150" s="418">
        <v>0</v>
      </c>
      <c r="AC150" s="418">
        <v>2</v>
      </c>
      <c r="AD150" s="418">
        <v>2</v>
      </c>
      <c r="AE150" s="418">
        <v>0</v>
      </c>
      <c r="AF150" s="418">
        <v>0</v>
      </c>
      <c r="AG150" s="418">
        <v>0</v>
      </c>
      <c r="AH150" s="418">
        <v>1</v>
      </c>
      <c r="AI150" s="418">
        <v>9</v>
      </c>
      <c r="AJ150" s="418">
        <v>10</v>
      </c>
      <c r="AK150" s="418">
        <v>0</v>
      </c>
      <c r="AL150" s="418">
        <v>0</v>
      </c>
      <c r="AM150" s="418">
        <v>0</v>
      </c>
      <c r="AN150" s="418">
        <v>65</v>
      </c>
      <c r="AO150" s="418">
        <v>86</v>
      </c>
      <c r="AP150" s="418">
        <v>151</v>
      </c>
      <c r="AQ150" s="418">
        <v>21</v>
      </c>
      <c r="AR150" s="418">
        <v>26</v>
      </c>
      <c r="AS150" s="418">
        <v>47</v>
      </c>
      <c r="AT150" s="418">
        <v>6</v>
      </c>
      <c r="AU150" s="418">
        <v>11</v>
      </c>
      <c r="AV150" s="418">
        <v>17</v>
      </c>
      <c r="AW150" s="418">
        <v>3</v>
      </c>
      <c r="AX150" s="418">
        <v>5</v>
      </c>
      <c r="AY150" s="418">
        <v>8</v>
      </c>
      <c r="AZ150" s="418">
        <v>0</v>
      </c>
      <c r="BA150" s="418">
        <v>0</v>
      </c>
      <c r="BB150" s="418">
        <v>0</v>
      </c>
      <c r="BC150" s="419" t="s">
        <v>8</v>
      </c>
      <c r="BD150" s="419" t="s">
        <v>7</v>
      </c>
      <c r="BE150" s="424">
        <v>1</v>
      </c>
      <c r="BF150" s="418" t="b">
        <v>0</v>
      </c>
      <c r="BH150" s="418" t="b">
        <v>0</v>
      </c>
      <c r="BI150" s="418" t="b">
        <v>0</v>
      </c>
      <c r="BJ150" s="419" t="s">
        <v>2</v>
      </c>
      <c r="BL150" s="418" t="b">
        <v>0</v>
      </c>
      <c r="BN150" s="418" t="b">
        <v>0</v>
      </c>
      <c r="BP150" s="418" t="b">
        <v>0</v>
      </c>
      <c r="BQ150" s="418" t="b">
        <v>0</v>
      </c>
      <c r="BR150" s="418" t="b">
        <v>0</v>
      </c>
      <c r="BS150" s="418" t="b">
        <v>0</v>
      </c>
      <c r="BT150" s="418" t="b">
        <v>0</v>
      </c>
      <c r="BV150" s="419" t="s">
        <v>217</v>
      </c>
      <c r="BX150" s="419" t="s">
        <v>217</v>
      </c>
      <c r="BY150" s="419" t="s">
        <v>217</v>
      </c>
    </row>
    <row r="151" spans="1:77" ht="29" x14ac:dyDescent="0.35">
      <c r="A151" s="418">
        <v>1501</v>
      </c>
      <c r="B151" s="419" t="s">
        <v>828</v>
      </c>
      <c r="C151" s="419" t="s">
        <v>217</v>
      </c>
      <c r="D151" s="419" t="s">
        <v>217</v>
      </c>
      <c r="E151" s="419" t="s">
        <v>217</v>
      </c>
      <c r="F151" s="419" t="s">
        <v>396</v>
      </c>
      <c r="G151" s="418">
        <v>20808006</v>
      </c>
      <c r="H151" s="418">
        <v>20808006</v>
      </c>
      <c r="I151" s="419" t="s">
        <v>217</v>
      </c>
      <c r="K151" s="419" t="s">
        <v>398</v>
      </c>
      <c r="L151" s="419" t="s">
        <v>217</v>
      </c>
      <c r="M151" s="419" t="s">
        <v>817</v>
      </c>
      <c r="N151" s="419" t="s">
        <v>817</v>
      </c>
      <c r="O151" s="419" t="s">
        <v>217</v>
      </c>
      <c r="P151" s="418">
        <v>-14.34348</v>
      </c>
      <c r="Q151" s="418">
        <v>34.437939999999998</v>
      </c>
      <c r="R151" s="418">
        <v>0</v>
      </c>
      <c r="S151" s="418">
        <v>0</v>
      </c>
      <c r="T151" s="419" t="s">
        <v>217</v>
      </c>
      <c r="U151" s="419" t="s">
        <v>217</v>
      </c>
      <c r="V151" s="418">
        <v>0</v>
      </c>
      <c r="W151" s="418">
        <v>2</v>
      </c>
      <c r="X151" s="418">
        <v>2</v>
      </c>
      <c r="Y151" s="418">
        <v>0</v>
      </c>
      <c r="Z151" s="418">
        <v>0</v>
      </c>
      <c r="AA151" s="418">
        <v>0</v>
      </c>
      <c r="AB151" s="418">
        <v>0</v>
      </c>
      <c r="AC151" s="418">
        <v>2</v>
      </c>
      <c r="AD151" s="418">
        <v>2</v>
      </c>
      <c r="AE151" s="418">
        <v>0</v>
      </c>
      <c r="AF151" s="418">
        <v>0</v>
      </c>
      <c r="AG151" s="418">
        <v>0</v>
      </c>
      <c r="AH151" s="418">
        <v>1</v>
      </c>
      <c r="AI151" s="418">
        <v>9</v>
      </c>
      <c r="AJ151" s="418">
        <v>10</v>
      </c>
      <c r="AK151" s="418">
        <v>0</v>
      </c>
      <c r="AL151" s="418">
        <v>0</v>
      </c>
      <c r="AM151" s="418">
        <v>0</v>
      </c>
      <c r="AN151" s="418">
        <v>65</v>
      </c>
      <c r="AO151" s="418">
        <v>86</v>
      </c>
      <c r="AP151" s="418">
        <v>151</v>
      </c>
      <c r="AQ151" s="418">
        <v>21</v>
      </c>
      <c r="AR151" s="418">
        <v>26</v>
      </c>
      <c r="AS151" s="418">
        <v>47</v>
      </c>
      <c r="AT151" s="418">
        <v>6</v>
      </c>
      <c r="AU151" s="418">
        <v>11</v>
      </c>
      <c r="AV151" s="418">
        <v>17</v>
      </c>
      <c r="AW151" s="418">
        <v>3</v>
      </c>
      <c r="AX151" s="418">
        <v>5</v>
      </c>
      <c r="AY151" s="418">
        <v>8</v>
      </c>
      <c r="AZ151" s="418">
        <v>0</v>
      </c>
      <c r="BA151" s="418">
        <v>0</v>
      </c>
      <c r="BB151" s="418">
        <v>0</v>
      </c>
      <c r="BC151" s="419" t="s">
        <v>8</v>
      </c>
      <c r="BD151" s="419" t="s">
        <v>7</v>
      </c>
      <c r="BE151" s="424">
        <v>1</v>
      </c>
      <c r="BF151" s="418" t="b">
        <v>0</v>
      </c>
      <c r="BH151" s="418" t="b">
        <v>0</v>
      </c>
      <c r="BI151" s="418" t="b">
        <v>0</v>
      </c>
      <c r="BJ151" s="419" t="s">
        <v>2</v>
      </c>
      <c r="BL151" s="418" t="b">
        <v>0</v>
      </c>
      <c r="BN151" s="418" t="b">
        <v>0</v>
      </c>
      <c r="BP151" s="418" t="b">
        <v>0</v>
      </c>
      <c r="BQ151" s="418" t="b">
        <v>0</v>
      </c>
      <c r="BR151" s="418" t="b">
        <v>0</v>
      </c>
      <c r="BS151" s="418" t="b">
        <v>0</v>
      </c>
      <c r="BT151" s="418" t="b">
        <v>0</v>
      </c>
      <c r="BV151" s="419" t="s">
        <v>217</v>
      </c>
      <c r="BX151" s="419" t="s">
        <v>217</v>
      </c>
      <c r="BY151" s="419" t="s">
        <v>217</v>
      </c>
    </row>
    <row r="152" spans="1:77" ht="29" x14ac:dyDescent="0.35">
      <c r="A152" s="418">
        <v>1502</v>
      </c>
      <c r="B152" s="419" t="s">
        <v>829</v>
      </c>
      <c r="C152" s="419" t="s">
        <v>217</v>
      </c>
      <c r="D152" s="419" t="s">
        <v>217</v>
      </c>
      <c r="E152" s="419" t="s">
        <v>217</v>
      </c>
      <c r="F152" s="419" t="s">
        <v>396</v>
      </c>
      <c r="G152" s="418">
        <v>20808007</v>
      </c>
      <c r="H152" s="418">
        <v>20808007</v>
      </c>
      <c r="I152" s="419" t="s">
        <v>217</v>
      </c>
      <c r="K152" s="419" t="s">
        <v>398</v>
      </c>
      <c r="L152" s="419" t="s">
        <v>217</v>
      </c>
      <c r="M152" s="419" t="s">
        <v>817</v>
      </c>
      <c r="N152" s="419" t="s">
        <v>817</v>
      </c>
      <c r="O152" s="419" t="s">
        <v>217</v>
      </c>
      <c r="P152" s="418">
        <v>-14.34862</v>
      </c>
      <c r="Q152" s="418">
        <v>34.436669999999999</v>
      </c>
      <c r="R152" s="418">
        <v>0</v>
      </c>
      <c r="S152" s="418">
        <v>0</v>
      </c>
      <c r="T152" s="419" t="s">
        <v>217</v>
      </c>
      <c r="U152" s="419" t="s">
        <v>217</v>
      </c>
      <c r="V152" s="418">
        <v>0</v>
      </c>
      <c r="W152" s="418">
        <v>2</v>
      </c>
      <c r="X152" s="418">
        <v>2</v>
      </c>
      <c r="Y152" s="418">
        <v>0</v>
      </c>
      <c r="Z152" s="418">
        <v>0</v>
      </c>
      <c r="AA152" s="418">
        <v>0</v>
      </c>
      <c r="AB152" s="418">
        <v>0</v>
      </c>
      <c r="AC152" s="418">
        <v>2</v>
      </c>
      <c r="AD152" s="418">
        <v>2</v>
      </c>
      <c r="AE152" s="418">
        <v>0</v>
      </c>
      <c r="AF152" s="418">
        <v>0</v>
      </c>
      <c r="AG152" s="418">
        <v>0</v>
      </c>
      <c r="AH152" s="418">
        <v>1</v>
      </c>
      <c r="AI152" s="418">
        <v>9</v>
      </c>
      <c r="AJ152" s="418">
        <v>10</v>
      </c>
      <c r="AK152" s="418">
        <v>0</v>
      </c>
      <c r="AL152" s="418">
        <v>0</v>
      </c>
      <c r="AM152" s="418">
        <v>0</v>
      </c>
      <c r="AN152" s="418">
        <v>65</v>
      </c>
      <c r="AO152" s="418">
        <v>86</v>
      </c>
      <c r="AP152" s="418">
        <v>151</v>
      </c>
      <c r="AQ152" s="418">
        <v>21</v>
      </c>
      <c r="AR152" s="418">
        <v>26</v>
      </c>
      <c r="AS152" s="418">
        <v>47</v>
      </c>
      <c r="AT152" s="418">
        <v>6</v>
      </c>
      <c r="AU152" s="418">
        <v>11</v>
      </c>
      <c r="AV152" s="418">
        <v>17</v>
      </c>
      <c r="AW152" s="418">
        <v>3</v>
      </c>
      <c r="AX152" s="418">
        <v>5</v>
      </c>
      <c r="AY152" s="418">
        <v>8</v>
      </c>
      <c r="AZ152" s="418">
        <v>0</v>
      </c>
      <c r="BA152" s="418">
        <v>0</v>
      </c>
      <c r="BB152" s="418">
        <v>0</v>
      </c>
      <c r="BC152" s="419" t="s">
        <v>8</v>
      </c>
      <c r="BD152" s="419" t="s">
        <v>7</v>
      </c>
      <c r="BE152" s="424">
        <v>1</v>
      </c>
      <c r="BF152" s="418" t="b">
        <v>0</v>
      </c>
      <c r="BH152" s="418" t="b">
        <v>0</v>
      </c>
      <c r="BI152" s="418" t="b">
        <v>0</v>
      </c>
      <c r="BJ152" s="419" t="s">
        <v>2</v>
      </c>
      <c r="BL152" s="418" t="b">
        <v>0</v>
      </c>
      <c r="BN152" s="418" t="b">
        <v>0</v>
      </c>
      <c r="BP152" s="418" t="b">
        <v>0</v>
      </c>
      <c r="BQ152" s="418" t="b">
        <v>0</v>
      </c>
      <c r="BR152" s="418" t="b">
        <v>0</v>
      </c>
      <c r="BS152" s="418" t="b">
        <v>0</v>
      </c>
      <c r="BT152" s="418" t="b">
        <v>0</v>
      </c>
      <c r="BV152" s="419" t="s">
        <v>217</v>
      </c>
      <c r="BX152" s="419" t="s">
        <v>217</v>
      </c>
      <c r="BY152" s="419" t="s">
        <v>217</v>
      </c>
    </row>
    <row r="153" spans="1:77" ht="29" x14ac:dyDescent="0.35">
      <c r="A153" s="418">
        <v>1503</v>
      </c>
      <c r="B153" s="419" t="s">
        <v>830</v>
      </c>
      <c r="C153" s="419" t="s">
        <v>217</v>
      </c>
      <c r="D153" s="419" t="s">
        <v>217</v>
      </c>
      <c r="E153" s="419" t="s">
        <v>217</v>
      </c>
      <c r="F153" s="419" t="s">
        <v>396</v>
      </c>
      <c r="G153" s="418">
        <v>20808008</v>
      </c>
      <c r="H153" s="418">
        <v>20808008</v>
      </c>
      <c r="I153" s="419" t="s">
        <v>217</v>
      </c>
      <c r="K153" s="419" t="s">
        <v>398</v>
      </c>
      <c r="L153" s="419" t="s">
        <v>217</v>
      </c>
      <c r="M153" s="419" t="s">
        <v>817</v>
      </c>
      <c r="N153" s="419" t="s">
        <v>817</v>
      </c>
      <c r="O153" s="419" t="s">
        <v>217</v>
      </c>
      <c r="P153" s="418">
        <v>-14.39057</v>
      </c>
      <c r="Q153" s="418">
        <v>34.469290000000001</v>
      </c>
      <c r="R153" s="418">
        <v>0</v>
      </c>
      <c r="S153" s="418">
        <v>0</v>
      </c>
      <c r="T153" s="419" t="s">
        <v>217</v>
      </c>
      <c r="U153" s="419" t="s">
        <v>217</v>
      </c>
      <c r="V153" s="418">
        <v>0</v>
      </c>
      <c r="W153" s="418">
        <v>2</v>
      </c>
      <c r="X153" s="418">
        <v>2</v>
      </c>
      <c r="Y153" s="418">
        <v>0</v>
      </c>
      <c r="Z153" s="418">
        <v>0</v>
      </c>
      <c r="AA153" s="418">
        <v>0</v>
      </c>
      <c r="AB153" s="418">
        <v>0</v>
      </c>
      <c r="AC153" s="418">
        <v>2</v>
      </c>
      <c r="AD153" s="418">
        <v>2</v>
      </c>
      <c r="AE153" s="418">
        <v>0</v>
      </c>
      <c r="AF153" s="418">
        <v>0</v>
      </c>
      <c r="AG153" s="418">
        <v>0</v>
      </c>
      <c r="AH153" s="418">
        <v>1</v>
      </c>
      <c r="AI153" s="418">
        <v>9</v>
      </c>
      <c r="AJ153" s="418">
        <v>10</v>
      </c>
      <c r="AK153" s="418">
        <v>0</v>
      </c>
      <c r="AL153" s="418">
        <v>0</v>
      </c>
      <c r="AM153" s="418">
        <v>0</v>
      </c>
      <c r="AN153" s="418">
        <v>65</v>
      </c>
      <c r="AO153" s="418">
        <v>86</v>
      </c>
      <c r="AP153" s="418">
        <v>151</v>
      </c>
      <c r="AQ153" s="418">
        <v>21</v>
      </c>
      <c r="AR153" s="418">
        <v>26</v>
      </c>
      <c r="AS153" s="418">
        <v>47</v>
      </c>
      <c r="AT153" s="418">
        <v>6</v>
      </c>
      <c r="AU153" s="418">
        <v>11</v>
      </c>
      <c r="AV153" s="418">
        <v>17</v>
      </c>
      <c r="AW153" s="418">
        <v>3</v>
      </c>
      <c r="AX153" s="418">
        <v>5</v>
      </c>
      <c r="AY153" s="418">
        <v>8</v>
      </c>
      <c r="AZ153" s="418">
        <v>0</v>
      </c>
      <c r="BA153" s="418">
        <v>0</v>
      </c>
      <c r="BB153" s="418">
        <v>0</v>
      </c>
      <c r="BC153" s="419" t="s">
        <v>8</v>
      </c>
      <c r="BD153" s="419" t="s">
        <v>7</v>
      </c>
      <c r="BE153" s="424">
        <v>1</v>
      </c>
      <c r="BF153" s="418" t="b">
        <v>0</v>
      </c>
      <c r="BH153" s="418" t="b">
        <v>0</v>
      </c>
      <c r="BI153" s="418" t="b">
        <v>0</v>
      </c>
      <c r="BJ153" s="419" t="s">
        <v>2</v>
      </c>
      <c r="BL153" s="418" t="b">
        <v>0</v>
      </c>
      <c r="BN153" s="418" t="b">
        <v>0</v>
      </c>
      <c r="BP153" s="418" t="b">
        <v>0</v>
      </c>
      <c r="BQ153" s="418" t="b">
        <v>0</v>
      </c>
      <c r="BR153" s="418" t="b">
        <v>0</v>
      </c>
      <c r="BS153" s="418" t="b">
        <v>0</v>
      </c>
      <c r="BT153" s="418" t="b">
        <v>0</v>
      </c>
      <c r="BV153" s="419" t="s">
        <v>217</v>
      </c>
      <c r="BX153" s="419" t="s">
        <v>217</v>
      </c>
      <c r="BY153" s="419" t="s">
        <v>217</v>
      </c>
    </row>
    <row r="154" spans="1:77" ht="29" x14ac:dyDescent="0.35">
      <c r="A154" s="418">
        <v>1504</v>
      </c>
      <c r="B154" s="419" t="s">
        <v>831</v>
      </c>
      <c r="C154" s="419" t="s">
        <v>217</v>
      </c>
      <c r="D154" s="419" t="s">
        <v>217</v>
      </c>
      <c r="E154" s="419" t="s">
        <v>217</v>
      </c>
      <c r="F154" s="419" t="s">
        <v>396</v>
      </c>
      <c r="G154" s="418">
        <v>20808009</v>
      </c>
      <c r="H154" s="418">
        <v>20808009</v>
      </c>
      <c r="I154" s="419" t="s">
        <v>217</v>
      </c>
      <c r="K154" s="419" t="s">
        <v>398</v>
      </c>
      <c r="L154" s="419" t="s">
        <v>217</v>
      </c>
      <c r="M154" s="419" t="s">
        <v>817</v>
      </c>
      <c r="N154" s="419" t="s">
        <v>817</v>
      </c>
      <c r="O154" s="419" t="s">
        <v>217</v>
      </c>
      <c r="P154" s="418">
        <v>-14.386089999999999</v>
      </c>
      <c r="Q154" s="418">
        <v>34.455500000000001</v>
      </c>
      <c r="R154" s="418">
        <v>0</v>
      </c>
      <c r="S154" s="418">
        <v>0</v>
      </c>
      <c r="T154" s="419" t="s">
        <v>217</v>
      </c>
      <c r="U154" s="419" t="s">
        <v>217</v>
      </c>
      <c r="V154" s="418">
        <v>0</v>
      </c>
      <c r="W154" s="418">
        <v>2</v>
      </c>
      <c r="X154" s="418">
        <v>2</v>
      </c>
      <c r="Y154" s="418">
        <v>0</v>
      </c>
      <c r="Z154" s="418">
        <v>0</v>
      </c>
      <c r="AA154" s="418">
        <v>0</v>
      </c>
      <c r="AB154" s="418">
        <v>0</v>
      </c>
      <c r="AC154" s="418">
        <v>2</v>
      </c>
      <c r="AD154" s="418">
        <v>2</v>
      </c>
      <c r="AE154" s="418">
        <v>0</v>
      </c>
      <c r="AF154" s="418">
        <v>0</v>
      </c>
      <c r="AG154" s="418">
        <v>0</v>
      </c>
      <c r="AH154" s="418">
        <v>1</v>
      </c>
      <c r="AI154" s="418">
        <v>9</v>
      </c>
      <c r="AJ154" s="418">
        <v>10</v>
      </c>
      <c r="AK154" s="418">
        <v>0</v>
      </c>
      <c r="AL154" s="418">
        <v>0</v>
      </c>
      <c r="AM154" s="418">
        <v>0</v>
      </c>
      <c r="AN154" s="418">
        <v>65</v>
      </c>
      <c r="AO154" s="418">
        <v>86</v>
      </c>
      <c r="AP154" s="418">
        <v>151</v>
      </c>
      <c r="AQ154" s="418">
        <v>21</v>
      </c>
      <c r="AR154" s="418">
        <v>26</v>
      </c>
      <c r="AS154" s="418">
        <v>47</v>
      </c>
      <c r="AT154" s="418">
        <v>6</v>
      </c>
      <c r="AU154" s="418">
        <v>11</v>
      </c>
      <c r="AV154" s="418">
        <v>17</v>
      </c>
      <c r="AW154" s="418">
        <v>3</v>
      </c>
      <c r="AX154" s="418">
        <v>5</v>
      </c>
      <c r="AY154" s="418">
        <v>8</v>
      </c>
      <c r="AZ154" s="418">
        <v>0</v>
      </c>
      <c r="BA154" s="418">
        <v>0</v>
      </c>
      <c r="BB154" s="418">
        <v>0</v>
      </c>
      <c r="BC154" s="419" t="s">
        <v>8</v>
      </c>
      <c r="BD154" s="419" t="s">
        <v>7</v>
      </c>
      <c r="BE154" s="424">
        <v>1</v>
      </c>
      <c r="BF154" s="418" t="b">
        <v>0</v>
      </c>
      <c r="BH154" s="418" t="b">
        <v>0</v>
      </c>
      <c r="BI154" s="418" t="b">
        <v>0</v>
      </c>
      <c r="BJ154" s="419" t="s">
        <v>2</v>
      </c>
      <c r="BL154" s="418" t="b">
        <v>0</v>
      </c>
      <c r="BN154" s="418" t="b">
        <v>0</v>
      </c>
      <c r="BP154" s="418" t="b">
        <v>0</v>
      </c>
      <c r="BQ154" s="418" t="b">
        <v>0</v>
      </c>
      <c r="BR154" s="418" t="b">
        <v>0</v>
      </c>
      <c r="BS154" s="418" t="b">
        <v>0</v>
      </c>
      <c r="BT154" s="418" t="b">
        <v>0</v>
      </c>
      <c r="BV154" s="419" t="s">
        <v>217</v>
      </c>
      <c r="BX154" s="419" t="s">
        <v>217</v>
      </c>
      <c r="BY154" s="419" t="s">
        <v>217</v>
      </c>
    </row>
    <row r="155" spans="1:77" ht="29" x14ac:dyDescent="0.35">
      <c r="A155" s="418">
        <v>1505</v>
      </c>
      <c r="B155" s="419" t="s">
        <v>832</v>
      </c>
      <c r="C155" s="419" t="s">
        <v>217</v>
      </c>
      <c r="D155" s="419" t="s">
        <v>217</v>
      </c>
      <c r="E155" s="419" t="s">
        <v>217</v>
      </c>
      <c r="F155" s="419" t="s">
        <v>396</v>
      </c>
      <c r="G155" s="418">
        <v>20808010</v>
      </c>
      <c r="H155" s="418">
        <v>20808010</v>
      </c>
      <c r="I155" s="419" t="s">
        <v>217</v>
      </c>
      <c r="K155" s="419" t="s">
        <v>398</v>
      </c>
      <c r="L155" s="419" t="s">
        <v>217</v>
      </c>
      <c r="M155" s="419" t="s">
        <v>817</v>
      </c>
      <c r="N155" s="419" t="s">
        <v>817</v>
      </c>
      <c r="O155" s="419" t="s">
        <v>217</v>
      </c>
      <c r="P155" s="418">
        <v>-14.36727</v>
      </c>
      <c r="Q155" s="418">
        <v>34.441940000000002</v>
      </c>
      <c r="R155" s="418">
        <v>0</v>
      </c>
      <c r="S155" s="418">
        <v>0</v>
      </c>
      <c r="T155" s="419" t="s">
        <v>217</v>
      </c>
      <c r="U155" s="419" t="s">
        <v>217</v>
      </c>
      <c r="V155" s="418">
        <v>0</v>
      </c>
      <c r="W155" s="418">
        <v>2</v>
      </c>
      <c r="X155" s="418">
        <v>2</v>
      </c>
      <c r="Y155" s="418">
        <v>0</v>
      </c>
      <c r="Z155" s="418">
        <v>0</v>
      </c>
      <c r="AA155" s="418">
        <v>0</v>
      </c>
      <c r="AB155" s="418">
        <v>0</v>
      </c>
      <c r="AC155" s="418">
        <v>2</v>
      </c>
      <c r="AD155" s="418">
        <v>2</v>
      </c>
      <c r="AE155" s="418">
        <v>0</v>
      </c>
      <c r="AF155" s="418">
        <v>0</v>
      </c>
      <c r="AG155" s="418">
        <v>0</v>
      </c>
      <c r="AH155" s="418">
        <v>1</v>
      </c>
      <c r="AI155" s="418">
        <v>9</v>
      </c>
      <c r="AJ155" s="418">
        <v>10</v>
      </c>
      <c r="AK155" s="418">
        <v>0</v>
      </c>
      <c r="AL155" s="418">
        <v>0</v>
      </c>
      <c r="AM155" s="418">
        <v>0</v>
      </c>
      <c r="AN155" s="418">
        <v>65</v>
      </c>
      <c r="AO155" s="418">
        <v>86</v>
      </c>
      <c r="AP155" s="418">
        <v>151</v>
      </c>
      <c r="AQ155" s="418">
        <v>21</v>
      </c>
      <c r="AR155" s="418">
        <v>26</v>
      </c>
      <c r="AS155" s="418">
        <v>47</v>
      </c>
      <c r="AT155" s="418">
        <v>6</v>
      </c>
      <c r="AU155" s="418">
        <v>11</v>
      </c>
      <c r="AV155" s="418">
        <v>17</v>
      </c>
      <c r="AW155" s="418">
        <v>3</v>
      </c>
      <c r="AX155" s="418">
        <v>5</v>
      </c>
      <c r="AY155" s="418">
        <v>8</v>
      </c>
      <c r="AZ155" s="418">
        <v>0</v>
      </c>
      <c r="BA155" s="418">
        <v>0</v>
      </c>
      <c r="BB155" s="418">
        <v>0</v>
      </c>
      <c r="BC155" s="419" t="s">
        <v>8</v>
      </c>
      <c r="BD155" s="419" t="s">
        <v>7</v>
      </c>
      <c r="BE155" s="424">
        <v>1</v>
      </c>
      <c r="BF155" s="418" t="b">
        <v>0</v>
      </c>
      <c r="BH155" s="418" t="b">
        <v>0</v>
      </c>
      <c r="BI155" s="418" t="b">
        <v>0</v>
      </c>
      <c r="BJ155" s="419" t="s">
        <v>2</v>
      </c>
      <c r="BL155" s="418" t="b">
        <v>0</v>
      </c>
      <c r="BN155" s="418" t="b">
        <v>0</v>
      </c>
      <c r="BP155" s="418" t="b">
        <v>0</v>
      </c>
      <c r="BQ155" s="418" t="b">
        <v>0</v>
      </c>
      <c r="BR155" s="418" t="b">
        <v>0</v>
      </c>
      <c r="BS155" s="418" t="b">
        <v>0</v>
      </c>
      <c r="BT155" s="418" t="b">
        <v>0</v>
      </c>
      <c r="BV155" s="419" t="s">
        <v>217</v>
      </c>
      <c r="BX155" s="419" t="s">
        <v>217</v>
      </c>
      <c r="BY155" s="419" t="s">
        <v>217</v>
      </c>
    </row>
    <row r="156" spans="1:77" ht="29" x14ac:dyDescent="0.35">
      <c r="A156" s="418">
        <v>1506</v>
      </c>
      <c r="B156" s="419" t="s">
        <v>833</v>
      </c>
      <c r="C156" s="419" t="s">
        <v>217</v>
      </c>
      <c r="D156" s="419" t="s">
        <v>217</v>
      </c>
      <c r="E156" s="419" t="s">
        <v>217</v>
      </c>
      <c r="F156" s="419" t="s">
        <v>396</v>
      </c>
      <c r="G156" s="418">
        <v>20808011</v>
      </c>
      <c r="H156" s="418">
        <v>20808011</v>
      </c>
      <c r="I156" s="419" t="s">
        <v>217</v>
      </c>
      <c r="K156" s="419" t="s">
        <v>398</v>
      </c>
      <c r="L156" s="419" t="s">
        <v>217</v>
      </c>
      <c r="M156" s="419" t="s">
        <v>817</v>
      </c>
      <c r="N156" s="419" t="s">
        <v>817</v>
      </c>
      <c r="O156" s="419" t="s">
        <v>217</v>
      </c>
      <c r="P156" s="418">
        <v>-14.368040000000001</v>
      </c>
      <c r="Q156" s="418">
        <v>34.43817</v>
      </c>
      <c r="R156" s="418">
        <v>0</v>
      </c>
      <c r="S156" s="418">
        <v>0</v>
      </c>
      <c r="T156" s="419" t="s">
        <v>217</v>
      </c>
      <c r="U156" s="419" t="s">
        <v>217</v>
      </c>
      <c r="V156" s="418">
        <v>0</v>
      </c>
      <c r="W156" s="418">
        <v>2</v>
      </c>
      <c r="X156" s="418">
        <v>2</v>
      </c>
      <c r="Y156" s="418">
        <v>0</v>
      </c>
      <c r="Z156" s="418">
        <v>0</v>
      </c>
      <c r="AA156" s="418">
        <v>0</v>
      </c>
      <c r="AB156" s="418">
        <v>0</v>
      </c>
      <c r="AC156" s="418">
        <v>2</v>
      </c>
      <c r="AD156" s="418">
        <v>2</v>
      </c>
      <c r="AE156" s="418">
        <v>0</v>
      </c>
      <c r="AF156" s="418">
        <v>0</v>
      </c>
      <c r="AG156" s="418">
        <v>0</v>
      </c>
      <c r="AH156" s="418">
        <v>1</v>
      </c>
      <c r="AI156" s="418">
        <v>9</v>
      </c>
      <c r="AJ156" s="418">
        <v>10</v>
      </c>
      <c r="AK156" s="418">
        <v>0</v>
      </c>
      <c r="AL156" s="418">
        <v>0</v>
      </c>
      <c r="AM156" s="418">
        <v>0</v>
      </c>
      <c r="AN156" s="418">
        <v>65</v>
      </c>
      <c r="AO156" s="418">
        <v>86</v>
      </c>
      <c r="AP156" s="418">
        <v>151</v>
      </c>
      <c r="AQ156" s="418">
        <v>21</v>
      </c>
      <c r="AR156" s="418">
        <v>26</v>
      </c>
      <c r="AS156" s="418">
        <v>47</v>
      </c>
      <c r="AT156" s="418">
        <v>6</v>
      </c>
      <c r="AU156" s="418">
        <v>11</v>
      </c>
      <c r="AV156" s="418">
        <v>17</v>
      </c>
      <c r="AW156" s="418">
        <v>3</v>
      </c>
      <c r="AX156" s="418">
        <v>5</v>
      </c>
      <c r="AY156" s="418">
        <v>8</v>
      </c>
      <c r="AZ156" s="418">
        <v>0</v>
      </c>
      <c r="BA156" s="418">
        <v>0</v>
      </c>
      <c r="BB156" s="418">
        <v>0</v>
      </c>
      <c r="BC156" s="419" t="s">
        <v>8</v>
      </c>
      <c r="BD156" s="419" t="s">
        <v>7</v>
      </c>
      <c r="BE156" s="424">
        <v>1</v>
      </c>
      <c r="BF156" s="418" t="b">
        <v>0</v>
      </c>
      <c r="BH156" s="418" t="b">
        <v>0</v>
      </c>
      <c r="BI156" s="418" t="b">
        <v>0</v>
      </c>
      <c r="BJ156" s="419" t="s">
        <v>2</v>
      </c>
      <c r="BL156" s="418" t="b">
        <v>0</v>
      </c>
      <c r="BN156" s="418" t="b">
        <v>0</v>
      </c>
      <c r="BP156" s="418" t="b">
        <v>0</v>
      </c>
      <c r="BQ156" s="418" t="b">
        <v>0</v>
      </c>
      <c r="BR156" s="418" t="b">
        <v>0</v>
      </c>
      <c r="BS156" s="418" t="b">
        <v>0</v>
      </c>
      <c r="BT156" s="418" t="b">
        <v>0</v>
      </c>
      <c r="BV156" s="419" t="s">
        <v>217</v>
      </c>
      <c r="BX156" s="419" t="s">
        <v>217</v>
      </c>
      <c r="BY156" s="419" t="s">
        <v>217</v>
      </c>
    </row>
    <row r="157" spans="1:77" ht="29" x14ac:dyDescent="0.35">
      <c r="A157" s="418">
        <v>1507</v>
      </c>
      <c r="B157" s="419" t="s">
        <v>834</v>
      </c>
      <c r="C157" s="419" t="s">
        <v>217</v>
      </c>
      <c r="D157" s="419" t="s">
        <v>217</v>
      </c>
      <c r="E157" s="419" t="s">
        <v>217</v>
      </c>
      <c r="F157" s="419" t="s">
        <v>396</v>
      </c>
      <c r="G157" s="418">
        <v>20808012</v>
      </c>
      <c r="H157" s="418">
        <v>20808012</v>
      </c>
      <c r="I157" s="419" t="s">
        <v>217</v>
      </c>
      <c r="K157" s="419" t="s">
        <v>398</v>
      </c>
      <c r="L157" s="419" t="s">
        <v>217</v>
      </c>
      <c r="M157" s="419" t="s">
        <v>817</v>
      </c>
      <c r="N157" s="419" t="s">
        <v>817</v>
      </c>
      <c r="O157" s="419" t="s">
        <v>217</v>
      </c>
      <c r="P157" s="418">
        <v>-14.37091</v>
      </c>
      <c r="Q157" s="418">
        <v>34.435839999999999</v>
      </c>
      <c r="R157" s="418">
        <v>0</v>
      </c>
      <c r="S157" s="418">
        <v>0</v>
      </c>
      <c r="T157" s="419" t="s">
        <v>217</v>
      </c>
      <c r="U157" s="419" t="s">
        <v>217</v>
      </c>
      <c r="V157" s="418">
        <v>0</v>
      </c>
      <c r="W157" s="418">
        <v>2</v>
      </c>
      <c r="X157" s="418">
        <v>2</v>
      </c>
      <c r="Y157" s="418">
        <v>0</v>
      </c>
      <c r="Z157" s="418">
        <v>0</v>
      </c>
      <c r="AA157" s="418">
        <v>0</v>
      </c>
      <c r="AB157" s="418">
        <v>0</v>
      </c>
      <c r="AC157" s="418">
        <v>2</v>
      </c>
      <c r="AD157" s="418">
        <v>2</v>
      </c>
      <c r="AE157" s="418">
        <v>0</v>
      </c>
      <c r="AF157" s="418">
        <v>0</v>
      </c>
      <c r="AG157" s="418">
        <v>0</v>
      </c>
      <c r="AH157" s="418">
        <v>1</v>
      </c>
      <c r="AI157" s="418">
        <v>9</v>
      </c>
      <c r="AJ157" s="418">
        <v>10</v>
      </c>
      <c r="AK157" s="418">
        <v>0</v>
      </c>
      <c r="AL157" s="418">
        <v>0</v>
      </c>
      <c r="AM157" s="418">
        <v>0</v>
      </c>
      <c r="AN157" s="418">
        <v>65</v>
      </c>
      <c r="AO157" s="418">
        <v>86</v>
      </c>
      <c r="AP157" s="418">
        <v>151</v>
      </c>
      <c r="AQ157" s="418">
        <v>21</v>
      </c>
      <c r="AR157" s="418">
        <v>26</v>
      </c>
      <c r="AS157" s="418">
        <v>47</v>
      </c>
      <c r="AT157" s="418">
        <v>6</v>
      </c>
      <c r="AU157" s="418">
        <v>11</v>
      </c>
      <c r="AV157" s="418">
        <v>17</v>
      </c>
      <c r="AW157" s="418">
        <v>3</v>
      </c>
      <c r="AX157" s="418">
        <v>5</v>
      </c>
      <c r="AY157" s="418">
        <v>8</v>
      </c>
      <c r="AZ157" s="418">
        <v>0</v>
      </c>
      <c r="BA157" s="418">
        <v>0</v>
      </c>
      <c r="BB157" s="418">
        <v>0</v>
      </c>
      <c r="BC157" s="419" t="s">
        <v>8</v>
      </c>
      <c r="BD157" s="419" t="s">
        <v>7</v>
      </c>
      <c r="BE157" s="424">
        <v>1</v>
      </c>
      <c r="BF157" s="418" t="b">
        <v>0</v>
      </c>
      <c r="BH157" s="418" t="b">
        <v>0</v>
      </c>
      <c r="BI157" s="418" t="b">
        <v>0</v>
      </c>
      <c r="BJ157" s="419" t="s">
        <v>2</v>
      </c>
      <c r="BL157" s="418" t="b">
        <v>0</v>
      </c>
      <c r="BN157" s="418" t="b">
        <v>0</v>
      </c>
      <c r="BP157" s="418" t="b">
        <v>0</v>
      </c>
      <c r="BQ157" s="418" t="b">
        <v>0</v>
      </c>
      <c r="BR157" s="418" t="b">
        <v>0</v>
      </c>
      <c r="BS157" s="418" t="b">
        <v>0</v>
      </c>
      <c r="BT157" s="418" t="b">
        <v>0</v>
      </c>
      <c r="BV157" s="419" t="s">
        <v>217</v>
      </c>
      <c r="BX157" s="419" t="s">
        <v>217</v>
      </c>
      <c r="BY157" s="419" t="s">
        <v>217</v>
      </c>
    </row>
    <row r="158" spans="1:77" ht="29" x14ac:dyDescent="0.35">
      <c r="A158" s="418">
        <v>1508</v>
      </c>
      <c r="B158" s="419" t="s">
        <v>835</v>
      </c>
      <c r="C158" s="419" t="s">
        <v>217</v>
      </c>
      <c r="D158" s="419" t="s">
        <v>836</v>
      </c>
      <c r="E158" s="419" t="s">
        <v>837</v>
      </c>
      <c r="F158" s="419" t="s">
        <v>396</v>
      </c>
      <c r="G158" s="418">
        <v>20808013</v>
      </c>
      <c r="H158" s="418">
        <v>20808013</v>
      </c>
      <c r="I158" s="419" t="s">
        <v>838</v>
      </c>
      <c r="J158" s="420">
        <v>41515</v>
      </c>
      <c r="K158" s="419" t="s">
        <v>398</v>
      </c>
      <c r="L158" s="419" t="s">
        <v>837</v>
      </c>
      <c r="M158" s="419" t="s">
        <v>817</v>
      </c>
      <c r="N158" s="419" t="s">
        <v>817</v>
      </c>
      <c r="O158" s="419" t="s">
        <v>826</v>
      </c>
      <c r="P158" s="418">
        <v>-14.35769</v>
      </c>
      <c r="Q158" s="418">
        <v>34.426920000000003</v>
      </c>
      <c r="R158" s="418">
        <v>0</v>
      </c>
      <c r="S158" s="418">
        <v>0</v>
      </c>
      <c r="T158" s="419" t="s">
        <v>217</v>
      </c>
      <c r="U158" s="419" t="s">
        <v>217</v>
      </c>
      <c r="V158" s="418">
        <v>0</v>
      </c>
      <c r="W158" s="418">
        <v>2</v>
      </c>
      <c r="X158" s="418">
        <v>2</v>
      </c>
      <c r="Y158" s="418">
        <v>0</v>
      </c>
      <c r="Z158" s="418">
        <v>0</v>
      </c>
      <c r="AA158" s="418">
        <v>0</v>
      </c>
      <c r="AB158" s="418">
        <v>0</v>
      </c>
      <c r="AC158" s="418">
        <v>2</v>
      </c>
      <c r="AD158" s="418">
        <v>2</v>
      </c>
      <c r="AE158" s="418">
        <v>0</v>
      </c>
      <c r="AF158" s="418">
        <v>0</v>
      </c>
      <c r="AG158" s="418">
        <v>0</v>
      </c>
      <c r="AH158" s="418">
        <v>0</v>
      </c>
      <c r="AI158" s="418">
        <v>10</v>
      </c>
      <c r="AJ158" s="418">
        <v>10</v>
      </c>
      <c r="AK158" s="418">
        <v>0</v>
      </c>
      <c r="AL158" s="418">
        <v>0</v>
      </c>
      <c r="AM158" s="418">
        <v>0</v>
      </c>
      <c r="AN158" s="418">
        <v>42</v>
      </c>
      <c r="AO158" s="418">
        <v>62</v>
      </c>
      <c r="AP158" s="418">
        <v>104</v>
      </c>
      <c r="AQ158" s="418">
        <v>33</v>
      </c>
      <c r="AR158" s="418">
        <v>52</v>
      </c>
      <c r="AS158" s="418">
        <v>85</v>
      </c>
      <c r="AT158" s="418">
        <v>7</v>
      </c>
      <c r="AU158" s="418">
        <v>20</v>
      </c>
      <c r="AV158" s="418">
        <v>27</v>
      </c>
      <c r="AW158" s="418">
        <v>1</v>
      </c>
      <c r="AX158" s="418">
        <v>2</v>
      </c>
      <c r="AY158" s="418">
        <v>3</v>
      </c>
      <c r="AZ158" s="418">
        <v>1</v>
      </c>
      <c r="BA158" s="418">
        <v>0</v>
      </c>
      <c r="BB158" s="418">
        <v>1</v>
      </c>
      <c r="BC158" s="419" t="s">
        <v>3</v>
      </c>
      <c r="BD158" s="419" t="s">
        <v>1</v>
      </c>
      <c r="BE158" s="418">
        <v>1</v>
      </c>
      <c r="BF158" s="418" t="b">
        <v>0</v>
      </c>
      <c r="BH158" s="418" t="b">
        <v>0</v>
      </c>
      <c r="BI158" s="418" t="b">
        <v>1</v>
      </c>
      <c r="BJ158" s="419" t="s">
        <v>2</v>
      </c>
      <c r="BK158" s="418">
        <v>150</v>
      </c>
      <c r="BL158" s="418" t="b">
        <v>0</v>
      </c>
      <c r="BM158" s="418">
        <v>1</v>
      </c>
      <c r="BN158" s="418" t="b">
        <v>0</v>
      </c>
      <c r="BP158" s="418" t="b">
        <v>1</v>
      </c>
      <c r="BQ158" s="418" t="b">
        <v>1</v>
      </c>
      <c r="BR158" s="418" t="b">
        <v>1</v>
      </c>
      <c r="BS158" s="418" t="b">
        <v>1</v>
      </c>
      <c r="BT158" s="418" t="b">
        <v>1</v>
      </c>
      <c r="BU158" s="418">
        <v>2</v>
      </c>
      <c r="BV158" s="419" t="s">
        <v>217</v>
      </c>
      <c r="BW158" s="418">
        <v>2</v>
      </c>
      <c r="BX158" s="419" t="s">
        <v>217</v>
      </c>
      <c r="BY158" s="419" t="s">
        <v>217</v>
      </c>
    </row>
    <row r="159" spans="1:77" ht="29" x14ac:dyDescent="0.35">
      <c r="A159" s="418">
        <v>1509</v>
      </c>
      <c r="B159" s="419" t="s">
        <v>839</v>
      </c>
      <c r="C159" s="419" t="s">
        <v>217</v>
      </c>
      <c r="D159" s="419" t="s">
        <v>217</v>
      </c>
      <c r="E159" s="419" t="s">
        <v>217</v>
      </c>
      <c r="F159" s="419" t="s">
        <v>396</v>
      </c>
      <c r="G159" s="418">
        <v>20808014</v>
      </c>
      <c r="H159" s="418">
        <v>20808014</v>
      </c>
      <c r="I159" s="419" t="s">
        <v>217</v>
      </c>
      <c r="K159" s="419" t="s">
        <v>398</v>
      </c>
      <c r="L159" s="419" t="s">
        <v>217</v>
      </c>
      <c r="M159" s="419" t="s">
        <v>817</v>
      </c>
      <c r="N159" s="419" t="s">
        <v>817</v>
      </c>
      <c r="O159" s="419" t="s">
        <v>217</v>
      </c>
      <c r="P159" s="418">
        <v>-14.345549999999999</v>
      </c>
      <c r="Q159" s="418">
        <v>34.418930000000003</v>
      </c>
      <c r="R159" s="418">
        <v>0</v>
      </c>
      <c r="S159" s="418">
        <v>0</v>
      </c>
      <c r="T159" s="419" t="s">
        <v>217</v>
      </c>
      <c r="U159" s="419" t="s">
        <v>217</v>
      </c>
      <c r="V159" s="418">
        <v>0</v>
      </c>
      <c r="W159" s="418">
        <v>2</v>
      </c>
      <c r="X159" s="418">
        <v>2</v>
      </c>
      <c r="Y159" s="418">
        <v>0</v>
      </c>
      <c r="Z159" s="418">
        <v>0</v>
      </c>
      <c r="AA159" s="418">
        <v>0</v>
      </c>
      <c r="AB159" s="418">
        <v>0</v>
      </c>
      <c r="AC159" s="418">
        <v>2</v>
      </c>
      <c r="AD159" s="418">
        <v>2</v>
      </c>
      <c r="AE159" s="418">
        <v>0</v>
      </c>
      <c r="AF159" s="418">
        <v>0</v>
      </c>
      <c r="AG159" s="418">
        <v>0</v>
      </c>
      <c r="AH159" s="418">
        <v>0</v>
      </c>
      <c r="AI159" s="418">
        <v>10</v>
      </c>
      <c r="AJ159" s="418">
        <v>10</v>
      </c>
      <c r="AK159" s="418">
        <v>0</v>
      </c>
      <c r="AL159" s="418">
        <v>0</v>
      </c>
      <c r="AM159" s="418">
        <v>0</v>
      </c>
      <c r="AN159" s="418">
        <v>42</v>
      </c>
      <c r="AO159" s="418">
        <v>62</v>
      </c>
      <c r="AP159" s="418">
        <v>104</v>
      </c>
      <c r="AQ159" s="418">
        <v>33</v>
      </c>
      <c r="AR159" s="418">
        <v>52</v>
      </c>
      <c r="AS159" s="418">
        <v>85</v>
      </c>
      <c r="AT159" s="418">
        <v>7</v>
      </c>
      <c r="AU159" s="418">
        <v>20</v>
      </c>
      <c r="AV159" s="418">
        <v>27</v>
      </c>
      <c r="AW159" s="418">
        <v>1</v>
      </c>
      <c r="AX159" s="418">
        <v>2</v>
      </c>
      <c r="AY159" s="418">
        <v>3</v>
      </c>
      <c r="AZ159" s="418">
        <v>1</v>
      </c>
      <c r="BA159" s="418">
        <v>0</v>
      </c>
      <c r="BB159" s="418">
        <v>1</v>
      </c>
      <c r="BC159" s="419" t="s">
        <v>8</v>
      </c>
      <c r="BD159" s="419" t="s">
        <v>7</v>
      </c>
      <c r="BE159" s="424">
        <v>1</v>
      </c>
      <c r="BF159" s="418" t="b">
        <v>0</v>
      </c>
      <c r="BH159" s="418" t="b">
        <v>0</v>
      </c>
      <c r="BI159" s="418" t="b">
        <v>0</v>
      </c>
      <c r="BJ159" s="419" t="s">
        <v>2</v>
      </c>
      <c r="BL159" s="418" t="b">
        <v>0</v>
      </c>
      <c r="BN159" s="418" t="b">
        <v>0</v>
      </c>
      <c r="BP159" s="418" t="b">
        <v>0</v>
      </c>
      <c r="BQ159" s="418" t="b">
        <v>0</v>
      </c>
      <c r="BR159" s="418" t="b">
        <v>0</v>
      </c>
      <c r="BS159" s="418" t="b">
        <v>0</v>
      </c>
      <c r="BT159" s="418" t="b">
        <v>0</v>
      </c>
      <c r="BV159" s="419" t="s">
        <v>217</v>
      </c>
      <c r="BX159" s="419" t="s">
        <v>217</v>
      </c>
      <c r="BY159" s="419" t="s">
        <v>217</v>
      </c>
    </row>
    <row r="160" spans="1:77" ht="29" x14ac:dyDescent="0.35">
      <c r="A160" s="418">
        <v>1510</v>
      </c>
      <c r="B160" s="419" t="s">
        <v>840</v>
      </c>
      <c r="C160" s="419" t="s">
        <v>217</v>
      </c>
      <c r="D160" s="419" t="s">
        <v>217</v>
      </c>
      <c r="E160" s="419" t="s">
        <v>217</v>
      </c>
      <c r="F160" s="419" t="s">
        <v>396</v>
      </c>
      <c r="G160" s="418">
        <v>20808015</v>
      </c>
      <c r="H160" s="418">
        <v>20808015</v>
      </c>
      <c r="I160" s="419" t="s">
        <v>217</v>
      </c>
      <c r="K160" s="419" t="s">
        <v>398</v>
      </c>
      <c r="L160" s="419" t="s">
        <v>217</v>
      </c>
      <c r="M160" s="419" t="s">
        <v>817</v>
      </c>
      <c r="N160" s="419" t="s">
        <v>817</v>
      </c>
      <c r="O160" s="419" t="s">
        <v>217</v>
      </c>
      <c r="P160" s="418">
        <v>-14.33325</v>
      </c>
      <c r="Q160" s="418">
        <v>34.40784</v>
      </c>
      <c r="R160" s="418">
        <v>0</v>
      </c>
      <c r="S160" s="418">
        <v>0</v>
      </c>
      <c r="T160" s="419" t="s">
        <v>217</v>
      </c>
      <c r="U160" s="419" t="s">
        <v>217</v>
      </c>
      <c r="V160" s="418">
        <v>0</v>
      </c>
      <c r="W160" s="418">
        <v>2</v>
      </c>
      <c r="X160" s="418">
        <v>2</v>
      </c>
      <c r="Y160" s="418">
        <v>0</v>
      </c>
      <c r="Z160" s="418">
        <v>0</v>
      </c>
      <c r="AA160" s="418">
        <v>0</v>
      </c>
      <c r="AB160" s="418">
        <v>0</v>
      </c>
      <c r="AC160" s="418">
        <v>2</v>
      </c>
      <c r="AD160" s="418">
        <v>2</v>
      </c>
      <c r="AE160" s="418">
        <v>0</v>
      </c>
      <c r="AF160" s="418">
        <v>0</v>
      </c>
      <c r="AG160" s="418">
        <v>0</v>
      </c>
      <c r="AH160" s="418">
        <v>0</v>
      </c>
      <c r="AI160" s="418">
        <v>10</v>
      </c>
      <c r="AJ160" s="418">
        <v>10</v>
      </c>
      <c r="AK160" s="418">
        <v>0</v>
      </c>
      <c r="AL160" s="418">
        <v>0</v>
      </c>
      <c r="AM160" s="418">
        <v>0</v>
      </c>
      <c r="AN160" s="418">
        <v>42</v>
      </c>
      <c r="AO160" s="418">
        <v>62</v>
      </c>
      <c r="AP160" s="418">
        <v>104</v>
      </c>
      <c r="AQ160" s="418">
        <v>33</v>
      </c>
      <c r="AR160" s="418">
        <v>52</v>
      </c>
      <c r="AS160" s="418">
        <v>85</v>
      </c>
      <c r="AT160" s="418">
        <v>7</v>
      </c>
      <c r="AU160" s="418">
        <v>20</v>
      </c>
      <c r="AV160" s="418">
        <v>27</v>
      </c>
      <c r="AW160" s="418">
        <v>1</v>
      </c>
      <c r="AX160" s="418">
        <v>2</v>
      </c>
      <c r="AY160" s="418">
        <v>3</v>
      </c>
      <c r="AZ160" s="418">
        <v>1</v>
      </c>
      <c r="BA160" s="418">
        <v>0</v>
      </c>
      <c r="BB160" s="418">
        <v>1</v>
      </c>
      <c r="BC160" s="419" t="s">
        <v>8</v>
      </c>
      <c r="BD160" s="419" t="s">
        <v>7</v>
      </c>
      <c r="BE160" s="424">
        <v>1</v>
      </c>
      <c r="BF160" s="418" t="b">
        <v>0</v>
      </c>
      <c r="BH160" s="418" t="b">
        <v>0</v>
      </c>
      <c r="BI160" s="418" t="b">
        <v>0</v>
      </c>
      <c r="BJ160" s="419" t="s">
        <v>2</v>
      </c>
      <c r="BL160" s="418" t="b">
        <v>0</v>
      </c>
      <c r="BN160" s="418" t="b">
        <v>0</v>
      </c>
      <c r="BP160" s="418" t="b">
        <v>0</v>
      </c>
      <c r="BQ160" s="418" t="b">
        <v>0</v>
      </c>
      <c r="BR160" s="418" t="b">
        <v>0</v>
      </c>
      <c r="BS160" s="418" t="b">
        <v>0</v>
      </c>
      <c r="BT160" s="418" t="b">
        <v>0</v>
      </c>
      <c r="BV160" s="419" t="s">
        <v>217</v>
      </c>
      <c r="BX160" s="419" t="s">
        <v>217</v>
      </c>
      <c r="BY160" s="419" t="s">
        <v>217</v>
      </c>
    </row>
    <row r="161" spans="1:77" ht="29" x14ac:dyDescent="0.35">
      <c r="A161" s="418">
        <v>1511</v>
      </c>
      <c r="B161" s="419" t="s">
        <v>841</v>
      </c>
      <c r="C161" s="419" t="s">
        <v>217</v>
      </c>
      <c r="D161" s="419" t="s">
        <v>217</v>
      </c>
      <c r="E161" s="419" t="s">
        <v>217</v>
      </c>
      <c r="F161" s="419" t="s">
        <v>396</v>
      </c>
      <c r="G161" s="418">
        <v>20808016</v>
      </c>
      <c r="H161" s="418">
        <v>20808016</v>
      </c>
      <c r="I161" s="419" t="s">
        <v>217</v>
      </c>
      <c r="K161" s="419" t="s">
        <v>398</v>
      </c>
      <c r="L161" s="419" t="s">
        <v>217</v>
      </c>
      <c r="M161" s="419" t="s">
        <v>817</v>
      </c>
      <c r="N161" s="419" t="s">
        <v>817</v>
      </c>
      <c r="O161" s="419" t="s">
        <v>217</v>
      </c>
      <c r="P161" s="418">
        <v>-14.37318</v>
      </c>
      <c r="Q161" s="418">
        <v>34.399979999999999</v>
      </c>
      <c r="R161" s="418">
        <v>0</v>
      </c>
      <c r="S161" s="418">
        <v>0</v>
      </c>
      <c r="T161" s="419" t="s">
        <v>217</v>
      </c>
      <c r="U161" s="419" t="s">
        <v>217</v>
      </c>
      <c r="V161" s="418">
        <v>0</v>
      </c>
      <c r="W161" s="418">
        <v>2</v>
      </c>
      <c r="X161" s="418">
        <v>2</v>
      </c>
      <c r="Y161" s="418">
        <v>0</v>
      </c>
      <c r="Z161" s="418">
        <v>0</v>
      </c>
      <c r="AA161" s="418">
        <v>0</v>
      </c>
      <c r="AB161" s="418">
        <v>0</v>
      </c>
      <c r="AC161" s="418">
        <v>2</v>
      </c>
      <c r="AD161" s="418">
        <v>2</v>
      </c>
      <c r="AE161" s="418">
        <v>0</v>
      </c>
      <c r="AF161" s="418">
        <v>0</v>
      </c>
      <c r="AG161" s="418">
        <v>0</v>
      </c>
      <c r="AH161" s="418">
        <v>0</v>
      </c>
      <c r="AI161" s="418">
        <v>10</v>
      </c>
      <c r="AJ161" s="418">
        <v>10</v>
      </c>
      <c r="AK161" s="418">
        <v>0</v>
      </c>
      <c r="AL161" s="418">
        <v>0</v>
      </c>
      <c r="AM161" s="418">
        <v>0</v>
      </c>
      <c r="AN161" s="418">
        <v>42</v>
      </c>
      <c r="AO161" s="418">
        <v>62</v>
      </c>
      <c r="AP161" s="418">
        <v>104</v>
      </c>
      <c r="AQ161" s="418">
        <v>33</v>
      </c>
      <c r="AR161" s="418">
        <v>52</v>
      </c>
      <c r="AS161" s="418">
        <v>85</v>
      </c>
      <c r="AT161" s="418">
        <v>7</v>
      </c>
      <c r="AU161" s="418">
        <v>20</v>
      </c>
      <c r="AV161" s="418">
        <v>27</v>
      </c>
      <c r="AW161" s="418">
        <v>1</v>
      </c>
      <c r="AX161" s="418">
        <v>2</v>
      </c>
      <c r="AY161" s="418">
        <v>3</v>
      </c>
      <c r="AZ161" s="418">
        <v>1</v>
      </c>
      <c r="BA161" s="418">
        <v>0</v>
      </c>
      <c r="BB161" s="418">
        <v>1</v>
      </c>
      <c r="BC161" s="419" t="s">
        <v>8</v>
      </c>
      <c r="BD161" s="419" t="s">
        <v>7</v>
      </c>
      <c r="BE161" s="424">
        <v>1</v>
      </c>
      <c r="BF161" s="418" t="b">
        <v>0</v>
      </c>
      <c r="BH161" s="418" t="b">
        <v>0</v>
      </c>
      <c r="BI161" s="418" t="b">
        <v>0</v>
      </c>
      <c r="BJ161" s="419" t="s">
        <v>2</v>
      </c>
      <c r="BL161" s="418" t="b">
        <v>0</v>
      </c>
      <c r="BN161" s="418" t="b">
        <v>0</v>
      </c>
      <c r="BP161" s="418" t="b">
        <v>0</v>
      </c>
      <c r="BQ161" s="418" t="b">
        <v>0</v>
      </c>
      <c r="BR161" s="418" t="b">
        <v>0</v>
      </c>
      <c r="BS161" s="418" t="b">
        <v>0</v>
      </c>
      <c r="BT161" s="418" t="b">
        <v>0</v>
      </c>
      <c r="BV161" s="419" t="s">
        <v>217</v>
      </c>
      <c r="BX161" s="419" t="s">
        <v>217</v>
      </c>
      <c r="BY161" s="419" t="s">
        <v>217</v>
      </c>
    </row>
    <row r="162" spans="1:77" ht="29" x14ac:dyDescent="0.35">
      <c r="A162" s="418">
        <v>1512</v>
      </c>
      <c r="B162" s="419" t="s">
        <v>842</v>
      </c>
      <c r="C162" s="419" t="s">
        <v>217</v>
      </c>
      <c r="D162" s="419" t="s">
        <v>217</v>
      </c>
      <c r="E162" s="419" t="s">
        <v>217</v>
      </c>
      <c r="F162" s="419" t="s">
        <v>396</v>
      </c>
      <c r="G162" s="418">
        <v>20808017</v>
      </c>
      <c r="H162" s="418">
        <v>20808017</v>
      </c>
      <c r="I162" s="419" t="s">
        <v>217</v>
      </c>
      <c r="K162" s="419" t="s">
        <v>398</v>
      </c>
      <c r="L162" s="419" t="s">
        <v>217</v>
      </c>
      <c r="M162" s="419" t="s">
        <v>817</v>
      </c>
      <c r="N162" s="419" t="s">
        <v>817</v>
      </c>
      <c r="O162" s="419" t="s">
        <v>217</v>
      </c>
      <c r="P162" s="418">
        <v>-14.3986</v>
      </c>
      <c r="Q162" s="418">
        <v>34.436970000000002</v>
      </c>
      <c r="R162" s="418">
        <v>0</v>
      </c>
      <c r="S162" s="418">
        <v>0</v>
      </c>
      <c r="T162" s="419" t="s">
        <v>217</v>
      </c>
      <c r="U162" s="419" t="s">
        <v>217</v>
      </c>
      <c r="V162" s="418">
        <v>0</v>
      </c>
      <c r="W162" s="418">
        <v>2</v>
      </c>
      <c r="X162" s="418">
        <v>2</v>
      </c>
      <c r="Y162" s="418">
        <v>0</v>
      </c>
      <c r="Z162" s="418">
        <v>0</v>
      </c>
      <c r="AA162" s="418">
        <v>0</v>
      </c>
      <c r="AB162" s="418">
        <v>0</v>
      </c>
      <c r="AC162" s="418">
        <v>2</v>
      </c>
      <c r="AD162" s="418">
        <v>2</v>
      </c>
      <c r="AE162" s="418">
        <v>0</v>
      </c>
      <c r="AF162" s="418">
        <v>0</v>
      </c>
      <c r="AG162" s="418">
        <v>0</v>
      </c>
      <c r="AH162" s="418">
        <v>0</v>
      </c>
      <c r="AI162" s="418">
        <v>10</v>
      </c>
      <c r="AJ162" s="418">
        <v>10</v>
      </c>
      <c r="AK162" s="418">
        <v>0</v>
      </c>
      <c r="AL162" s="418">
        <v>0</v>
      </c>
      <c r="AM162" s="418">
        <v>0</v>
      </c>
      <c r="AN162" s="418">
        <v>42</v>
      </c>
      <c r="AO162" s="418">
        <v>62</v>
      </c>
      <c r="AP162" s="418">
        <v>104</v>
      </c>
      <c r="AQ162" s="418">
        <v>33</v>
      </c>
      <c r="AR162" s="418">
        <v>52</v>
      </c>
      <c r="AS162" s="418">
        <v>85</v>
      </c>
      <c r="AT162" s="418">
        <v>7</v>
      </c>
      <c r="AU162" s="418">
        <v>20</v>
      </c>
      <c r="AV162" s="418">
        <v>27</v>
      </c>
      <c r="AW162" s="418">
        <v>1</v>
      </c>
      <c r="AX162" s="418">
        <v>2</v>
      </c>
      <c r="AY162" s="418">
        <v>3</v>
      </c>
      <c r="AZ162" s="418">
        <v>1</v>
      </c>
      <c r="BA162" s="418">
        <v>0</v>
      </c>
      <c r="BB162" s="418">
        <v>1</v>
      </c>
      <c r="BC162" s="419" t="s">
        <v>8</v>
      </c>
      <c r="BD162" s="419" t="s">
        <v>7</v>
      </c>
      <c r="BE162" s="424">
        <v>1</v>
      </c>
      <c r="BF162" s="418" t="b">
        <v>0</v>
      </c>
      <c r="BH162" s="418" t="b">
        <v>0</v>
      </c>
      <c r="BI162" s="418" t="b">
        <v>0</v>
      </c>
      <c r="BJ162" s="419" t="s">
        <v>2</v>
      </c>
      <c r="BL162" s="418" t="b">
        <v>0</v>
      </c>
      <c r="BN162" s="418" t="b">
        <v>0</v>
      </c>
      <c r="BP162" s="418" t="b">
        <v>0</v>
      </c>
      <c r="BQ162" s="418" t="b">
        <v>0</v>
      </c>
      <c r="BR162" s="418" t="b">
        <v>0</v>
      </c>
      <c r="BS162" s="418" t="b">
        <v>0</v>
      </c>
      <c r="BT162" s="418" t="b">
        <v>0</v>
      </c>
      <c r="BV162" s="419" t="s">
        <v>217</v>
      </c>
      <c r="BX162" s="419" t="s">
        <v>217</v>
      </c>
      <c r="BY162" s="419" t="s">
        <v>217</v>
      </c>
    </row>
    <row r="163" spans="1:77" ht="29" x14ac:dyDescent="0.35">
      <c r="A163" s="418">
        <v>1513</v>
      </c>
      <c r="B163" s="419" t="s">
        <v>843</v>
      </c>
      <c r="C163" s="419" t="s">
        <v>217</v>
      </c>
      <c r="D163" s="419" t="s">
        <v>217</v>
      </c>
      <c r="E163" s="419" t="s">
        <v>217</v>
      </c>
      <c r="F163" s="419" t="s">
        <v>396</v>
      </c>
      <c r="G163" s="418">
        <v>20808018</v>
      </c>
      <c r="H163" s="418">
        <v>20808018</v>
      </c>
      <c r="I163" s="419" t="s">
        <v>217</v>
      </c>
      <c r="K163" s="419" t="s">
        <v>398</v>
      </c>
      <c r="L163" s="419" t="s">
        <v>217</v>
      </c>
      <c r="M163" s="419" t="s">
        <v>817</v>
      </c>
      <c r="N163" s="419" t="s">
        <v>817</v>
      </c>
      <c r="O163" s="419" t="s">
        <v>217</v>
      </c>
      <c r="P163" s="418">
        <v>-14.402469999999999</v>
      </c>
      <c r="Q163" s="418">
        <v>34.42801</v>
      </c>
      <c r="R163" s="418">
        <v>0</v>
      </c>
      <c r="S163" s="418">
        <v>0</v>
      </c>
      <c r="T163" s="419" t="s">
        <v>217</v>
      </c>
      <c r="U163" s="419" t="s">
        <v>217</v>
      </c>
      <c r="V163" s="418">
        <v>0</v>
      </c>
      <c r="W163" s="418">
        <v>2</v>
      </c>
      <c r="X163" s="418">
        <v>2</v>
      </c>
      <c r="Y163" s="418">
        <v>0</v>
      </c>
      <c r="Z163" s="418">
        <v>0</v>
      </c>
      <c r="AA163" s="418">
        <v>0</v>
      </c>
      <c r="AB163" s="418">
        <v>0</v>
      </c>
      <c r="AC163" s="418">
        <v>2</v>
      </c>
      <c r="AD163" s="418">
        <v>2</v>
      </c>
      <c r="AE163" s="418">
        <v>0</v>
      </c>
      <c r="AF163" s="418">
        <v>0</v>
      </c>
      <c r="AG163" s="418">
        <v>0</v>
      </c>
      <c r="AH163" s="418">
        <v>0</v>
      </c>
      <c r="AI163" s="418">
        <v>10</v>
      </c>
      <c r="AJ163" s="418">
        <v>10</v>
      </c>
      <c r="AK163" s="418">
        <v>0</v>
      </c>
      <c r="AL163" s="418">
        <v>0</v>
      </c>
      <c r="AM163" s="418">
        <v>0</v>
      </c>
      <c r="AN163" s="418">
        <v>42</v>
      </c>
      <c r="AO163" s="418">
        <v>62</v>
      </c>
      <c r="AP163" s="418">
        <v>104</v>
      </c>
      <c r="AQ163" s="418">
        <v>33</v>
      </c>
      <c r="AR163" s="418">
        <v>52</v>
      </c>
      <c r="AS163" s="418">
        <v>85</v>
      </c>
      <c r="AT163" s="418">
        <v>7</v>
      </c>
      <c r="AU163" s="418">
        <v>20</v>
      </c>
      <c r="AV163" s="418">
        <v>27</v>
      </c>
      <c r="AW163" s="418">
        <v>1</v>
      </c>
      <c r="AX163" s="418">
        <v>2</v>
      </c>
      <c r="AY163" s="418">
        <v>3</v>
      </c>
      <c r="AZ163" s="418">
        <v>1</v>
      </c>
      <c r="BA163" s="418">
        <v>0</v>
      </c>
      <c r="BB163" s="418">
        <v>1</v>
      </c>
      <c r="BC163" s="419" t="s">
        <v>8</v>
      </c>
      <c r="BD163" s="419" t="s">
        <v>7</v>
      </c>
      <c r="BE163" s="424">
        <v>1</v>
      </c>
      <c r="BF163" s="418" t="b">
        <v>0</v>
      </c>
      <c r="BH163" s="418" t="b">
        <v>0</v>
      </c>
      <c r="BI163" s="418" t="b">
        <v>0</v>
      </c>
      <c r="BJ163" s="419" t="s">
        <v>2</v>
      </c>
      <c r="BL163" s="418" t="b">
        <v>0</v>
      </c>
      <c r="BN163" s="418" t="b">
        <v>0</v>
      </c>
      <c r="BP163" s="418" t="b">
        <v>0</v>
      </c>
      <c r="BQ163" s="418" t="b">
        <v>0</v>
      </c>
      <c r="BR163" s="418" t="b">
        <v>0</v>
      </c>
      <c r="BS163" s="418" t="b">
        <v>0</v>
      </c>
      <c r="BT163" s="418" t="b">
        <v>0</v>
      </c>
      <c r="BV163" s="419" t="s">
        <v>217</v>
      </c>
      <c r="BX163" s="419" t="s">
        <v>217</v>
      </c>
      <c r="BY163" s="419" t="s">
        <v>217</v>
      </c>
    </row>
    <row r="164" spans="1:77" x14ac:dyDescent="0.35">
      <c r="A164" s="418">
        <v>1514</v>
      </c>
      <c r="B164" s="419" t="s">
        <v>844</v>
      </c>
      <c r="C164" s="419" t="s">
        <v>217</v>
      </c>
      <c r="D164" s="419" t="s">
        <v>845</v>
      </c>
      <c r="E164" s="419" t="s">
        <v>846</v>
      </c>
      <c r="F164" s="419" t="s">
        <v>396</v>
      </c>
      <c r="G164" s="418">
        <v>20820001</v>
      </c>
      <c r="H164" s="418">
        <v>20820001</v>
      </c>
      <c r="I164" s="419" t="s">
        <v>847</v>
      </c>
      <c r="J164" s="420">
        <v>41472</v>
      </c>
      <c r="K164" s="419" t="s">
        <v>398</v>
      </c>
      <c r="L164" s="419" t="s">
        <v>846</v>
      </c>
      <c r="M164" s="419" t="s">
        <v>566</v>
      </c>
      <c r="N164" s="419" t="s">
        <v>566</v>
      </c>
      <c r="O164" s="419" t="s">
        <v>561</v>
      </c>
      <c r="P164" s="418">
        <v>-14.377506929999999</v>
      </c>
      <c r="Q164" s="418">
        <v>34.32226438</v>
      </c>
      <c r="R164" s="418">
        <v>642567.35336494003</v>
      </c>
      <c r="S164" s="418">
        <v>8410114.1064204108</v>
      </c>
      <c r="T164" s="419" t="s">
        <v>217</v>
      </c>
      <c r="U164" s="419" t="s">
        <v>217</v>
      </c>
      <c r="V164" s="418">
        <v>0</v>
      </c>
      <c r="W164" s="418">
        <v>1</v>
      </c>
      <c r="X164" s="418">
        <v>1</v>
      </c>
      <c r="Y164" s="418">
        <v>0</v>
      </c>
      <c r="Z164" s="418">
        <v>0</v>
      </c>
      <c r="AA164" s="418">
        <v>0</v>
      </c>
      <c r="AB164" s="418">
        <v>0</v>
      </c>
      <c r="AC164" s="418">
        <v>1</v>
      </c>
      <c r="AD164" s="418">
        <v>1</v>
      </c>
      <c r="AE164" s="418">
        <v>0</v>
      </c>
      <c r="AF164" s="418">
        <v>0</v>
      </c>
      <c r="AG164" s="418">
        <v>0</v>
      </c>
      <c r="AH164" s="418">
        <v>0</v>
      </c>
      <c r="AI164" s="418">
        <v>0</v>
      </c>
      <c r="AJ164" s="418">
        <v>0</v>
      </c>
      <c r="AK164" s="418">
        <v>0</v>
      </c>
      <c r="AL164" s="418">
        <v>0</v>
      </c>
      <c r="AM164" s="418">
        <v>0</v>
      </c>
      <c r="AN164" s="418">
        <v>4</v>
      </c>
      <c r="AO164" s="418">
        <v>1</v>
      </c>
      <c r="AP164" s="418">
        <v>5</v>
      </c>
      <c r="AQ164" s="418">
        <v>2</v>
      </c>
      <c r="AR164" s="418">
        <v>1</v>
      </c>
      <c r="AS164" s="418">
        <v>3</v>
      </c>
      <c r="AT164" s="418">
        <v>0</v>
      </c>
      <c r="AU164" s="418">
        <v>0</v>
      </c>
      <c r="AV164" s="418">
        <v>0</v>
      </c>
      <c r="AW164" s="418">
        <v>0</v>
      </c>
      <c r="AX164" s="418">
        <v>0</v>
      </c>
      <c r="AY164" s="418">
        <v>0</v>
      </c>
      <c r="AZ164" s="418">
        <v>0</v>
      </c>
      <c r="BA164" s="418">
        <v>0</v>
      </c>
      <c r="BB164" s="418">
        <v>0</v>
      </c>
      <c r="BC164" s="419" t="s">
        <v>0</v>
      </c>
      <c r="BD164" s="419" t="s">
        <v>218</v>
      </c>
      <c r="BE164" s="418">
        <v>1</v>
      </c>
      <c r="BF164" s="418" t="b">
        <v>1</v>
      </c>
      <c r="BG164" s="418">
        <v>1</v>
      </c>
      <c r="BH164" s="418" t="b">
        <v>0</v>
      </c>
      <c r="BI164" s="418" t="b">
        <v>1</v>
      </c>
      <c r="BJ164" s="419" t="s">
        <v>4</v>
      </c>
      <c r="BK164" s="418">
        <v>5</v>
      </c>
      <c r="BL164" s="418" t="b">
        <v>0</v>
      </c>
      <c r="BN164" s="418" t="b">
        <v>0</v>
      </c>
      <c r="BP164" s="418" t="b">
        <v>0</v>
      </c>
      <c r="BQ164" s="418" t="b">
        <v>0</v>
      </c>
      <c r="BR164" s="418" t="b">
        <v>0</v>
      </c>
      <c r="BS164" s="418" t="b">
        <v>0</v>
      </c>
      <c r="BT164" s="418" t="b">
        <v>0</v>
      </c>
      <c r="BV164" s="419" t="s">
        <v>217</v>
      </c>
      <c r="BW164" s="418">
        <v>0.8</v>
      </c>
      <c r="BX164" s="419" t="s">
        <v>217</v>
      </c>
      <c r="BY164" s="419" t="s">
        <v>217</v>
      </c>
    </row>
    <row r="165" spans="1:77" ht="29" x14ac:dyDescent="0.35">
      <c r="A165" s="418">
        <v>1515</v>
      </c>
      <c r="B165" s="419" t="s">
        <v>848</v>
      </c>
      <c r="C165" s="419" t="s">
        <v>217</v>
      </c>
      <c r="D165" s="419" t="s">
        <v>849</v>
      </c>
      <c r="E165" s="419" t="s">
        <v>420</v>
      </c>
      <c r="F165" s="419" t="s">
        <v>396</v>
      </c>
      <c r="G165" s="418">
        <v>20820002</v>
      </c>
      <c r="H165" s="418">
        <v>20820002</v>
      </c>
      <c r="I165" s="419" t="s">
        <v>850</v>
      </c>
      <c r="J165" s="420">
        <v>41416</v>
      </c>
      <c r="K165" s="419" t="s">
        <v>851</v>
      </c>
      <c r="L165" s="419" t="s">
        <v>508</v>
      </c>
      <c r="M165" s="419" t="s">
        <v>566</v>
      </c>
      <c r="N165" s="419" t="s">
        <v>566</v>
      </c>
      <c r="O165" s="419" t="s">
        <v>561</v>
      </c>
      <c r="P165" s="418">
        <v>-14.38250363</v>
      </c>
      <c r="Q165" s="418">
        <v>34.333102680000003</v>
      </c>
      <c r="R165" s="418">
        <v>643732.93654276</v>
      </c>
      <c r="S165" s="418">
        <v>8409554.6199138109</v>
      </c>
      <c r="T165" s="419" t="s">
        <v>217</v>
      </c>
      <c r="U165" s="419" t="s">
        <v>217</v>
      </c>
      <c r="V165" s="418">
        <v>1</v>
      </c>
      <c r="W165" s="418">
        <v>4</v>
      </c>
      <c r="X165" s="418">
        <v>5</v>
      </c>
      <c r="Y165" s="418">
        <v>1</v>
      </c>
      <c r="Z165" s="418">
        <v>2</v>
      </c>
      <c r="AA165" s="418">
        <v>3</v>
      </c>
      <c r="AB165" s="418">
        <v>1</v>
      </c>
      <c r="AC165" s="418">
        <v>2</v>
      </c>
      <c r="AD165" s="418">
        <v>3</v>
      </c>
      <c r="AE165" s="418">
        <v>0</v>
      </c>
      <c r="AF165" s="418">
        <v>0</v>
      </c>
      <c r="AG165" s="418">
        <v>0</v>
      </c>
      <c r="AH165" s="418">
        <v>0</v>
      </c>
      <c r="AI165" s="418">
        <v>0</v>
      </c>
      <c r="AJ165" s="418">
        <v>0</v>
      </c>
      <c r="AK165" s="418">
        <v>0</v>
      </c>
      <c r="AL165" s="418">
        <v>0</v>
      </c>
      <c r="AM165" s="418">
        <v>0</v>
      </c>
      <c r="AN165" s="418">
        <v>36</v>
      </c>
      <c r="AO165" s="418">
        <v>50</v>
      </c>
      <c r="AP165" s="418">
        <v>86</v>
      </c>
      <c r="AQ165" s="418">
        <v>32</v>
      </c>
      <c r="AR165" s="418">
        <v>41</v>
      </c>
      <c r="AS165" s="418">
        <v>73</v>
      </c>
      <c r="AT165" s="418">
        <v>9</v>
      </c>
      <c r="AU165" s="418">
        <v>17</v>
      </c>
      <c r="AV165" s="418">
        <v>26</v>
      </c>
      <c r="AW165" s="418">
        <v>0</v>
      </c>
      <c r="AX165" s="418">
        <v>0</v>
      </c>
      <c r="AY165" s="418">
        <v>0</v>
      </c>
      <c r="AZ165" s="418">
        <v>0</v>
      </c>
      <c r="BA165" s="418">
        <v>0</v>
      </c>
      <c r="BB165" s="418">
        <v>0</v>
      </c>
      <c r="BC165" s="419" t="s">
        <v>3</v>
      </c>
      <c r="BD165" s="419" t="s">
        <v>1</v>
      </c>
      <c r="BE165" s="418">
        <v>1</v>
      </c>
      <c r="BF165" s="418" t="b">
        <v>1</v>
      </c>
      <c r="BG165" s="418">
        <v>2</v>
      </c>
      <c r="BH165" s="418" t="b">
        <v>1</v>
      </c>
      <c r="BI165" s="418" t="b">
        <v>1</v>
      </c>
      <c r="BJ165" s="419" t="s">
        <v>4</v>
      </c>
      <c r="BK165" s="418">
        <v>10</v>
      </c>
      <c r="BL165" s="418" t="b">
        <v>0</v>
      </c>
      <c r="BN165" s="418" t="b">
        <v>0</v>
      </c>
      <c r="BP165" s="418" t="b">
        <v>0</v>
      </c>
      <c r="BQ165" s="418" t="b">
        <v>0</v>
      </c>
      <c r="BR165" s="418" t="b">
        <v>0</v>
      </c>
      <c r="BS165" s="418" t="b">
        <v>1</v>
      </c>
      <c r="BT165" s="418" t="b">
        <v>1</v>
      </c>
      <c r="BU165" s="418">
        <v>2</v>
      </c>
      <c r="BV165" s="419" t="s">
        <v>217</v>
      </c>
      <c r="BX165" s="419" t="s">
        <v>217</v>
      </c>
      <c r="BY165" s="419" t="s">
        <v>217</v>
      </c>
    </row>
    <row r="166" spans="1:77" ht="29" x14ac:dyDescent="0.35">
      <c r="A166" s="418">
        <v>1516</v>
      </c>
      <c r="B166" s="419" t="s">
        <v>852</v>
      </c>
      <c r="C166" s="419" t="s">
        <v>217</v>
      </c>
      <c r="D166" s="419" t="s">
        <v>217</v>
      </c>
      <c r="E166" s="419" t="s">
        <v>217</v>
      </c>
      <c r="F166" s="419" t="s">
        <v>396</v>
      </c>
      <c r="G166" s="418">
        <v>20820003</v>
      </c>
      <c r="H166" s="418">
        <v>20820003</v>
      </c>
      <c r="I166" s="419" t="s">
        <v>217</v>
      </c>
      <c r="K166" s="419" t="s">
        <v>438</v>
      </c>
      <c r="L166" s="419" t="s">
        <v>217</v>
      </c>
      <c r="M166" s="419" t="s">
        <v>566</v>
      </c>
      <c r="N166" s="419" t="s">
        <v>566</v>
      </c>
      <c r="O166" s="419" t="s">
        <v>217</v>
      </c>
      <c r="P166" s="418">
        <v>-14.377687140000001</v>
      </c>
      <c r="Q166" s="418">
        <v>34.306248160000003</v>
      </c>
      <c r="R166" s="418">
        <v>640840.09560073004</v>
      </c>
      <c r="S166" s="418">
        <v>8410104.0099222492</v>
      </c>
      <c r="T166" s="419" t="s">
        <v>217</v>
      </c>
      <c r="U166" s="419" t="s">
        <v>217</v>
      </c>
      <c r="V166" s="418">
        <v>1</v>
      </c>
      <c r="W166" s="418">
        <v>4</v>
      </c>
      <c r="X166" s="418">
        <v>5</v>
      </c>
      <c r="Y166" s="418">
        <v>1</v>
      </c>
      <c r="Z166" s="418">
        <v>2</v>
      </c>
      <c r="AA166" s="418">
        <v>3</v>
      </c>
      <c r="AB166" s="418">
        <v>1</v>
      </c>
      <c r="AC166" s="418">
        <v>2</v>
      </c>
      <c r="AD166" s="418">
        <v>3</v>
      </c>
      <c r="AE166" s="418">
        <v>0</v>
      </c>
      <c r="AF166" s="418">
        <v>0</v>
      </c>
      <c r="AG166" s="418">
        <v>0</v>
      </c>
      <c r="AH166" s="418">
        <v>0</v>
      </c>
      <c r="AI166" s="418">
        <v>0</v>
      </c>
      <c r="AJ166" s="418">
        <v>0</v>
      </c>
      <c r="AK166" s="418">
        <v>0</v>
      </c>
      <c r="AL166" s="418">
        <v>0</v>
      </c>
      <c r="AM166" s="418">
        <v>0</v>
      </c>
      <c r="AN166" s="418">
        <v>36</v>
      </c>
      <c r="AO166" s="418">
        <v>50</v>
      </c>
      <c r="AP166" s="418">
        <v>86</v>
      </c>
      <c r="AQ166" s="418">
        <v>32</v>
      </c>
      <c r="AR166" s="418">
        <v>41</v>
      </c>
      <c r="AS166" s="418">
        <v>73</v>
      </c>
      <c r="AT166" s="418">
        <v>9</v>
      </c>
      <c r="AU166" s="418">
        <v>17</v>
      </c>
      <c r="AV166" s="418">
        <v>26</v>
      </c>
      <c r="AW166" s="418">
        <v>0</v>
      </c>
      <c r="AX166" s="418">
        <v>0</v>
      </c>
      <c r="AY166" s="418">
        <v>0</v>
      </c>
      <c r="AZ166" s="418">
        <v>0</v>
      </c>
      <c r="BA166" s="418">
        <v>0</v>
      </c>
      <c r="BB166" s="418">
        <v>0</v>
      </c>
      <c r="BC166" s="419" t="s">
        <v>8</v>
      </c>
      <c r="BD166" s="419" t="s">
        <v>7</v>
      </c>
      <c r="BE166" s="424">
        <v>1</v>
      </c>
      <c r="BF166" s="418" t="b">
        <v>0</v>
      </c>
      <c r="BH166" s="418" t="b">
        <v>0</v>
      </c>
      <c r="BI166" s="418" t="b">
        <v>0</v>
      </c>
      <c r="BJ166" s="419" t="s">
        <v>2</v>
      </c>
      <c r="BL166" s="418" t="b">
        <v>0</v>
      </c>
      <c r="BN166" s="418" t="b">
        <v>0</v>
      </c>
      <c r="BP166" s="418" t="b">
        <v>0</v>
      </c>
      <c r="BQ166" s="418" t="b">
        <v>0</v>
      </c>
      <c r="BR166" s="418" t="b">
        <v>0</v>
      </c>
      <c r="BS166" s="418" t="b">
        <v>0</v>
      </c>
      <c r="BT166" s="418" t="b">
        <v>0</v>
      </c>
      <c r="BV166" s="419" t="s">
        <v>217</v>
      </c>
      <c r="BX166" s="419" t="s">
        <v>217</v>
      </c>
      <c r="BY166" s="419" t="s">
        <v>217</v>
      </c>
    </row>
    <row r="167" spans="1:77" x14ac:dyDescent="0.35">
      <c r="A167" s="418">
        <v>1517</v>
      </c>
      <c r="B167" s="419" t="s">
        <v>853</v>
      </c>
      <c r="C167" s="419" t="s">
        <v>217</v>
      </c>
      <c r="D167" s="419" t="s">
        <v>217</v>
      </c>
      <c r="E167" s="419" t="s">
        <v>217</v>
      </c>
      <c r="F167" s="419" t="s">
        <v>396</v>
      </c>
      <c r="G167" s="418">
        <v>20820004</v>
      </c>
      <c r="H167" s="418">
        <v>20820004</v>
      </c>
      <c r="I167" s="419" t="s">
        <v>217</v>
      </c>
      <c r="K167" s="419" t="s">
        <v>851</v>
      </c>
      <c r="L167" s="419" t="s">
        <v>217</v>
      </c>
      <c r="M167" s="419" t="s">
        <v>566</v>
      </c>
      <c r="N167" s="419" t="s">
        <v>566</v>
      </c>
      <c r="O167" s="419" t="s">
        <v>217</v>
      </c>
      <c r="P167" s="418">
        <v>-14.37668483</v>
      </c>
      <c r="Q167" s="418">
        <v>34.325353030000002</v>
      </c>
      <c r="R167" s="418">
        <v>642900.94799146999</v>
      </c>
      <c r="S167" s="418">
        <v>8410203.1393675804</v>
      </c>
      <c r="T167" s="419" t="s">
        <v>217</v>
      </c>
      <c r="U167" s="419" t="s">
        <v>217</v>
      </c>
      <c r="V167" s="418">
        <v>1</v>
      </c>
      <c r="W167" s="418">
        <v>4</v>
      </c>
      <c r="X167" s="418">
        <v>5</v>
      </c>
      <c r="Y167" s="418">
        <v>1</v>
      </c>
      <c r="Z167" s="418">
        <v>2</v>
      </c>
      <c r="AA167" s="418">
        <v>3</v>
      </c>
      <c r="AB167" s="418">
        <v>1</v>
      </c>
      <c r="AC167" s="418">
        <v>2</v>
      </c>
      <c r="AD167" s="418">
        <v>3</v>
      </c>
      <c r="AE167" s="418">
        <v>0</v>
      </c>
      <c r="AF167" s="418">
        <v>0</v>
      </c>
      <c r="AG167" s="418">
        <v>0</v>
      </c>
      <c r="AH167" s="418">
        <v>0</v>
      </c>
      <c r="AI167" s="418">
        <v>0</v>
      </c>
      <c r="AJ167" s="418">
        <v>0</v>
      </c>
      <c r="AK167" s="418">
        <v>0</v>
      </c>
      <c r="AL167" s="418">
        <v>0</v>
      </c>
      <c r="AM167" s="418">
        <v>0</v>
      </c>
      <c r="AN167" s="418">
        <v>36</v>
      </c>
      <c r="AO167" s="418">
        <v>50</v>
      </c>
      <c r="AP167" s="418">
        <v>86</v>
      </c>
      <c r="AQ167" s="418">
        <v>32</v>
      </c>
      <c r="AR167" s="418">
        <v>41</v>
      </c>
      <c r="AS167" s="418">
        <v>73</v>
      </c>
      <c r="AT167" s="418">
        <v>9</v>
      </c>
      <c r="AU167" s="418">
        <v>17</v>
      </c>
      <c r="AV167" s="418">
        <v>26</v>
      </c>
      <c r="AW167" s="418">
        <v>0</v>
      </c>
      <c r="AX167" s="418">
        <v>0</v>
      </c>
      <c r="AY167" s="418">
        <v>0</v>
      </c>
      <c r="AZ167" s="418">
        <v>0</v>
      </c>
      <c r="BA167" s="418">
        <v>0</v>
      </c>
      <c r="BB167" s="418">
        <v>0</v>
      </c>
      <c r="BC167" s="419" t="s">
        <v>8</v>
      </c>
      <c r="BD167" s="419" t="s">
        <v>7</v>
      </c>
      <c r="BE167" s="424">
        <v>1</v>
      </c>
      <c r="BF167" s="418" t="b">
        <v>0</v>
      </c>
      <c r="BH167" s="418" t="b">
        <v>0</v>
      </c>
      <c r="BI167" s="418" t="b">
        <v>0</v>
      </c>
      <c r="BJ167" s="419" t="s">
        <v>2</v>
      </c>
      <c r="BL167" s="418" t="b">
        <v>0</v>
      </c>
      <c r="BN167" s="418" t="b">
        <v>0</v>
      </c>
      <c r="BP167" s="418" t="b">
        <v>0</v>
      </c>
      <c r="BQ167" s="418" t="b">
        <v>0</v>
      </c>
      <c r="BR167" s="418" t="b">
        <v>0</v>
      </c>
      <c r="BS167" s="418" t="b">
        <v>0</v>
      </c>
      <c r="BT167" s="418" t="b">
        <v>0</v>
      </c>
      <c r="BV167" s="419" t="s">
        <v>217</v>
      </c>
      <c r="BX167" s="419" t="s">
        <v>217</v>
      </c>
      <c r="BY167" s="419" t="s">
        <v>217</v>
      </c>
    </row>
    <row r="168" spans="1:77" x14ac:dyDescent="0.35">
      <c r="A168" s="418">
        <v>1518</v>
      </c>
      <c r="B168" s="419" t="s">
        <v>854</v>
      </c>
      <c r="C168" s="419" t="s">
        <v>217</v>
      </c>
      <c r="D168" s="419" t="s">
        <v>855</v>
      </c>
      <c r="E168" s="419" t="s">
        <v>517</v>
      </c>
      <c r="F168" s="419" t="s">
        <v>396</v>
      </c>
      <c r="G168" s="418">
        <v>20820005</v>
      </c>
      <c r="H168" s="418">
        <v>20820005</v>
      </c>
      <c r="I168" s="419" t="s">
        <v>466</v>
      </c>
      <c r="J168" s="420">
        <v>41554</v>
      </c>
      <c r="K168" s="419" t="s">
        <v>851</v>
      </c>
      <c r="L168" s="419" t="s">
        <v>856</v>
      </c>
      <c r="M168" s="419" t="s">
        <v>566</v>
      </c>
      <c r="N168" s="419" t="s">
        <v>566</v>
      </c>
      <c r="O168" s="419" t="s">
        <v>561</v>
      </c>
      <c r="P168" s="418">
        <v>-14.38322833</v>
      </c>
      <c r="Q168" s="418">
        <v>34.315939229999998</v>
      </c>
      <c r="R168" s="418">
        <v>641881.65454865003</v>
      </c>
      <c r="S168" s="418">
        <v>8409485.0802963693</v>
      </c>
      <c r="T168" s="419" t="s">
        <v>217</v>
      </c>
      <c r="U168" s="419" t="s">
        <v>217</v>
      </c>
      <c r="V168" s="418">
        <v>0</v>
      </c>
      <c r="W168" s="418">
        <v>2</v>
      </c>
      <c r="X168" s="418">
        <v>2</v>
      </c>
      <c r="Y168" s="418">
        <v>0</v>
      </c>
      <c r="Z168" s="418">
        <v>0</v>
      </c>
      <c r="AA168" s="418">
        <v>0</v>
      </c>
      <c r="AB168" s="418">
        <v>0</v>
      </c>
      <c r="AC168" s="418">
        <v>1</v>
      </c>
      <c r="AD168" s="418">
        <v>1</v>
      </c>
      <c r="AE168" s="418">
        <v>0</v>
      </c>
      <c r="AF168" s="418">
        <v>0</v>
      </c>
      <c r="AG168" s="418">
        <v>0</v>
      </c>
      <c r="AH168" s="418">
        <v>0</v>
      </c>
      <c r="AI168" s="418">
        <v>0</v>
      </c>
      <c r="AJ168" s="418">
        <v>0</v>
      </c>
      <c r="AK168" s="418">
        <v>0</v>
      </c>
      <c r="AL168" s="418">
        <v>0</v>
      </c>
      <c r="AM168" s="418">
        <v>0</v>
      </c>
      <c r="AN168" s="418">
        <v>22</v>
      </c>
      <c r="AO168" s="418">
        <v>11</v>
      </c>
      <c r="AP168" s="418">
        <v>33</v>
      </c>
      <c r="AQ168" s="418">
        <v>14</v>
      </c>
      <c r="AR168" s="418">
        <v>5</v>
      </c>
      <c r="AS168" s="418">
        <v>19</v>
      </c>
      <c r="AT168" s="418">
        <v>4</v>
      </c>
      <c r="AU168" s="418">
        <v>3</v>
      </c>
      <c r="AV168" s="418">
        <v>7</v>
      </c>
      <c r="AW168" s="418">
        <v>0</v>
      </c>
      <c r="AX168" s="418">
        <v>0</v>
      </c>
      <c r="AY168" s="418">
        <v>0</v>
      </c>
      <c r="AZ168" s="418">
        <v>1</v>
      </c>
      <c r="BA168" s="418">
        <v>0</v>
      </c>
      <c r="BB168" s="418">
        <v>1</v>
      </c>
      <c r="BC168" s="419" t="s">
        <v>3</v>
      </c>
      <c r="BD168" s="419" t="s">
        <v>1</v>
      </c>
      <c r="BE168" s="418">
        <v>2</v>
      </c>
      <c r="BF168" s="418" t="b">
        <v>1</v>
      </c>
      <c r="BG168" s="418">
        <v>1</v>
      </c>
      <c r="BH168" s="418" t="b">
        <v>1</v>
      </c>
      <c r="BI168" s="418" t="b">
        <v>1</v>
      </c>
      <c r="BJ168" s="419" t="s">
        <v>4</v>
      </c>
      <c r="BK168" s="418">
        <v>4</v>
      </c>
      <c r="BL168" s="418" t="b">
        <v>0</v>
      </c>
      <c r="BN168" s="418" t="b">
        <v>0</v>
      </c>
      <c r="BP168" s="418" t="b">
        <v>0</v>
      </c>
      <c r="BQ168" s="418" t="b">
        <v>1</v>
      </c>
      <c r="BR168" s="418" t="b">
        <v>0</v>
      </c>
      <c r="BS168" s="418" t="b">
        <v>1</v>
      </c>
      <c r="BT168" s="418" t="b">
        <v>1</v>
      </c>
      <c r="BU168" s="418">
        <v>2</v>
      </c>
      <c r="BV168" s="419" t="s">
        <v>508</v>
      </c>
      <c r="BW168" s="418">
        <v>3</v>
      </c>
      <c r="BX168" s="419" t="s">
        <v>217</v>
      </c>
      <c r="BY168" s="419" t="s">
        <v>217</v>
      </c>
    </row>
    <row r="169" spans="1:77" x14ac:dyDescent="0.35">
      <c r="A169" s="418">
        <v>1519</v>
      </c>
      <c r="B169" s="419" t="s">
        <v>857</v>
      </c>
      <c r="C169" s="419" t="s">
        <v>217</v>
      </c>
      <c r="D169" s="419" t="s">
        <v>217</v>
      </c>
      <c r="E169" s="419" t="s">
        <v>217</v>
      </c>
      <c r="F169" s="419" t="s">
        <v>396</v>
      </c>
      <c r="G169" s="418">
        <v>20820006</v>
      </c>
      <c r="H169" s="418">
        <v>20820006</v>
      </c>
      <c r="I169" s="419" t="s">
        <v>217</v>
      </c>
      <c r="K169" s="419" t="s">
        <v>398</v>
      </c>
      <c r="L169" s="419" t="s">
        <v>217</v>
      </c>
      <c r="M169" s="419" t="s">
        <v>566</v>
      </c>
      <c r="N169" s="419" t="s">
        <v>566</v>
      </c>
      <c r="O169" s="419" t="s">
        <v>217</v>
      </c>
      <c r="P169" s="418">
        <v>-14.37479085</v>
      </c>
      <c r="Q169" s="418">
        <v>34.327196039999997</v>
      </c>
      <c r="R169" s="418">
        <v>643100.90013060998</v>
      </c>
      <c r="S169" s="418">
        <v>8410411.5172616206</v>
      </c>
      <c r="T169" s="419" t="s">
        <v>217</v>
      </c>
      <c r="U169" s="419" t="s">
        <v>217</v>
      </c>
      <c r="V169" s="418">
        <v>0</v>
      </c>
      <c r="W169" s="418">
        <v>2</v>
      </c>
      <c r="X169" s="418">
        <v>2</v>
      </c>
      <c r="Y169" s="418">
        <v>0</v>
      </c>
      <c r="Z169" s="418">
        <v>0</v>
      </c>
      <c r="AA169" s="418">
        <v>0</v>
      </c>
      <c r="AB169" s="418">
        <v>0</v>
      </c>
      <c r="AC169" s="418">
        <v>1</v>
      </c>
      <c r="AD169" s="418">
        <v>1</v>
      </c>
      <c r="AE169" s="418">
        <v>0</v>
      </c>
      <c r="AF169" s="418">
        <v>0</v>
      </c>
      <c r="AG169" s="418">
        <v>0</v>
      </c>
      <c r="AH169" s="418">
        <v>0</v>
      </c>
      <c r="AI169" s="418">
        <v>0</v>
      </c>
      <c r="AJ169" s="418">
        <v>0</v>
      </c>
      <c r="AK169" s="418">
        <v>0</v>
      </c>
      <c r="AL169" s="418">
        <v>0</v>
      </c>
      <c r="AM169" s="418">
        <v>0</v>
      </c>
      <c r="AN169" s="418">
        <v>22</v>
      </c>
      <c r="AO169" s="418">
        <v>11</v>
      </c>
      <c r="AP169" s="418">
        <v>33</v>
      </c>
      <c r="AQ169" s="418">
        <v>14</v>
      </c>
      <c r="AR169" s="418">
        <v>5</v>
      </c>
      <c r="AS169" s="418">
        <v>19</v>
      </c>
      <c r="AT169" s="418">
        <v>4</v>
      </c>
      <c r="AU169" s="418">
        <v>3</v>
      </c>
      <c r="AV169" s="418">
        <v>7</v>
      </c>
      <c r="AW169" s="418">
        <v>0</v>
      </c>
      <c r="AX169" s="418">
        <v>0</v>
      </c>
      <c r="AY169" s="418">
        <v>0</v>
      </c>
      <c r="AZ169" s="418">
        <v>1</v>
      </c>
      <c r="BA169" s="418">
        <v>0</v>
      </c>
      <c r="BB169" s="418">
        <v>1</v>
      </c>
      <c r="BC169" s="419" t="s">
        <v>8</v>
      </c>
      <c r="BD169" s="419" t="s">
        <v>7</v>
      </c>
      <c r="BE169" s="424">
        <v>1</v>
      </c>
      <c r="BF169" s="418" t="b">
        <v>0</v>
      </c>
      <c r="BH169" s="418" t="b">
        <v>0</v>
      </c>
      <c r="BI169" s="418" t="b">
        <v>0</v>
      </c>
      <c r="BJ169" s="419" t="s">
        <v>2</v>
      </c>
      <c r="BL169" s="418" t="b">
        <v>0</v>
      </c>
      <c r="BN169" s="418" t="b">
        <v>0</v>
      </c>
      <c r="BP169" s="418" t="b">
        <v>0</v>
      </c>
      <c r="BQ169" s="418" t="b">
        <v>0</v>
      </c>
      <c r="BR169" s="418" t="b">
        <v>0</v>
      </c>
      <c r="BS169" s="418" t="b">
        <v>0</v>
      </c>
      <c r="BT169" s="418" t="b">
        <v>0</v>
      </c>
      <c r="BV169" s="419" t="s">
        <v>217</v>
      </c>
      <c r="BX169" s="419" t="s">
        <v>217</v>
      </c>
      <c r="BY169" s="419" t="s">
        <v>217</v>
      </c>
    </row>
    <row r="170" spans="1:77" ht="29" x14ac:dyDescent="0.35">
      <c r="A170" s="418">
        <v>1520</v>
      </c>
      <c r="B170" s="419" t="s">
        <v>858</v>
      </c>
      <c r="C170" s="419" t="s">
        <v>217</v>
      </c>
      <c r="D170" s="419" t="s">
        <v>859</v>
      </c>
      <c r="E170" s="419" t="s">
        <v>860</v>
      </c>
      <c r="F170" s="419" t="s">
        <v>396</v>
      </c>
      <c r="G170" s="418">
        <v>20820007</v>
      </c>
      <c r="H170" s="418">
        <v>20820007</v>
      </c>
      <c r="I170" s="419" t="s">
        <v>861</v>
      </c>
      <c r="J170" s="420">
        <v>41416</v>
      </c>
      <c r="K170" s="419" t="s">
        <v>398</v>
      </c>
      <c r="L170" s="419" t="s">
        <v>860</v>
      </c>
      <c r="M170" s="419" t="s">
        <v>566</v>
      </c>
      <c r="N170" s="419" t="s">
        <v>566</v>
      </c>
      <c r="O170" s="419" t="s">
        <v>561</v>
      </c>
      <c r="P170" s="418">
        <v>-14.384495920000001</v>
      </c>
      <c r="Q170" s="418">
        <v>34.329683369999998</v>
      </c>
      <c r="R170" s="418">
        <v>643362.94253763999</v>
      </c>
      <c r="S170" s="418">
        <v>8409336.3513231091</v>
      </c>
      <c r="T170" s="419" t="s">
        <v>217</v>
      </c>
      <c r="U170" s="419" t="s">
        <v>217</v>
      </c>
      <c r="V170" s="418">
        <v>0</v>
      </c>
      <c r="W170" s="418">
        <v>4</v>
      </c>
      <c r="X170" s="418">
        <v>4</v>
      </c>
      <c r="Y170" s="418">
        <v>0</v>
      </c>
      <c r="Z170" s="418">
        <v>3</v>
      </c>
      <c r="AA170" s="418">
        <v>3</v>
      </c>
      <c r="AB170" s="418">
        <v>0</v>
      </c>
      <c r="AC170" s="418">
        <v>1</v>
      </c>
      <c r="AD170" s="418">
        <v>1</v>
      </c>
      <c r="AE170" s="418">
        <v>0</v>
      </c>
      <c r="AF170" s="418">
        <v>4</v>
      </c>
      <c r="AG170" s="418">
        <v>4</v>
      </c>
      <c r="AH170" s="418">
        <v>4</v>
      </c>
      <c r="AI170" s="418">
        <v>4</v>
      </c>
      <c r="AJ170" s="418">
        <v>8</v>
      </c>
      <c r="AK170" s="418">
        <v>0</v>
      </c>
      <c r="AL170" s="418">
        <v>0</v>
      </c>
      <c r="AM170" s="418">
        <v>0</v>
      </c>
      <c r="AN170" s="418">
        <v>18</v>
      </c>
      <c r="AO170" s="418">
        <v>22</v>
      </c>
      <c r="AP170" s="418">
        <v>40</v>
      </c>
      <c r="AQ170" s="418">
        <v>14</v>
      </c>
      <c r="AR170" s="418">
        <v>20</v>
      </c>
      <c r="AS170" s="418">
        <v>34</v>
      </c>
      <c r="AT170" s="418">
        <v>0</v>
      </c>
      <c r="AU170" s="418">
        <v>0</v>
      </c>
      <c r="AV170" s="418">
        <v>0</v>
      </c>
      <c r="AW170" s="418">
        <v>18</v>
      </c>
      <c r="AX170" s="418">
        <v>22</v>
      </c>
      <c r="AY170" s="418">
        <v>40</v>
      </c>
      <c r="AZ170" s="418">
        <v>0</v>
      </c>
      <c r="BA170" s="418">
        <v>0</v>
      </c>
      <c r="BB170" s="418">
        <v>0</v>
      </c>
      <c r="BC170" s="419" t="s">
        <v>3</v>
      </c>
      <c r="BD170" s="419" t="s">
        <v>7</v>
      </c>
      <c r="BE170" s="418">
        <v>1</v>
      </c>
      <c r="BF170" s="418" t="b">
        <v>1</v>
      </c>
      <c r="BG170" s="418">
        <v>2</v>
      </c>
      <c r="BH170" s="418" t="b">
        <v>1</v>
      </c>
      <c r="BI170" s="418" t="b">
        <v>1</v>
      </c>
      <c r="BJ170" s="419" t="s">
        <v>4</v>
      </c>
      <c r="BK170" s="418">
        <v>5</v>
      </c>
      <c r="BL170" s="418" t="b">
        <v>1</v>
      </c>
      <c r="BM170" s="418">
        <v>1.8</v>
      </c>
      <c r="BN170" s="418" t="b">
        <v>0</v>
      </c>
      <c r="BP170" s="418" t="b">
        <v>1</v>
      </c>
      <c r="BQ170" s="418" t="b">
        <v>0</v>
      </c>
      <c r="BR170" s="418" t="b">
        <v>0</v>
      </c>
      <c r="BS170" s="418" t="b">
        <v>1</v>
      </c>
      <c r="BT170" s="418" t="b">
        <v>0</v>
      </c>
      <c r="BU170" s="418">
        <v>0.8</v>
      </c>
      <c r="BV170" s="419" t="s">
        <v>217</v>
      </c>
      <c r="BW170" s="418">
        <v>0.6</v>
      </c>
      <c r="BX170" s="419" t="s">
        <v>217</v>
      </c>
      <c r="BY170" s="419" t="s">
        <v>217</v>
      </c>
    </row>
    <row r="171" spans="1:77" x14ac:dyDescent="0.35">
      <c r="A171" s="418">
        <v>1521</v>
      </c>
      <c r="B171" s="419" t="s">
        <v>862</v>
      </c>
      <c r="C171" s="419" t="s">
        <v>217</v>
      </c>
      <c r="D171" s="419" t="s">
        <v>863</v>
      </c>
      <c r="E171" s="419" t="s">
        <v>864</v>
      </c>
      <c r="F171" s="419" t="s">
        <v>396</v>
      </c>
      <c r="G171" s="418">
        <v>20820008</v>
      </c>
      <c r="H171" s="418">
        <v>20820008</v>
      </c>
      <c r="I171" s="419" t="s">
        <v>865</v>
      </c>
      <c r="J171" s="420">
        <v>41472</v>
      </c>
      <c r="K171" s="419" t="s">
        <v>398</v>
      </c>
      <c r="L171" s="419" t="s">
        <v>866</v>
      </c>
      <c r="M171" s="419" t="s">
        <v>566</v>
      </c>
      <c r="N171" s="419" t="s">
        <v>566</v>
      </c>
      <c r="O171" s="419" t="s">
        <v>561</v>
      </c>
      <c r="P171" s="418">
        <v>-14.38284829</v>
      </c>
      <c r="Q171" s="418">
        <v>34.33951836</v>
      </c>
      <c r="R171" s="418">
        <v>644424.55378197995</v>
      </c>
      <c r="S171" s="418">
        <v>8409512.4826059509</v>
      </c>
      <c r="T171" s="419" t="s">
        <v>217</v>
      </c>
      <c r="U171" s="419" t="s">
        <v>217</v>
      </c>
      <c r="V171" s="418">
        <v>0</v>
      </c>
      <c r="W171" s="418">
        <v>2</v>
      </c>
      <c r="X171" s="418">
        <v>2</v>
      </c>
      <c r="Y171" s="418">
        <v>0</v>
      </c>
      <c r="Z171" s="418">
        <v>0</v>
      </c>
      <c r="AA171" s="418">
        <v>0</v>
      </c>
      <c r="AB171" s="418">
        <v>0</v>
      </c>
      <c r="AC171" s="418">
        <v>2</v>
      </c>
      <c r="AD171" s="418">
        <v>2</v>
      </c>
      <c r="AE171" s="418">
        <v>0</v>
      </c>
      <c r="AF171" s="418">
        <v>0</v>
      </c>
      <c r="AG171" s="418">
        <v>0</v>
      </c>
      <c r="AH171" s="418">
        <v>1</v>
      </c>
      <c r="AI171" s="418">
        <v>9</v>
      </c>
      <c r="AJ171" s="418">
        <v>10</v>
      </c>
      <c r="AK171" s="418">
        <v>0</v>
      </c>
      <c r="AL171" s="418">
        <v>0</v>
      </c>
      <c r="AM171" s="418">
        <v>0</v>
      </c>
      <c r="AN171" s="418">
        <v>22</v>
      </c>
      <c r="AO171" s="418">
        <v>11</v>
      </c>
      <c r="AP171" s="418">
        <v>33</v>
      </c>
      <c r="AQ171" s="418">
        <v>5</v>
      </c>
      <c r="AR171" s="418">
        <v>4</v>
      </c>
      <c r="AS171" s="418">
        <v>9</v>
      </c>
      <c r="AT171" s="418">
        <v>3</v>
      </c>
      <c r="AU171" s="418">
        <v>5</v>
      </c>
      <c r="AV171" s="418">
        <v>8</v>
      </c>
      <c r="AW171" s="418">
        <v>0</v>
      </c>
      <c r="AX171" s="418">
        <v>2</v>
      </c>
      <c r="AY171" s="418">
        <v>2</v>
      </c>
      <c r="AZ171" s="418">
        <v>0</v>
      </c>
      <c r="BA171" s="418">
        <v>0</v>
      </c>
      <c r="BB171" s="418">
        <v>0</v>
      </c>
      <c r="BC171" s="419" t="s">
        <v>3</v>
      </c>
      <c r="BD171" s="419" t="s">
        <v>1</v>
      </c>
      <c r="BE171" s="418">
        <v>1</v>
      </c>
      <c r="BF171" s="418" t="b">
        <v>0</v>
      </c>
      <c r="BH171" s="418" t="b">
        <v>0</v>
      </c>
      <c r="BI171" s="418" t="b">
        <v>1</v>
      </c>
      <c r="BJ171" s="419" t="s">
        <v>2</v>
      </c>
      <c r="BL171" s="418" t="b">
        <v>0</v>
      </c>
      <c r="BN171" s="418" t="b">
        <v>0</v>
      </c>
      <c r="BP171" s="418" t="b">
        <v>1</v>
      </c>
      <c r="BQ171" s="418" t="b">
        <v>0</v>
      </c>
      <c r="BR171" s="418" t="b">
        <v>0</v>
      </c>
      <c r="BS171" s="418" t="b">
        <v>0</v>
      </c>
      <c r="BT171" s="418" t="b">
        <v>0</v>
      </c>
      <c r="BU171" s="418">
        <v>1</v>
      </c>
      <c r="BV171" s="419" t="s">
        <v>217</v>
      </c>
      <c r="BW171" s="418">
        <v>0.5</v>
      </c>
      <c r="BX171" s="419" t="s">
        <v>217</v>
      </c>
      <c r="BY171" s="419" t="s">
        <v>217</v>
      </c>
    </row>
    <row r="172" spans="1:77" ht="29" x14ac:dyDescent="0.35">
      <c r="A172" s="418">
        <v>1522</v>
      </c>
      <c r="B172" s="419" t="s">
        <v>867</v>
      </c>
      <c r="C172" s="419" t="s">
        <v>217</v>
      </c>
      <c r="D172" s="419" t="s">
        <v>868</v>
      </c>
      <c r="E172" s="419" t="s">
        <v>860</v>
      </c>
      <c r="F172" s="419" t="s">
        <v>396</v>
      </c>
      <c r="G172" s="418">
        <v>20820009</v>
      </c>
      <c r="H172" s="418">
        <v>20820009</v>
      </c>
      <c r="I172" s="419" t="s">
        <v>869</v>
      </c>
      <c r="J172" s="420">
        <v>41416</v>
      </c>
      <c r="K172" s="419" t="s">
        <v>851</v>
      </c>
      <c r="L172" s="419" t="s">
        <v>860</v>
      </c>
      <c r="M172" s="419" t="s">
        <v>566</v>
      </c>
      <c r="N172" s="419" t="s">
        <v>566</v>
      </c>
      <c r="O172" s="419" t="s">
        <v>561</v>
      </c>
      <c r="P172" s="418">
        <v>-14.382317049999999</v>
      </c>
      <c r="Q172" s="418">
        <v>34.332273710000003</v>
      </c>
      <c r="R172" s="418">
        <v>643643.66337631003</v>
      </c>
      <c r="S172" s="418">
        <v>8409575.7769961301</v>
      </c>
      <c r="T172" s="419" t="s">
        <v>217</v>
      </c>
      <c r="U172" s="419" t="s">
        <v>217</v>
      </c>
      <c r="V172" s="418">
        <v>0</v>
      </c>
      <c r="W172" s="418">
        <v>2</v>
      </c>
      <c r="X172" s="418">
        <v>2</v>
      </c>
      <c r="Y172" s="418">
        <v>0</v>
      </c>
      <c r="Z172" s="418">
        <v>1</v>
      </c>
      <c r="AA172" s="418">
        <v>1</v>
      </c>
      <c r="AB172" s="418">
        <v>0</v>
      </c>
      <c r="AC172" s="418">
        <v>1</v>
      </c>
      <c r="AD172" s="418">
        <v>1</v>
      </c>
      <c r="AE172" s="418">
        <v>0</v>
      </c>
      <c r="AF172" s="418">
        <v>0</v>
      </c>
      <c r="AG172" s="418">
        <v>0</v>
      </c>
      <c r="AH172" s="418">
        <v>0</v>
      </c>
      <c r="AI172" s="418">
        <v>0</v>
      </c>
      <c r="AJ172" s="418">
        <v>0</v>
      </c>
      <c r="AK172" s="418">
        <v>0</v>
      </c>
      <c r="AL172" s="418">
        <v>0</v>
      </c>
      <c r="AM172" s="418">
        <v>0</v>
      </c>
      <c r="AN172" s="418">
        <v>20</v>
      </c>
      <c r="AO172" s="418">
        <v>29</v>
      </c>
      <c r="AP172" s="418">
        <v>49</v>
      </c>
      <c r="AQ172" s="418">
        <v>18</v>
      </c>
      <c r="AR172" s="418">
        <v>25</v>
      </c>
      <c r="AS172" s="418">
        <v>43</v>
      </c>
      <c r="AT172" s="418">
        <v>0</v>
      </c>
      <c r="AU172" s="418">
        <v>0</v>
      </c>
      <c r="AV172" s="418">
        <v>0</v>
      </c>
      <c r="AW172" s="418">
        <v>0</v>
      </c>
      <c r="AX172" s="418">
        <v>0</v>
      </c>
      <c r="AY172" s="418">
        <v>0</v>
      </c>
      <c r="AZ172" s="418">
        <v>0</v>
      </c>
      <c r="BA172" s="418">
        <v>0</v>
      </c>
      <c r="BB172" s="418">
        <v>0</v>
      </c>
      <c r="BC172" s="419" t="s">
        <v>0</v>
      </c>
      <c r="BD172" s="419" t="s">
        <v>218</v>
      </c>
      <c r="BE172" s="418">
        <v>1</v>
      </c>
      <c r="BF172" s="418" t="b">
        <v>1</v>
      </c>
      <c r="BG172" s="418">
        <v>1</v>
      </c>
      <c r="BH172" s="418" t="b">
        <v>0</v>
      </c>
      <c r="BI172" s="418" t="b">
        <v>1</v>
      </c>
      <c r="BJ172" s="419" t="s">
        <v>2</v>
      </c>
      <c r="BL172" s="418" t="b">
        <v>0</v>
      </c>
      <c r="BN172" s="418" t="b">
        <v>0</v>
      </c>
      <c r="BP172" s="418" t="b">
        <v>0</v>
      </c>
      <c r="BQ172" s="418" t="b">
        <v>0</v>
      </c>
      <c r="BR172" s="418" t="b">
        <v>0</v>
      </c>
      <c r="BS172" s="418" t="b">
        <v>1</v>
      </c>
      <c r="BT172" s="418" t="b">
        <v>1</v>
      </c>
      <c r="BU172" s="418">
        <v>0.8</v>
      </c>
      <c r="BV172" s="419" t="s">
        <v>217</v>
      </c>
      <c r="BW172" s="418">
        <v>0.6</v>
      </c>
      <c r="BX172" s="419" t="s">
        <v>217</v>
      </c>
      <c r="BY172" s="419" t="s">
        <v>217</v>
      </c>
    </row>
    <row r="173" spans="1:77" ht="29" x14ac:dyDescent="0.35">
      <c r="A173" s="418">
        <v>1523</v>
      </c>
      <c r="B173" s="419" t="s">
        <v>870</v>
      </c>
      <c r="C173" s="419" t="s">
        <v>217</v>
      </c>
      <c r="D173" s="419" t="s">
        <v>871</v>
      </c>
      <c r="E173" s="419" t="s">
        <v>561</v>
      </c>
      <c r="F173" s="419" t="s">
        <v>396</v>
      </c>
      <c r="G173" s="418">
        <v>20820010</v>
      </c>
      <c r="H173" s="418">
        <v>20820010</v>
      </c>
      <c r="I173" s="419" t="s">
        <v>872</v>
      </c>
      <c r="J173" s="420">
        <v>41416</v>
      </c>
      <c r="K173" s="419" t="s">
        <v>438</v>
      </c>
      <c r="L173" s="419" t="s">
        <v>217</v>
      </c>
      <c r="M173" s="419" t="s">
        <v>566</v>
      </c>
      <c r="N173" s="419" t="s">
        <v>566</v>
      </c>
      <c r="O173" s="419" t="s">
        <v>217</v>
      </c>
      <c r="P173" s="418">
        <v>-14.37567028</v>
      </c>
      <c r="Q173" s="418">
        <v>34.331801310000003</v>
      </c>
      <c r="R173" s="418">
        <v>643596.96661044005</v>
      </c>
      <c r="S173" s="418">
        <v>8410311.3690732401</v>
      </c>
      <c r="T173" s="419" t="s">
        <v>217</v>
      </c>
      <c r="U173" s="419" t="s">
        <v>217</v>
      </c>
      <c r="V173" s="418">
        <v>0</v>
      </c>
      <c r="W173" s="418">
        <v>2</v>
      </c>
      <c r="X173" s="418">
        <v>2</v>
      </c>
      <c r="Y173" s="418">
        <v>0</v>
      </c>
      <c r="Z173" s="418">
        <v>2</v>
      </c>
      <c r="AA173" s="418">
        <v>2</v>
      </c>
      <c r="AB173" s="418">
        <v>0</v>
      </c>
      <c r="AC173" s="418">
        <v>0</v>
      </c>
      <c r="AD173" s="418">
        <v>0</v>
      </c>
      <c r="AE173" s="418">
        <v>0</v>
      </c>
      <c r="AF173" s="418">
        <v>0</v>
      </c>
      <c r="AG173" s="418">
        <v>0</v>
      </c>
      <c r="AH173" s="418">
        <v>0</v>
      </c>
      <c r="AI173" s="418">
        <v>0</v>
      </c>
      <c r="AJ173" s="418">
        <v>0</v>
      </c>
      <c r="AK173" s="418">
        <v>0</v>
      </c>
      <c r="AL173" s="418">
        <v>0</v>
      </c>
      <c r="AM173" s="418">
        <v>0</v>
      </c>
      <c r="AN173" s="418">
        <v>12</v>
      </c>
      <c r="AO173" s="418">
        <v>22</v>
      </c>
      <c r="AP173" s="418">
        <v>34</v>
      </c>
      <c r="AQ173" s="418">
        <v>10</v>
      </c>
      <c r="AR173" s="418">
        <v>14</v>
      </c>
      <c r="AS173" s="418">
        <v>24</v>
      </c>
      <c r="AT173" s="418">
        <v>2</v>
      </c>
      <c r="AU173" s="418">
        <v>3</v>
      </c>
      <c r="AV173" s="418">
        <v>5</v>
      </c>
      <c r="AW173" s="418">
        <v>0</v>
      </c>
      <c r="AX173" s="418">
        <v>0</v>
      </c>
      <c r="AY173" s="418">
        <v>0</v>
      </c>
      <c r="AZ173" s="418">
        <v>0</v>
      </c>
      <c r="BA173" s="418">
        <v>0</v>
      </c>
      <c r="BB173" s="418">
        <v>0</v>
      </c>
      <c r="BC173" s="419" t="s">
        <v>0</v>
      </c>
      <c r="BD173" s="419" t="s">
        <v>218</v>
      </c>
      <c r="BE173" s="418">
        <v>1</v>
      </c>
      <c r="BF173" s="418" t="b">
        <v>1</v>
      </c>
      <c r="BG173" s="418">
        <v>1</v>
      </c>
      <c r="BH173" s="418" t="b">
        <v>0</v>
      </c>
      <c r="BI173" s="418" t="b">
        <v>1</v>
      </c>
      <c r="BJ173" s="419" t="s">
        <v>4</v>
      </c>
      <c r="BK173" s="418">
        <v>6</v>
      </c>
      <c r="BL173" s="418" t="b">
        <v>0</v>
      </c>
      <c r="BN173" s="418" t="b">
        <v>0</v>
      </c>
      <c r="BP173" s="418" t="b">
        <v>0</v>
      </c>
      <c r="BQ173" s="418" t="b">
        <v>0</v>
      </c>
      <c r="BR173" s="418" t="b">
        <v>0</v>
      </c>
      <c r="BS173" s="418" t="b">
        <v>0</v>
      </c>
      <c r="BT173" s="418" t="b">
        <v>0</v>
      </c>
      <c r="BU173" s="418">
        <v>1</v>
      </c>
      <c r="BV173" s="419" t="s">
        <v>217</v>
      </c>
      <c r="BW173" s="418">
        <v>0.3</v>
      </c>
      <c r="BX173" s="419" t="s">
        <v>217</v>
      </c>
      <c r="BY173" s="419" t="s">
        <v>217</v>
      </c>
    </row>
    <row r="174" spans="1:77" ht="29" x14ac:dyDescent="0.35">
      <c r="A174" s="418">
        <v>1524</v>
      </c>
      <c r="B174" s="419" t="s">
        <v>873</v>
      </c>
      <c r="C174" s="419" t="s">
        <v>349</v>
      </c>
      <c r="D174" s="419" t="s">
        <v>217</v>
      </c>
      <c r="E174" s="419" t="s">
        <v>874</v>
      </c>
      <c r="F174" s="419" t="s">
        <v>396</v>
      </c>
      <c r="G174" s="418">
        <v>20820011</v>
      </c>
      <c r="H174" s="418">
        <v>20820011</v>
      </c>
      <c r="I174" s="419" t="s">
        <v>875</v>
      </c>
      <c r="J174" s="420">
        <v>41416</v>
      </c>
      <c r="K174" s="419" t="s">
        <v>438</v>
      </c>
      <c r="L174" s="419" t="s">
        <v>217</v>
      </c>
      <c r="M174" s="419" t="s">
        <v>566</v>
      </c>
      <c r="N174" s="419" t="s">
        <v>566</v>
      </c>
      <c r="O174" s="419" t="s">
        <v>217</v>
      </c>
      <c r="P174" s="418">
        <v>-14.3841412</v>
      </c>
      <c r="Q174" s="418">
        <v>34.333753790000003</v>
      </c>
      <c r="R174" s="418">
        <v>643802.10128039995</v>
      </c>
      <c r="S174" s="418">
        <v>8409373.0575205199</v>
      </c>
      <c r="T174" s="419" t="s">
        <v>217</v>
      </c>
      <c r="U174" s="419" t="s">
        <v>217</v>
      </c>
      <c r="V174" s="418">
        <v>0</v>
      </c>
      <c r="W174" s="418">
        <v>3</v>
      </c>
      <c r="X174" s="418">
        <v>3</v>
      </c>
      <c r="Y174" s="418">
        <v>0</v>
      </c>
      <c r="Z174" s="418">
        <v>1</v>
      </c>
      <c r="AA174" s="418">
        <v>1</v>
      </c>
      <c r="AB174" s="418">
        <v>0</v>
      </c>
      <c r="AC174" s="418">
        <v>2</v>
      </c>
      <c r="AD174" s="418">
        <v>2</v>
      </c>
      <c r="AE174" s="418">
        <v>0</v>
      </c>
      <c r="AF174" s="418">
        <v>0</v>
      </c>
      <c r="AG174" s="418">
        <v>0</v>
      </c>
      <c r="AH174" s="418">
        <v>0</v>
      </c>
      <c r="AI174" s="418">
        <v>0</v>
      </c>
      <c r="AJ174" s="418">
        <v>0</v>
      </c>
      <c r="AK174" s="418">
        <v>0</v>
      </c>
      <c r="AL174" s="418">
        <v>0</v>
      </c>
      <c r="AM174" s="418">
        <v>0</v>
      </c>
      <c r="AN174" s="418">
        <v>22</v>
      </c>
      <c r="AO174" s="418">
        <v>26</v>
      </c>
      <c r="AP174" s="418">
        <v>48</v>
      </c>
      <c r="AQ174" s="418">
        <v>22</v>
      </c>
      <c r="AR174" s="418">
        <v>26</v>
      </c>
      <c r="AS174" s="418">
        <v>48</v>
      </c>
      <c r="AT174" s="418">
        <v>6</v>
      </c>
      <c r="AU174" s="418">
        <v>9</v>
      </c>
      <c r="AV174" s="418">
        <v>15</v>
      </c>
      <c r="AW174" s="418">
        <v>0</v>
      </c>
      <c r="AX174" s="418">
        <v>0</v>
      </c>
      <c r="AY174" s="418">
        <v>0</v>
      </c>
      <c r="AZ174" s="418">
        <v>0</v>
      </c>
      <c r="BA174" s="418">
        <v>0</v>
      </c>
      <c r="BB174" s="418">
        <v>0</v>
      </c>
      <c r="BC174" s="419" t="s">
        <v>0</v>
      </c>
      <c r="BD174" s="419" t="s">
        <v>218</v>
      </c>
      <c r="BE174" s="418">
        <v>2</v>
      </c>
      <c r="BF174" s="418" t="b">
        <v>1</v>
      </c>
      <c r="BG174" s="418">
        <v>2</v>
      </c>
      <c r="BH174" s="418" t="b">
        <v>0</v>
      </c>
      <c r="BI174" s="418" t="b">
        <v>1</v>
      </c>
      <c r="BJ174" s="419" t="s">
        <v>4</v>
      </c>
      <c r="BK174" s="418">
        <v>5</v>
      </c>
      <c r="BL174" s="418" t="b">
        <v>1</v>
      </c>
      <c r="BM174" s="418">
        <v>0.4</v>
      </c>
      <c r="BN174" s="418" t="b">
        <v>1</v>
      </c>
      <c r="BO174" s="418">
        <v>0.5</v>
      </c>
      <c r="BP174" s="418" t="b">
        <v>1</v>
      </c>
      <c r="BQ174" s="418" t="b">
        <v>1</v>
      </c>
      <c r="BR174" s="418" t="b">
        <v>1</v>
      </c>
      <c r="BS174" s="418" t="b">
        <v>1</v>
      </c>
      <c r="BT174" s="418" t="b">
        <v>1</v>
      </c>
      <c r="BU174" s="418">
        <v>0.8</v>
      </c>
      <c r="BV174" s="419" t="s">
        <v>217</v>
      </c>
      <c r="BW174" s="418">
        <v>1</v>
      </c>
      <c r="BX174" s="419" t="s">
        <v>217</v>
      </c>
      <c r="BY174" s="419" t="s">
        <v>217</v>
      </c>
    </row>
    <row r="175" spans="1:77" x14ac:dyDescent="0.35">
      <c r="A175" s="418">
        <v>1525</v>
      </c>
      <c r="B175" s="419" t="s">
        <v>876</v>
      </c>
      <c r="C175" s="419" t="s">
        <v>217</v>
      </c>
      <c r="D175" s="419" t="s">
        <v>877</v>
      </c>
      <c r="E175" s="419" t="s">
        <v>517</v>
      </c>
      <c r="F175" s="419" t="s">
        <v>396</v>
      </c>
      <c r="G175" s="418">
        <v>20820012</v>
      </c>
      <c r="H175" s="418">
        <v>20820012</v>
      </c>
      <c r="I175" s="419" t="s">
        <v>466</v>
      </c>
      <c r="J175" s="420">
        <v>45456</v>
      </c>
      <c r="K175" s="419" t="s">
        <v>851</v>
      </c>
      <c r="L175" s="419" t="s">
        <v>878</v>
      </c>
      <c r="M175" s="419" t="s">
        <v>566</v>
      </c>
      <c r="N175" s="419" t="s">
        <v>566</v>
      </c>
      <c r="O175" s="419" t="s">
        <v>561</v>
      </c>
      <c r="P175" s="418">
        <v>-14.379263180000001</v>
      </c>
      <c r="Q175" s="418">
        <v>34.321607829999998</v>
      </c>
      <c r="R175" s="418">
        <v>642495.43905986997</v>
      </c>
      <c r="S175" s="418">
        <v>8409920.2267390005</v>
      </c>
      <c r="T175" s="419" t="s">
        <v>217</v>
      </c>
      <c r="U175" s="419"/>
      <c r="V175" s="418">
        <v>0</v>
      </c>
      <c r="W175" s="418">
        <v>1</v>
      </c>
      <c r="X175" s="418">
        <v>1</v>
      </c>
      <c r="Y175" s="418">
        <v>0</v>
      </c>
      <c r="Z175" s="418">
        <v>0</v>
      </c>
      <c r="AA175" s="418">
        <v>0</v>
      </c>
      <c r="AB175" s="418">
        <v>0</v>
      </c>
      <c r="AC175" s="418">
        <v>1</v>
      </c>
      <c r="AD175" s="418">
        <v>1</v>
      </c>
      <c r="AE175" s="418">
        <v>0</v>
      </c>
      <c r="AF175" s="418">
        <v>0</v>
      </c>
      <c r="AG175" s="418">
        <v>0</v>
      </c>
      <c r="AH175" s="418">
        <v>0</v>
      </c>
      <c r="AI175" s="418">
        <v>0</v>
      </c>
      <c r="AJ175" s="418">
        <v>0</v>
      </c>
      <c r="AK175" s="418">
        <v>0</v>
      </c>
      <c r="AL175" s="418">
        <v>0</v>
      </c>
      <c r="AM175" s="418">
        <v>0</v>
      </c>
      <c r="AN175" s="418">
        <v>7</v>
      </c>
      <c r="AO175" s="418">
        <v>8</v>
      </c>
      <c r="AP175" s="418">
        <v>15</v>
      </c>
      <c r="AQ175" s="418">
        <v>5</v>
      </c>
      <c r="AR175" s="418">
        <v>8</v>
      </c>
      <c r="AS175" s="418">
        <v>13</v>
      </c>
      <c r="AT175" s="418">
        <v>3</v>
      </c>
      <c r="AU175" s="418">
        <v>4</v>
      </c>
      <c r="AV175" s="418">
        <v>7</v>
      </c>
      <c r="AW175" s="418">
        <v>1</v>
      </c>
      <c r="AX175" s="418">
        <v>0</v>
      </c>
      <c r="AY175" s="418">
        <v>1</v>
      </c>
      <c r="AZ175" s="418">
        <v>0</v>
      </c>
      <c r="BA175" s="418">
        <v>0</v>
      </c>
      <c r="BB175" s="418">
        <v>0</v>
      </c>
      <c r="BC175" s="419" t="s">
        <v>3</v>
      </c>
      <c r="BD175" s="419" t="s">
        <v>218</v>
      </c>
      <c r="BE175" s="418">
        <v>1</v>
      </c>
      <c r="BF175" s="418" t="b">
        <v>1</v>
      </c>
      <c r="BG175" s="418">
        <v>1</v>
      </c>
      <c r="BH175" s="418" t="b">
        <v>1</v>
      </c>
      <c r="BI175" s="418" t="b">
        <v>1</v>
      </c>
      <c r="BJ175" s="419" t="s">
        <v>4</v>
      </c>
      <c r="BK175" s="418">
        <v>12</v>
      </c>
      <c r="BL175" s="418" t="b">
        <v>0</v>
      </c>
      <c r="BN175" s="418" t="b">
        <v>0</v>
      </c>
      <c r="BP175" s="418" t="b">
        <v>0</v>
      </c>
      <c r="BQ175" s="418" t="b">
        <v>0</v>
      </c>
      <c r="BR175" s="418" t="b">
        <v>0</v>
      </c>
      <c r="BS175" s="418" t="b">
        <v>1</v>
      </c>
      <c r="BT175" s="418" t="b">
        <v>0</v>
      </c>
      <c r="BU175" s="418">
        <v>0.4</v>
      </c>
      <c r="BV175" s="419" t="s">
        <v>217</v>
      </c>
      <c r="BW175" s="418">
        <v>1</v>
      </c>
      <c r="BX175" s="419" t="s">
        <v>217</v>
      </c>
      <c r="BY175" s="419" t="s">
        <v>217</v>
      </c>
    </row>
    <row r="176" spans="1:77" x14ac:dyDescent="0.35">
      <c r="A176" s="418">
        <v>1526</v>
      </c>
      <c r="B176" s="419" t="s">
        <v>879</v>
      </c>
      <c r="C176" s="419" t="s">
        <v>217</v>
      </c>
      <c r="D176" s="419" t="s">
        <v>880</v>
      </c>
      <c r="E176" s="419" t="s">
        <v>881</v>
      </c>
      <c r="F176" s="419" t="s">
        <v>396</v>
      </c>
      <c r="G176" s="418">
        <v>20820013</v>
      </c>
      <c r="H176" s="418">
        <v>20820013</v>
      </c>
      <c r="I176" s="419" t="s">
        <v>466</v>
      </c>
      <c r="J176" s="420">
        <v>41554</v>
      </c>
      <c r="K176" s="419" t="s">
        <v>851</v>
      </c>
      <c r="L176" s="419" t="s">
        <v>506</v>
      </c>
      <c r="M176" s="419" t="s">
        <v>566</v>
      </c>
      <c r="N176" s="419" t="s">
        <v>566</v>
      </c>
      <c r="O176" s="419" t="s">
        <v>561</v>
      </c>
      <c r="P176" s="418">
        <v>-14.37401687</v>
      </c>
      <c r="Q176" s="418">
        <v>34.302307990000003</v>
      </c>
      <c r="R176" s="418">
        <v>640417.49276756996</v>
      </c>
      <c r="S176" s="418">
        <v>8410512.4307946805</v>
      </c>
      <c r="T176" s="419" t="s">
        <v>217</v>
      </c>
      <c r="U176" s="419" t="s">
        <v>217</v>
      </c>
      <c r="V176" s="418">
        <v>0</v>
      </c>
      <c r="W176" s="418">
        <v>2</v>
      </c>
      <c r="X176" s="418">
        <v>2</v>
      </c>
      <c r="Y176" s="418">
        <v>0</v>
      </c>
      <c r="Z176" s="418">
        <v>0</v>
      </c>
      <c r="AA176" s="418">
        <v>0</v>
      </c>
      <c r="AB176" s="418">
        <v>0</v>
      </c>
      <c r="AC176" s="418">
        <v>2</v>
      </c>
      <c r="AD176" s="418">
        <v>2</v>
      </c>
      <c r="AE176" s="418">
        <v>0</v>
      </c>
      <c r="AF176" s="418">
        <v>0</v>
      </c>
      <c r="AG176" s="418">
        <v>0</v>
      </c>
      <c r="AH176" s="418">
        <v>0</v>
      </c>
      <c r="AI176" s="418">
        <v>0</v>
      </c>
      <c r="AJ176" s="418">
        <v>0</v>
      </c>
      <c r="AK176" s="418">
        <v>0</v>
      </c>
      <c r="AL176" s="418">
        <v>0</v>
      </c>
      <c r="AM176" s="418">
        <v>0</v>
      </c>
      <c r="AN176" s="418">
        <v>11</v>
      </c>
      <c r="AO176" s="418">
        <v>25</v>
      </c>
      <c r="AP176" s="418">
        <v>36</v>
      </c>
      <c r="AQ176" s="418">
        <v>6</v>
      </c>
      <c r="AR176" s="418">
        <v>16</v>
      </c>
      <c r="AS176" s="418">
        <v>22</v>
      </c>
      <c r="AT176" s="418">
        <v>0</v>
      </c>
      <c r="AU176" s="418">
        <v>0</v>
      </c>
      <c r="AV176" s="418">
        <v>0</v>
      </c>
      <c r="AW176" s="418">
        <v>0</v>
      </c>
      <c r="AX176" s="418">
        <v>0</v>
      </c>
      <c r="AY176" s="418">
        <v>0</v>
      </c>
      <c r="AZ176" s="418">
        <v>0</v>
      </c>
      <c r="BA176" s="418">
        <v>0</v>
      </c>
      <c r="BB176" s="418">
        <v>0</v>
      </c>
      <c r="BC176" s="419" t="s">
        <v>0</v>
      </c>
      <c r="BD176" s="419" t="s">
        <v>218</v>
      </c>
      <c r="BE176" s="418">
        <v>1</v>
      </c>
      <c r="BF176" s="418" t="b">
        <v>1</v>
      </c>
      <c r="BG176" s="418">
        <v>2</v>
      </c>
      <c r="BH176" s="418" t="b">
        <v>0</v>
      </c>
      <c r="BI176" s="418" t="b">
        <v>1</v>
      </c>
      <c r="BJ176" s="419" t="s">
        <v>4</v>
      </c>
      <c r="BK176" s="418">
        <v>100</v>
      </c>
      <c r="BL176" s="418" t="b">
        <v>0</v>
      </c>
      <c r="BN176" s="418" t="b">
        <v>0</v>
      </c>
      <c r="BP176" s="418" t="b">
        <v>0</v>
      </c>
      <c r="BQ176" s="418" t="b">
        <v>0</v>
      </c>
      <c r="BR176" s="418" t="b">
        <v>0</v>
      </c>
      <c r="BS176" s="418" t="b">
        <v>0</v>
      </c>
      <c r="BT176" s="418" t="b">
        <v>0</v>
      </c>
      <c r="BU176" s="418">
        <v>2.4</v>
      </c>
      <c r="BV176" s="419" t="s">
        <v>508</v>
      </c>
      <c r="BW176" s="418">
        <v>4.5</v>
      </c>
      <c r="BX176" s="419" t="s">
        <v>217</v>
      </c>
      <c r="BY176" s="419" t="s">
        <v>217</v>
      </c>
    </row>
    <row r="177" spans="1:77" ht="29" x14ac:dyDescent="0.35">
      <c r="A177" s="418">
        <v>1527</v>
      </c>
      <c r="B177" s="419" t="s">
        <v>882</v>
      </c>
      <c r="C177" s="419" t="s">
        <v>883</v>
      </c>
      <c r="D177" s="419" t="s">
        <v>217</v>
      </c>
      <c r="E177" s="419" t="s">
        <v>860</v>
      </c>
      <c r="F177" s="419" t="s">
        <v>396</v>
      </c>
      <c r="G177" s="418">
        <v>20820014</v>
      </c>
      <c r="H177" s="418">
        <v>20820014</v>
      </c>
      <c r="I177" s="419" t="s">
        <v>850</v>
      </c>
      <c r="J177" s="420">
        <v>41416</v>
      </c>
      <c r="K177" s="419" t="s">
        <v>398</v>
      </c>
      <c r="L177" s="419" t="s">
        <v>884</v>
      </c>
      <c r="M177" s="419" t="s">
        <v>566</v>
      </c>
      <c r="N177" s="419" t="s">
        <v>566</v>
      </c>
      <c r="O177" s="419" t="s">
        <v>561</v>
      </c>
      <c r="P177" s="418">
        <v>-14.39017902</v>
      </c>
      <c r="Q177" s="418">
        <v>34.334731789999999</v>
      </c>
      <c r="R177" s="418">
        <v>643903.69678955001</v>
      </c>
      <c r="S177" s="418">
        <v>8408704.5129173398</v>
      </c>
      <c r="T177" s="419" t="s">
        <v>217</v>
      </c>
      <c r="U177" s="419" t="s">
        <v>217</v>
      </c>
      <c r="V177" s="418">
        <v>0</v>
      </c>
      <c r="W177" s="418">
        <v>4</v>
      </c>
      <c r="X177" s="418">
        <v>4</v>
      </c>
      <c r="Y177" s="418">
        <v>0</v>
      </c>
      <c r="Z177" s="418">
        <v>2</v>
      </c>
      <c r="AA177" s="418">
        <v>2</v>
      </c>
      <c r="AB177" s="418">
        <v>0</v>
      </c>
      <c r="AC177" s="418">
        <v>2</v>
      </c>
      <c r="AD177" s="418">
        <v>2</v>
      </c>
      <c r="AE177" s="418">
        <v>0</v>
      </c>
      <c r="AF177" s="418">
        <v>3</v>
      </c>
      <c r="AG177" s="418">
        <v>3</v>
      </c>
      <c r="AH177" s="418">
        <v>0</v>
      </c>
      <c r="AI177" s="418">
        <v>0</v>
      </c>
      <c r="AJ177" s="418">
        <v>0</v>
      </c>
      <c r="AK177" s="418">
        <v>0</v>
      </c>
      <c r="AL177" s="418">
        <v>0</v>
      </c>
      <c r="AM177" s="418">
        <v>0</v>
      </c>
      <c r="AN177" s="418">
        <v>32</v>
      </c>
      <c r="AO177" s="418">
        <v>50</v>
      </c>
      <c r="AP177" s="418">
        <v>82</v>
      </c>
      <c r="AQ177" s="418">
        <v>25</v>
      </c>
      <c r="AR177" s="418">
        <v>46</v>
      </c>
      <c r="AS177" s="418">
        <v>71</v>
      </c>
      <c r="AT177" s="418">
        <v>2</v>
      </c>
      <c r="AU177" s="418">
        <v>4</v>
      </c>
      <c r="AV177" s="418">
        <v>6</v>
      </c>
      <c r="AW177" s="418">
        <v>3</v>
      </c>
      <c r="AX177" s="418">
        <v>7</v>
      </c>
      <c r="AY177" s="418">
        <v>10</v>
      </c>
      <c r="AZ177" s="418">
        <v>0</v>
      </c>
      <c r="BA177" s="418">
        <v>1</v>
      </c>
      <c r="BB177" s="418">
        <v>1</v>
      </c>
      <c r="BC177" s="419" t="s">
        <v>0</v>
      </c>
      <c r="BD177" s="419" t="s">
        <v>1</v>
      </c>
      <c r="BE177" s="418">
        <v>2</v>
      </c>
      <c r="BF177" s="418" t="b">
        <v>1</v>
      </c>
      <c r="BG177" s="418">
        <v>2</v>
      </c>
      <c r="BH177" s="418" t="b">
        <v>1</v>
      </c>
      <c r="BI177" s="418" t="b">
        <v>1</v>
      </c>
      <c r="BJ177" s="419" t="s">
        <v>4</v>
      </c>
      <c r="BK177" s="418">
        <v>5</v>
      </c>
      <c r="BL177" s="418" t="b">
        <v>0</v>
      </c>
      <c r="BN177" s="418" t="b">
        <v>0</v>
      </c>
      <c r="BP177" s="418" t="b">
        <v>0</v>
      </c>
      <c r="BQ177" s="418" t="b">
        <v>0</v>
      </c>
      <c r="BR177" s="418" t="b">
        <v>0</v>
      </c>
      <c r="BS177" s="418" t="b">
        <v>1</v>
      </c>
      <c r="BT177" s="418" t="b">
        <v>1</v>
      </c>
      <c r="BU177" s="418">
        <v>1</v>
      </c>
      <c r="BV177" s="419" t="s">
        <v>337</v>
      </c>
      <c r="BW177" s="418">
        <v>0</v>
      </c>
      <c r="BX177" s="419" t="s">
        <v>337</v>
      </c>
      <c r="BY177" s="419" t="s">
        <v>217</v>
      </c>
    </row>
    <row r="178" spans="1:77" ht="29" x14ac:dyDescent="0.35">
      <c r="A178" s="418">
        <v>1533</v>
      </c>
      <c r="B178" s="419" t="s">
        <v>885</v>
      </c>
      <c r="C178" s="419" t="s">
        <v>217</v>
      </c>
      <c r="D178" s="419" t="s">
        <v>886</v>
      </c>
      <c r="E178" s="419" t="s">
        <v>887</v>
      </c>
      <c r="F178" s="419" t="s">
        <v>396</v>
      </c>
      <c r="G178" s="418">
        <v>20820015</v>
      </c>
      <c r="H178" s="418">
        <v>20820015</v>
      </c>
      <c r="I178" s="419" t="s">
        <v>466</v>
      </c>
      <c r="J178" s="420">
        <v>41471</v>
      </c>
      <c r="K178" s="419" t="s">
        <v>398</v>
      </c>
      <c r="L178" s="419" t="s">
        <v>887</v>
      </c>
      <c r="M178" s="419" t="s">
        <v>817</v>
      </c>
      <c r="N178" s="419" t="s">
        <v>817</v>
      </c>
      <c r="O178" s="419" t="s">
        <v>561</v>
      </c>
      <c r="P178" s="418">
        <v>-14.397447720000001</v>
      </c>
      <c r="Q178" s="418">
        <v>34.344585719999998</v>
      </c>
      <c r="R178" s="418">
        <v>644961.57527636003</v>
      </c>
      <c r="S178" s="418">
        <v>8407894.2331174407</v>
      </c>
      <c r="T178" s="419" t="s">
        <v>217</v>
      </c>
      <c r="U178" s="419" t="s">
        <v>217</v>
      </c>
      <c r="V178" s="418">
        <v>0</v>
      </c>
      <c r="W178" s="418">
        <v>1</v>
      </c>
      <c r="X178" s="418">
        <v>1</v>
      </c>
      <c r="Y178" s="418">
        <v>0</v>
      </c>
      <c r="Z178" s="418">
        <v>0</v>
      </c>
      <c r="AA178" s="418">
        <v>0</v>
      </c>
      <c r="AB178" s="418">
        <v>0</v>
      </c>
      <c r="AC178" s="418">
        <v>1</v>
      </c>
      <c r="AD178" s="418">
        <v>1</v>
      </c>
      <c r="AE178" s="418">
        <v>0</v>
      </c>
      <c r="AF178" s="418">
        <v>0</v>
      </c>
      <c r="AG178" s="418">
        <v>0</v>
      </c>
      <c r="AH178" s="418">
        <v>0</v>
      </c>
      <c r="AI178" s="418">
        <v>0</v>
      </c>
      <c r="AJ178" s="418">
        <v>0</v>
      </c>
      <c r="AK178" s="418">
        <v>0</v>
      </c>
      <c r="AL178" s="418">
        <v>0</v>
      </c>
      <c r="AM178" s="418">
        <v>0</v>
      </c>
      <c r="AN178" s="418">
        <v>12</v>
      </c>
      <c r="AO178" s="418">
        <v>19</v>
      </c>
      <c r="AP178" s="418">
        <v>31</v>
      </c>
      <c r="AQ178" s="418">
        <v>8</v>
      </c>
      <c r="AR178" s="418">
        <v>12</v>
      </c>
      <c r="AS178" s="418">
        <v>20</v>
      </c>
      <c r="AT178" s="418">
        <v>2</v>
      </c>
      <c r="AU178" s="418">
        <v>4</v>
      </c>
      <c r="AV178" s="418">
        <v>6</v>
      </c>
      <c r="AW178" s="418">
        <v>0</v>
      </c>
      <c r="AX178" s="418">
        <v>2</v>
      </c>
      <c r="AY178" s="418">
        <v>2</v>
      </c>
      <c r="AZ178" s="418">
        <v>0</v>
      </c>
      <c r="BA178" s="418">
        <v>0</v>
      </c>
      <c r="BB178" s="418">
        <v>0</v>
      </c>
      <c r="BC178" s="419" t="s">
        <v>0</v>
      </c>
      <c r="BD178" s="419" t="s">
        <v>1</v>
      </c>
      <c r="BE178" s="418">
        <v>1</v>
      </c>
      <c r="BF178" s="418" t="b">
        <v>1</v>
      </c>
      <c r="BG178" s="418">
        <v>2</v>
      </c>
      <c r="BH178" s="418" t="b">
        <v>1</v>
      </c>
      <c r="BI178" s="418" t="b">
        <v>1</v>
      </c>
      <c r="BJ178" s="419" t="s">
        <v>2</v>
      </c>
      <c r="BK178" s="418">
        <v>200</v>
      </c>
      <c r="BL178" s="418" t="b">
        <v>0</v>
      </c>
      <c r="BN178" s="418" t="b">
        <v>0</v>
      </c>
      <c r="BP178" s="418" t="b">
        <v>0</v>
      </c>
      <c r="BQ178" s="418" t="b">
        <v>0</v>
      </c>
      <c r="BR178" s="418" t="b">
        <v>0</v>
      </c>
      <c r="BS178" s="418" t="b">
        <v>0</v>
      </c>
      <c r="BT178" s="418" t="b">
        <v>0</v>
      </c>
      <c r="BU178" s="418">
        <v>2.5</v>
      </c>
      <c r="BV178" s="419" t="s">
        <v>888</v>
      </c>
      <c r="BW178" s="418">
        <v>2.8</v>
      </c>
      <c r="BX178" s="419" t="s">
        <v>889</v>
      </c>
      <c r="BY178" s="419" t="s">
        <v>217</v>
      </c>
    </row>
    <row r="179" spans="1:77" x14ac:dyDescent="0.35">
      <c r="A179" s="418">
        <v>1534</v>
      </c>
      <c r="B179" s="419" t="s">
        <v>890</v>
      </c>
      <c r="C179" s="419" t="s">
        <v>217</v>
      </c>
      <c r="D179" s="419" t="s">
        <v>891</v>
      </c>
      <c r="E179" s="419" t="s">
        <v>517</v>
      </c>
      <c r="F179" s="419" t="s">
        <v>396</v>
      </c>
      <c r="G179" s="418">
        <v>20820016</v>
      </c>
      <c r="H179" s="418">
        <v>20820016</v>
      </c>
      <c r="I179" s="419" t="s">
        <v>466</v>
      </c>
      <c r="J179" s="420">
        <v>41554</v>
      </c>
      <c r="K179" s="419" t="s">
        <v>851</v>
      </c>
      <c r="L179" s="419" t="s">
        <v>517</v>
      </c>
      <c r="M179" s="419" t="s">
        <v>566</v>
      </c>
      <c r="N179" s="419" t="s">
        <v>566</v>
      </c>
      <c r="O179" s="419" t="s">
        <v>561</v>
      </c>
      <c r="P179" s="418">
        <v>-14.397942929999999</v>
      </c>
      <c r="Q179" s="418">
        <v>34.324783480000001</v>
      </c>
      <c r="R179" s="418">
        <v>642826.01556527999</v>
      </c>
      <c r="S179" s="418">
        <v>8407851.8212952707</v>
      </c>
      <c r="T179" s="419" t="s">
        <v>217</v>
      </c>
      <c r="U179" s="419" t="s">
        <v>217</v>
      </c>
      <c r="V179" s="418">
        <v>0</v>
      </c>
      <c r="W179" s="418">
        <v>1</v>
      </c>
      <c r="X179" s="418">
        <v>1</v>
      </c>
      <c r="Y179" s="418">
        <v>0</v>
      </c>
      <c r="Z179" s="418">
        <v>0</v>
      </c>
      <c r="AA179" s="418">
        <v>0</v>
      </c>
      <c r="AB179" s="418">
        <v>0</v>
      </c>
      <c r="AC179" s="418">
        <v>1</v>
      </c>
      <c r="AD179" s="418">
        <v>1</v>
      </c>
      <c r="AE179" s="418">
        <v>0</v>
      </c>
      <c r="AF179" s="418">
        <v>0</v>
      </c>
      <c r="AG179" s="418">
        <v>0</v>
      </c>
      <c r="AH179" s="418">
        <v>0</v>
      </c>
      <c r="AI179" s="418">
        <v>0</v>
      </c>
      <c r="AJ179" s="418">
        <v>0</v>
      </c>
      <c r="AK179" s="418">
        <v>0</v>
      </c>
      <c r="AL179" s="418">
        <v>0</v>
      </c>
      <c r="AM179" s="418">
        <v>0</v>
      </c>
      <c r="AN179" s="418">
        <v>17</v>
      </c>
      <c r="AO179" s="418">
        <v>20</v>
      </c>
      <c r="AP179" s="418">
        <v>37</v>
      </c>
      <c r="AQ179" s="418">
        <v>17</v>
      </c>
      <c r="AR179" s="418">
        <v>18</v>
      </c>
      <c r="AS179" s="418">
        <v>35</v>
      </c>
      <c r="AT179" s="418">
        <v>4</v>
      </c>
      <c r="AU179" s="418">
        <v>7</v>
      </c>
      <c r="AV179" s="418">
        <v>11</v>
      </c>
      <c r="AW179" s="418">
        <v>0</v>
      </c>
      <c r="AX179" s="418">
        <v>0</v>
      </c>
      <c r="AY179" s="418">
        <v>0</v>
      </c>
      <c r="AZ179" s="418">
        <v>0</v>
      </c>
      <c r="BA179" s="418">
        <v>0</v>
      </c>
      <c r="BB179" s="418">
        <v>0</v>
      </c>
      <c r="BC179" s="419" t="s">
        <v>0</v>
      </c>
      <c r="BD179" s="419" t="s">
        <v>218</v>
      </c>
      <c r="BE179" s="418">
        <v>1</v>
      </c>
      <c r="BF179" s="418" t="b">
        <v>1</v>
      </c>
      <c r="BG179" s="418">
        <v>1</v>
      </c>
      <c r="BH179" s="418" t="b">
        <v>1</v>
      </c>
      <c r="BI179" s="418" t="b">
        <v>1</v>
      </c>
      <c r="BJ179" s="419" t="s">
        <v>4</v>
      </c>
      <c r="BK179" s="418">
        <v>20</v>
      </c>
      <c r="BL179" s="418" t="b">
        <v>0</v>
      </c>
      <c r="BN179" s="418" t="b">
        <v>0</v>
      </c>
      <c r="BP179" s="418" t="b">
        <v>1</v>
      </c>
      <c r="BQ179" s="418" t="b">
        <v>0</v>
      </c>
      <c r="BR179" s="418" t="b">
        <v>0</v>
      </c>
      <c r="BS179" s="418" t="b">
        <v>0</v>
      </c>
      <c r="BT179" s="418" t="b">
        <v>0</v>
      </c>
      <c r="BV179" s="419" t="s">
        <v>217</v>
      </c>
      <c r="BW179" s="418">
        <v>3</v>
      </c>
      <c r="BX179" s="419" t="s">
        <v>217</v>
      </c>
      <c r="BY179" s="419" t="s">
        <v>217</v>
      </c>
    </row>
    <row r="180" spans="1:77" ht="29" x14ac:dyDescent="0.35">
      <c r="A180" s="418">
        <v>1528</v>
      </c>
      <c r="B180" s="419" t="s">
        <v>892</v>
      </c>
      <c r="C180" s="419" t="s">
        <v>893</v>
      </c>
      <c r="D180" s="419" t="s">
        <v>217</v>
      </c>
      <c r="E180" s="419" t="s">
        <v>894</v>
      </c>
      <c r="F180" s="419" t="s">
        <v>396</v>
      </c>
      <c r="G180" s="418">
        <v>20909001</v>
      </c>
      <c r="H180" s="418">
        <v>20909001</v>
      </c>
      <c r="I180" s="419" t="s">
        <v>895</v>
      </c>
      <c r="J180" s="420">
        <v>41421</v>
      </c>
      <c r="K180" s="419" t="s">
        <v>851</v>
      </c>
      <c r="L180" s="419" t="s">
        <v>345</v>
      </c>
      <c r="M180" s="419" t="s">
        <v>485</v>
      </c>
      <c r="N180" s="419" t="s">
        <v>485</v>
      </c>
      <c r="O180" s="419" t="s">
        <v>806</v>
      </c>
      <c r="P180" s="418">
        <v>-14.425100799999999</v>
      </c>
      <c r="Q180" s="418">
        <v>34.59723632</v>
      </c>
      <c r="R180" s="418">
        <v>672184.67377532995</v>
      </c>
      <c r="S180" s="418">
        <v>8404660.8385388702</v>
      </c>
      <c r="T180" s="419" t="s">
        <v>217</v>
      </c>
      <c r="U180" s="419"/>
      <c r="V180" s="418">
        <v>0</v>
      </c>
      <c r="W180" s="418">
        <v>2</v>
      </c>
      <c r="X180" s="418">
        <v>2</v>
      </c>
      <c r="Y180" s="418">
        <v>0</v>
      </c>
      <c r="Z180" s="418">
        <v>0</v>
      </c>
      <c r="AA180" s="418">
        <v>0</v>
      </c>
      <c r="AB180" s="418">
        <v>0</v>
      </c>
      <c r="AC180" s="418">
        <v>2</v>
      </c>
      <c r="AD180" s="418">
        <v>2</v>
      </c>
      <c r="AE180" s="418">
        <v>0</v>
      </c>
      <c r="AF180" s="418">
        <v>0</v>
      </c>
      <c r="AG180" s="418">
        <v>0</v>
      </c>
      <c r="AH180" s="418">
        <v>2</v>
      </c>
      <c r="AI180" s="418">
        <v>4</v>
      </c>
      <c r="AJ180" s="418">
        <v>6</v>
      </c>
      <c r="AK180" s="418">
        <v>0</v>
      </c>
      <c r="AL180" s="418">
        <v>0</v>
      </c>
      <c r="AM180" s="418">
        <v>0</v>
      </c>
      <c r="AN180" s="418">
        <v>45</v>
      </c>
      <c r="AO180" s="418">
        <v>25</v>
      </c>
      <c r="AP180" s="418">
        <v>70</v>
      </c>
      <c r="AQ180" s="418">
        <v>4</v>
      </c>
      <c r="AR180" s="418">
        <v>6</v>
      </c>
      <c r="AS180" s="418">
        <v>10</v>
      </c>
      <c r="AT180" s="418">
        <v>2</v>
      </c>
      <c r="AU180" s="418">
        <v>3</v>
      </c>
      <c r="AV180" s="418">
        <v>5</v>
      </c>
      <c r="AW180" s="418">
        <v>2</v>
      </c>
      <c r="AX180" s="418">
        <v>2</v>
      </c>
      <c r="AY180" s="418">
        <v>4</v>
      </c>
      <c r="AZ180" s="418">
        <v>0</v>
      </c>
      <c r="BA180" s="418">
        <v>0</v>
      </c>
      <c r="BB180" s="418">
        <v>0</v>
      </c>
      <c r="BC180" s="419" t="s">
        <v>0</v>
      </c>
      <c r="BD180" s="419" t="s">
        <v>218</v>
      </c>
      <c r="BE180" s="418">
        <v>1</v>
      </c>
      <c r="BF180" s="418" t="b">
        <v>0</v>
      </c>
      <c r="BH180" s="418" t="b">
        <v>0</v>
      </c>
      <c r="BI180" s="418" t="b">
        <v>1</v>
      </c>
      <c r="BJ180" s="419" t="s">
        <v>2</v>
      </c>
      <c r="BK180" s="418">
        <v>500</v>
      </c>
      <c r="BL180" s="418" t="b">
        <v>0</v>
      </c>
      <c r="BN180" s="418" t="b">
        <v>0</v>
      </c>
      <c r="BP180" s="418" t="b">
        <v>1</v>
      </c>
      <c r="BQ180" s="418" t="b">
        <v>0</v>
      </c>
      <c r="BR180" s="418" t="b">
        <v>0</v>
      </c>
      <c r="BS180" s="418" t="b">
        <v>1</v>
      </c>
      <c r="BT180" s="418" t="b">
        <v>1</v>
      </c>
      <c r="BU180" s="418">
        <v>1</v>
      </c>
      <c r="BV180" s="419" t="s">
        <v>217</v>
      </c>
      <c r="BW180" s="418">
        <v>0.8</v>
      </c>
      <c r="BX180" s="419" t="s">
        <v>217</v>
      </c>
      <c r="BY180" s="419" t="s">
        <v>217</v>
      </c>
    </row>
    <row r="181" spans="1:77" ht="29" x14ac:dyDescent="0.35">
      <c r="A181" s="418">
        <v>1530</v>
      </c>
      <c r="B181" s="419" t="s">
        <v>896</v>
      </c>
      <c r="C181" s="419" t="s">
        <v>897</v>
      </c>
      <c r="D181" s="419" t="s">
        <v>217</v>
      </c>
      <c r="E181" s="419" t="s">
        <v>894</v>
      </c>
      <c r="F181" s="419" t="s">
        <v>396</v>
      </c>
      <c r="G181" s="418">
        <v>20909003</v>
      </c>
      <c r="H181" s="418">
        <v>20909003</v>
      </c>
      <c r="I181" s="419" t="s">
        <v>898</v>
      </c>
      <c r="J181" s="420">
        <v>41421</v>
      </c>
      <c r="K181" s="419" t="s">
        <v>851</v>
      </c>
      <c r="L181" s="419" t="s">
        <v>345</v>
      </c>
      <c r="M181" s="419" t="s">
        <v>485</v>
      </c>
      <c r="N181" s="419" t="s">
        <v>485</v>
      </c>
      <c r="O181" s="419" t="s">
        <v>806</v>
      </c>
      <c r="P181" s="418">
        <v>-14.41994626</v>
      </c>
      <c r="Q181" s="418">
        <v>34.599463980000003</v>
      </c>
      <c r="R181" s="418">
        <v>672428.84015179996</v>
      </c>
      <c r="S181" s="418">
        <v>8405229.4508727603</v>
      </c>
      <c r="T181" s="419" t="s">
        <v>217</v>
      </c>
      <c r="U181" s="419"/>
      <c r="V181" s="418">
        <v>1</v>
      </c>
      <c r="W181" s="418">
        <v>1</v>
      </c>
      <c r="X181" s="418">
        <v>2</v>
      </c>
      <c r="Y181" s="418">
        <v>0</v>
      </c>
      <c r="Z181" s="418">
        <v>0</v>
      </c>
      <c r="AA181" s="418">
        <v>0</v>
      </c>
      <c r="AB181" s="418">
        <v>1</v>
      </c>
      <c r="AC181" s="418">
        <v>1</v>
      </c>
      <c r="AD181" s="418">
        <v>2</v>
      </c>
      <c r="AE181" s="418">
        <v>0</v>
      </c>
      <c r="AF181" s="418">
        <v>0</v>
      </c>
      <c r="AG181" s="418">
        <v>0</v>
      </c>
      <c r="AH181" s="418">
        <v>0</v>
      </c>
      <c r="AI181" s="418">
        <v>0</v>
      </c>
      <c r="AJ181" s="418">
        <v>0</v>
      </c>
      <c r="AK181" s="418">
        <v>0</v>
      </c>
      <c r="AL181" s="418">
        <v>0</v>
      </c>
      <c r="AM181" s="418">
        <v>0</v>
      </c>
      <c r="AN181" s="418">
        <v>30</v>
      </c>
      <c r="AO181" s="418">
        <v>42</v>
      </c>
      <c r="AP181" s="418">
        <v>72</v>
      </c>
      <c r="AQ181" s="418">
        <v>30</v>
      </c>
      <c r="AR181" s="418">
        <v>24</v>
      </c>
      <c r="AS181" s="418">
        <v>54</v>
      </c>
      <c r="AT181" s="418">
        <v>15</v>
      </c>
      <c r="AU181" s="418">
        <v>10</v>
      </c>
      <c r="AV181" s="418">
        <v>25</v>
      </c>
      <c r="AW181" s="418">
        <v>0</v>
      </c>
      <c r="AX181" s="418">
        <v>2</v>
      </c>
      <c r="AY181" s="418">
        <v>2</v>
      </c>
      <c r="AZ181" s="418">
        <v>0</v>
      </c>
      <c r="BA181" s="418">
        <v>0</v>
      </c>
      <c r="BB181" s="418">
        <v>0</v>
      </c>
      <c r="BC181" s="419" t="s">
        <v>3</v>
      </c>
      <c r="BD181" s="419" t="s">
        <v>7</v>
      </c>
      <c r="BE181" s="418">
        <v>1</v>
      </c>
      <c r="BF181" s="418" t="b">
        <v>1</v>
      </c>
      <c r="BH181" s="418" t="b">
        <v>0</v>
      </c>
      <c r="BI181" s="418" t="b">
        <v>1</v>
      </c>
      <c r="BJ181" s="419" t="s">
        <v>2</v>
      </c>
      <c r="BK181" s="418">
        <v>600</v>
      </c>
      <c r="BL181" s="418" t="b">
        <v>0</v>
      </c>
      <c r="BN181" s="418" t="b">
        <v>0</v>
      </c>
      <c r="BP181" s="418" t="b">
        <v>0</v>
      </c>
      <c r="BQ181" s="418" t="b">
        <v>1</v>
      </c>
      <c r="BR181" s="418" t="b">
        <v>0</v>
      </c>
      <c r="BS181" s="418" t="b">
        <v>0</v>
      </c>
      <c r="BT181" s="418" t="b">
        <v>0</v>
      </c>
      <c r="BU181" s="418">
        <v>1</v>
      </c>
      <c r="BV181" s="419" t="s">
        <v>217</v>
      </c>
      <c r="BW181" s="418">
        <v>0.5</v>
      </c>
      <c r="BX181" s="419" t="s">
        <v>217</v>
      </c>
      <c r="BY181" s="419" t="s">
        <v>217</v>
      </c>
    </row>
    <row r="182" spans="1:77" ht="29" x14ac:dyDescent="0.35">
      <c r="A182" s="418">
        <v>1531</v>
      </c>
      <c r="B182" s="419" t="s">
        <v>899</v>
      </c>
      <c r="C182" s="419" t="s">
        <v>900</v>
      </c>
      <c r="D182" s="419" t="s">
        <v>217</v>
      </c>
      <c r="E182" s="419" t="s">
        <v>901</v>
      </c>
      <c r="F182" s="419" t="s">
        <v>396</v>
      </c>
      <c r="G182" s="418">
        <v>20909004</v>
      </c>
      <c r="H182" s="418">
        <v>20909004</v>
      </c>
      <c r="I182" s="419" t="s">
        <v>895</v>
      </c>
      <c r="J182" s="420">
        <v>41421</v>
      </c>
      <c r="K182" s="419" t="s">
        <v>851</v>
      </c>
      <c r="L182" s="419" t="s">
        <v>902</v>
      </c>
      <c r="M182" s="419" t="s">
        <v>485</v>
      </c>
      <c r="N182" s="419" t="s">
        <v>485</v>
      </c>
      <c r="O182" s="419" t="s">
        <v>806</v>
      </c>
      <c r="P182" s="418">
        <v>-14.42760271</v>
      </c>
      <c r="Q182" s="418">
        <v>34.596656119999999</v>
      </c>
      <c r="R182" s="418">
        <v>672120.19116676005</v>
      </c>
      <c r="S182" s="418">
        <v>8404384.4691495709</v>
      </c>
      <c r="T182" s="419" t="s">
        <v>217</v>
      </c>
      <c r="U182" s="419" t="s">
        <v>217</v>
      </c>
      <c r="V182" s="418">
        <v>0</v>
      </c>
      <c r="W182" s="418">
        <v>1</v>
      </c>
      <c r="X182" s="418">
        <v>1</v>
      </c>
      <c r="Y182" s="418">
        <v>6</v>
      </c>
      <c r="Z182" s="418">
        <v>17</v>
      </c>
      <c r="AA182" s="418">
        <v>23</v>
      </c>
      <c r="AB182" s="418">
        <v>0</v>
      </c>
      <c r="AC182" s="418">
        <v>0</v>
      </c>
      <c r="AD182" s="418">
        <v>0</v>
      </c>
      <c r="AE182" s="418">
        <v>0</v>
      </c>
      <c r="AF182" s="418">
        <v>0</v>
      </c>
      <c r="AG182" s="418">
        <v>0</v>
      </c>
      <c r="AH182" s="418">
        <v>0</v>
      </c>
      <c r="AI182" s="418">
        <v>0</v>
      </c>
      <c r="AJ182" s="418">
        <v>0</v>
      </c>
      <c r="AK182" s="418">
        <v>0</v>
      </c>
      <c r="AL182" s="418">
        <v>0</v>
      </c>
      <c r="AM182" s="418">
        <v>0</v>
      </c>
      <c r="AN182" s="418">
        <v>6</v>
      </c>
      <c r="AO182" s="418">
        <v>17</v>
      </c>
      <c r="AP182" s="418">
        <v>23</v>
      </c>
      <c r="AQ182" s="418">
        <v>4</v>
      </c>
      <c r="AR182" s="418">
        <v>18</v>
      </c>
      <c r="AS182" s="418">
        <v>22</v>
      </c>
      <c r="AT182" s="418">
        <v>0</v>
      </c>
      <c r="AU182" s="418">
        <v>5</v>
      </c>
      <c r="AV182" s="418">
        <v>5</v>
      </c>
      <c r="AW182" s="418">
        <v>0</v>
      </c>
      <c r="AX182" s="418">
        <v>0</v>
      </c>
      <c r="AY182" s="418">
        <v>0</v>
      </c>
      <c r="AZ182" s="418">
        <v>0</v>
      </c>
      <c r="BA182" s="418">
        <v>0</v>
      </c>
      <c r="BB182" s="418">
        <v>0</v>
      </c>
      <c r="BC182" s="419" t="s">
        <v>3</v>
      </c>
      <c r="BD182" s="419" t="s">
        <v>7</v>
      </c>
      <c r="BE182" s="418">
        <v>1</v>
      </c>
      <c r="BF182" s="418" t="b">
        <v>1</v>
      </c>
      <c r="BG182" s="418">
        <v>1</v>
      </c>
      <c r="BH182" s="418" t="b">
        <v>0</v>
      </c>
      <c r="BI182" s="418" t="b">
        <v>1</v>
      </c>
      <c r="BJ182" s="419" t="s">
        <v>2</v>
      </c>
      <c r="BK182" s="418">
        <v>300</v>
      </c>
      <c r="BL182" s="418" t="b">
        <v>0</v>
      </c>
      <c r="BN182" s="418" t="b">
        <v>0</v>
      </c>
      <c r="BP182" s="418" t="b">
        <v>0</v>
      </c>
      <c r="BQ182" s="418" t="b">
        <v>0</v>
      </c>
      <c r="BR182" s="418" t="b">
        <v>0</v>
      </c>
      <c r="BS182" s="418" t="b">
        <v>0</v>
      </c>
      <c r="BT182" s="418" t="b">
        <v>0</v>
      </c>
      <c r="BU182" s="418">
        <v>1.5</v>
      </c>
      <c r="BV182" s="419" t="s">
        <v>217</v>
      </c>
      <c r="BW182" s="418">
        <v>1.5</v>
      </c>
      <c r="BX182" s="419" t="s">
        <v>217</v>
      </c>
      <c r="BY182" s="419" t="s">
        <v>217</v>
      </c>
    </row>
    <row r="183" spans="1:77" ht="29" x14ac:dyDescent="0.35">
      <c r="A183" s="418">
        <v>1532</v>
      </c>
      <c r="B183" s="419" t="s">
        <v>903</v>
      </c>
      <c r="C183" s="419" t="s">
        <v>904</v>
      </c>
      <c r="D183" s="419" t="s">
        <v>217</v>
      </c>
      <c r="E183" s="419" t="s">
        <v>894</v>
      </c>
      <c r="F183" s="419" t="s">
        <v>396</v>
      </c>
      <c r="G183" s="418">
        <v>20909005</v>
      </c>
      <c r="H183" s="418">
        <v>20909005</v>
      </c>
      <c r="I183" s="419" t="s">
        <v>898</v>
      </c>
      <c r="J183" s="420">
        <v>41421</v>
      </c>
      <c r="K183" s="419" t="s">
        <v>398</v>
      </c>
      <c r="L183" s="419" t="s">
        <v>905</v>
      </c>
      <c r="M183" s="419" t="s">
        <v>485</v>
      </c>
      <c r="N183" s="419" t="s">
        <v>485</v>
      </c>
      <c r="O183" s="419" t="s">
        <v>806</v>
      </c>
      <c r="P183" s="418">
        <v>-14.43432089</v>
      </c>
      <c r="Q183" s="418">
        <v>34.59180241</v>
      </c>
      <c r="R183" s="418">
        <v>671591.69296122994</v>
      </c>
      <c r="S183" s="418">
        <v>8403644.8214462101</v>
      </c>
      <c r="T183" s="419" t="s">
        <v>217</v>
      </c>
      <c r="U183" s="419" t="s">
        <v>217</v>
      </c>
      <c r="V183" s="418">
        <v>3</v>
      </c>
      <c r="W183" s="418">
        <v>3</v>
      </c>
      <c r="X183" s="418">
        <v>6</v>
      </c>
      <c r="Y183" s="418">
        <v>1</v>
      </c>
      <c r="Z183" s="418">
        <v>1</v>
      </c>
      <c r="AA183" s="418">
        <v>2</v>
      </c>
      <c r="AB183" s="418">
        <v>2</v>
      </c>
      <c r="AC183" s="418">
        <v>2</v>
      </c>
      <c r="AD183" s="418">
        <v>4</v>
      </c>
      <c r="AE183" s="418">
        <v>1</v>
      </c>
      <c r="AF183" s="418">
        <v>1</v>
      </c>
      <c r="AG183" s="418">
        <v>2</v>
      </c>
      <c r="AH183" s="418">
        <v>4</v>
      </c>
      <c r="AI183" s="418">
        <v>6</v>
      </c>
      <c r="AJ183" s="418">
        <v>10</v>
      </c>
      <c r="AK183" s="418">
        <v>1</v>
      </c>
      <c r="AL183" s="418">
        <v>1</v>
      </c>
      <c r="AM183" s="418">
        <v>2</v>
      </c>
      <c r="AN183" s="418">
        <v>70</v>
      </c>
      <c r="AO183" s="418">
        <v>95</v>
      </c>
      <c r="AP183" s="418">
        <v>165</v>
      </c>
      <c r="AQ183" s="418">
        <v>15</v>
      </c>
      <c r="AR183" s="418">
        <v>3</v>
      </c>
      <c r="AS183" s="418">
        <v>18</v>
      </c>
      <c r="AT183" s="418">
        <v>0</v>
      </c>
      <c r="AU183" s="418">
        <v>0</v>
      </c>
      <c r="AV183" s="418">
        <v>0</v>
      </c>
      <c r="AW183" s="418">
        <v>0</v>
      </c>
      <c r="AX183" s="418">
        <v>0</v>
      </c>
      <c r="AY183" s="418">
        <v>0</v>
      </c>
      <c r="AZ183" s="418">
        <v>0</v>
      </c>
      <c r="BA183" s="418">
        <v>0</v>
      </c>
      <c r="BB183" s="418">
        <v>0</v>
      </c>
      <c r="BC183" s="419" t="s">
        <v>8</v>
      </c>
      <c r="BD183" s="419" t="s">
        <v>7</v>
      </c>
      <c r="BE183" s="424">
        <v>1</v>
      </c>
      <c r="BF183" s="418" t="b">
        <v>0</v>
      </c>
      <c r="BH183" s="418" t="b">
        <v>0</v>
      </c>
      <c r="BI183" s="418" t="b">
        <v>1</v>
      </c>
      <c r="BJ183" s="419" t="s">
        <v>2</v>
      </c>
      <c r="BK183" s="418">
        <v>2</v>
      </c>
      <c r="BL183" s="418" t="b">
        <v>0</v>
      </c>
      <c r="BN183" s="418" t="b">
        <v>0</v>
      </c>
      <c r="BP183" s="418" t="b">
        <v>0</v>
      </c>
      <c r="BQ183" s="418" t="b">
        <v>0</v>
      </c>
      <c r="BR183" s="418" t="b">
        <v>0</v>
      </c>
      <c r="BS183" s="418" t="b">
        <v>1</v>
      </c>
      <c r="BT183" s="418" t="b">
        <v>1</v>
      </c>
      <c r="BU183" s="418">
        <v>1</v>
      </c>
      <c r="BV183" s="419" t="s">
        <v>217</v>
      </c>
      <c r="BW183" s="418">
        <v>2</v>
      </c>
      <c r="BX183" s="419" t="s">
        <v>217</v>
      </c>
      <c r="BY183" s="419" t="s">
        <v>217</v>
      </c>
    </row>
    <row r="184" spans="1:77" ht="29" x14ac:dyDescent="0.35">
      <c r="A184" s="418">
        <v>1663</v>
      </c>
      <c r="B184" s="419" t="s">
        <v>906</v>
      </c>
      <c r="C184" s="419" t="s">
        <v>907</v>
      </c>
      <c r="D184" s="419" t="s">
        <v>217</v>
      </c>
      <c r="E184" s="419" t="s">
        <v>906</v>
      </c>
      <c r="F184" s="419" t="s">
        <v>396</v>
      </c>
      <c r="G184" s="418">
        <v>20801001</v>
      </c>
      <c r="I184" s="419" t="s">
        <v>397</v>
      </c>
      <c r="J184" s="420">
        <v>41904</v>
      </c>
      <c r="K184" s="419" t="s">
        <v>398</v>
      </c>
      <c r="L184" s="419" t="s">
        <v>906</v>
      </c>
      <c r="M184" s="419" t="s">
        <v>566</v>
      </c>
      <c r="N184" s="419" t="s">
        <v>566</v>
      </c>
      <c r="O184" s="419" t="s">
        <v>908</v>
      </c>
      <c r="R184" s="418">
        <v>0</v>
      </c>
      <c r="S184" s="418">
        <v>0</v>
      </c>
      <c r="T184" s="419" t="s">
        <v>217</v>
      </c>
      <c r="U184" s="419" t="s">
        <v>217</v>
      </c>
      <c r="V184" s="418">
        <v>1</v>
      </c>
      <c r="W184" s="418">
        <v>2</v>
      </c>
      <c r="X184" s="418">
        <v>3</v>
      </c>
      <c r="Y184" s="418">
        <v>0</v>
      </c>
      <c r="Z184" s="418">
        <v>0</v>
      </c>
      <c r="AA184" s="418">
        <v>0</v>
      </c>
      <c r="AB184" s="418">
        <v>1</v>
      </c>
      <c r="AC184" s="418">
        <v>2</v>
      </c>
      <c r="AD184" s="418">
        <v>3</v>
      </c>
      <c r="AE184" s="418">
        <v>0</v>
      </c>
      <c r="AF184" s="418">
        <v>0</v>
      </c>
      <c r="AG184" s="418">
        <v>0</v>
      </c>
      <c r="AH184" s="418">
        <v>5</v>
      </c>
      <c r="AI184" s="418">
        <v>5</v>
      </c>
      <c r="AJ184" s="418">
        <v>10</v>
      </c>
      <c r="AK184" s="418">
        <v>0</v>
      </c>
      <c r="AL184" s="418">
        <v>0</v>
      </c>
      <c r="AM184" s="418">
        <v>0</v>
      </c>
      <c r="AQ184" s="418">
        <v>29</v>
      </c>
      <c r="AR184" s="418">
        <v>21</v>
      </c>
      <c r="AS184" s="418">
        <v>50</v>
      </c>
      <c r="AT184" s="418">
        <v>12</v>
      </c>
      <c r="AU184" s="418">
        <v>7</v>
      </c>
      <c r="AV184" s="418">
        <v>19</v>
      </c>
      <c r="AW184" s="418">
        <v>0</v>
      </c>
      <c r="AX184" s="418">
        <v>0</v>
      </c>
      <c r="AY184" s="418">
        <v>0</v>
      </c>
      <c r="AZ184" s="418">
        <v>1</v>
      </c>
      <c r="BA184" s="418">
        <v>1</v>
      </c>
      <c r="BB184" s="418">
        <v>2</v>
      </c>
      <c r="BC184" s="419" t="s">
        <v>8</v>
      </c>
      <c r="BD184" s="419" t="s">
        <v>7</v>
      </c>
      <c r="BE184" s="418">
        <v>1</v>
      </c>
      <c r="BF184" s="418" t="b">
        <v>0</v>
      </c>
      <c r="BH184" s="418" t="b">
        <v>0</v>
      </c>
      <c r="BI184" s="418" t="b">
        <v>0</v>
      </c>
      <c r="BJ184" s="419" t="s">
        <v>2</v>
      </c>
      <c r="BK184" s="418">
        <v>300</v>
      </c>
      <c r="BL184" s="418" t="b">
        <v>0</v>
      </c>
      <c r="BN184" s="418" t="b">
        <v>0</v>
      </c>
      <c r="BP184" s="418" t="b">
        <v>0</v>
      </c>
      <c r="BQ184" s="418" t="b">
        <v>0</v>
      </c>
      <c r="BR184" s="418" t="b">
        <v>0</v>
      </c>
      <c r="BS184" s="418" t="b">
        <v>0</v>
      </c>
      <c r="BT184" s="418" t="b">
        <v>0</v>
      </c>
      <c r="BU184" s="418">
        <v>0.4</v>
      </c>
      <c r="BV184" s="419" t="s">
        <v>217</v>
      </c>
      <c r="BW184" s="418">
        <v>2.5</v>
      </c>
      <c r="BX184" s="419" t="s">
        <v>217</v>
      </c>
      <c r="BY184" s="419" t="s">
        <v>217</v>
      </c>
    </row>
    <row r="185" spans="1:77" ht="29" x14ac:dyDescent="0.35">
      <c r="A185" s="418">
        <v>1352</v>
      </c>
      <c r="B185" s="419" t="s">
        <v>909</v>
      </c>
      <c r="C185" s="419" t="s">
        <v>910</v>
      </c>
      <c r="D185" s="419" t="s">
        <v>911</v>
      </c>
      <c r="E185" s="419" t="s">
        <v>906</v>
      </c>
      <c r="F185" s="419" t="s">
        <v>396</v>
      </c>
      <c r="G185" s="418">
        <v>20890001</v>
      </c>
      <c r="H185" s="418">
        <v>20890001</v>
      </c>
      <c r="I185" s="419" t="s">
        <v>455</v>
      </c>
      <c r="J185" s="420">
        <v>41904</v>
      </c>
      <c r="K185" s="419" t="s">
        <v>398</v>
      </c>
      <c r="L185" s="419" t="s">
        <v>963</v>
      </c>
      <c r="M185" s="419" t="s">
        <v>566</v>
      </c>
      <c r="N185" s="419" t="s">
        <v>566</v>
      </c>
      <c r="O185" s="419" t="s">
        <v>908</v>
      </c>
      <c r="T185" s="419" t="s">
        <v>217</v>
      </c>
      <c r="U185" s="419" t="s">
        <v>217</v>
      </c>
      <c r="V185" s="418">
        <v>1</v>
      </c>
      <c r="W185" s="418">
        <v>2</v>
      </c>
      <c r="X185" s="418">
        <v>3</v>
      </c>
      <c r="Y185" s="418">
        <v>0</v>
      </c>
      <c r="Z185" s="418">
        <v>0</v>
      </c>
      <c r="AA185" s="418">
        <v>0</v>
      </c>
      <c r="AB185" s="418">
        <v>0</v>
      </c>
      <c r="AC185" s="418">
        <v>0</v>
      </c>
      <c r="AD185" s="418">
        <v>0</v>
      </c>
      <c r="AE185" s="418">
        <v>0</v>
      </c>
      <c r="AF185" s="418">
        <v>0</v>
      </c>
      <c r="AG185" s="418">
        <v>0</v>
      </c>
      <c r="AH185" s="418">
        <v>5</v>
      </c>
      <c r="AI185" s="418">
        <v>5</v>
      </c>
      <c r="AJ185" s="418">
        <v>10</v>
      </c>
      <c r="AK185" s="418">
        <v>0</v>
      </c>
      <c r="AL185" s="418">
        <v>0</v>
      </c>
      <c r="AM185" s="418">
        <v>0</v>
      </c>
      <c r="AQ185" s="418">
        <v>11</v>
      </c>
      <c r="AR185" s="418">
        <v>20</v>
      </c>
      <c r="AS185" s="418">
        <v>31</v>
      </c>
      <c r="AT185" s="418">
        <v>6</v>
      </c>
      <c r="AU185" s="418">
        <v>8</v>
      </c>
      <c r="AV185" s="418">
        <v>14</v>
      </c>
      <c r="AW185" s="418">
        <v>3</v>
      </c>
      <c r="AX185" s="418">
        <v>7</v>
      </c>
      <c r="AY185" s="418">
        <v>10</v>
      </c>
      <c r="AZ185" s="418">
        <v>1</v>
      </c>
      <c r="BA185" s="418">
        <v>0</v>
      </c>
      <c r="BB185" s="418">
        <v>1</v>
      </c>
      <c r="BC185" s="419" t="s">
        <v>8</v>
      </c>
      <c r="BD185" s="419" t="s">
        <v>7</v>
      </c>
      <c r="BE185" s="418">
        <v>1</v>
      </c>
      <c r="BF185" s="418" t="b">
        <v>1</v>
      </c>
      <c r="BH185" s="418" t="b">
        <v>0</v>
      </c>
      <c r="BI185" s="418" t="b">
        <v>1</v>
      </c>
      <c r="BJ185" s="419" t="s">
        <v>2</v>
      </c>
      <c r="BK185" s="418">
        <v>50</v>
      </c>
      <c r="BL185" s="418" t="b">
        <v>0</v>
      </c>
      <c r="BM185" s="418">
        <v>0.1</v>
      </c>
      <c r="BN185" s="418" t="b">
        <v>0</v>
      </c>
      <c r="BP185" s="418" t="b">
        <v>0</v>
      </c>
      <c r="BQ185" s="418" t="b">
        <v>0</v>
      </c>
      <c r="BR185" s="418" t="b">
        <v>0</v>
      </c>
      <c r="BS185" s="418" t="b">
        <v>0</v>
      </c>
      <c r="BT185" s="418" t="b">
        <v>0</v>
      </c>
      <c r="BU185" s="418">
        <v>0.4</v>
      </c>
      <c r="BV185" s="419" t="s">
        <v>217</v>
      </c>
      <c r="BW185" s="418">
        <v>2.5</v>
      </c>
      <c r="BX185" s="419" t="s">
        <v>217</v>
      </c>
      <c r="BY185" s="419" t="s">
        <v>217</v>
      </c>
    </row>
    <row r="186" spans="1:77" ht="29" x14ac:dyDescent="0.35">
      <c r="A186" s="418">
        <v>1353</v>
      </c>
      <c r="B186" s="419" t="s">
        <v>912</v>
      </c>
      <c r="C186" s="419" t="s">
        <v>217</v>
      </c>
      <c r="D186" s="419" t="s">
        <v>913</v>
      </c>
      <c r="E186" s="419" t="s">
        <v>914</v>
      </c>
      <c r="F186" s="419" t="s">
        <v>396</v>
      </c>
      <c r="G186" s="418">
        <v>20890002</v>
      </c>
      <c r="H186" s="418">
        <v>20890002</v>
      </c>
      <c r="I186" s="419" t="s">
        <v>397</v>
      </c>
      <c r="K186" s="419" t="s">
        <v>398</v>
      </c>
      <c r="L186" s="419" t="s">
        <v>914</v>
      </c>
      <c r="M186" s="419" t="s">
        <v>566</v>
      </c>
      <c r="N186" s="419" t="s">
        <v>566</v>
      </c>
      <c r="O186" s="419" t="s">
        <v>908</v>
      </c>
      <c r="R186" s="418">
        <v>0</v>
      </c>
      <c r="S186" s="418">
        <v>0</v>
      </c>
      <c r="T186" s="419" t="s">
        <v>217</v>
      </c>
      <c r="U186" s="419" t="s">
        <v>917</v>
      </c>
      <c r="V186" s="418">
        <v>0</v>
      </c>
      <c r="W186" s="418">
        <v>0</v>
      </c>
      <c r="X186" s="418">
        <v>0</v>
      </c>
      <c r="Y186" s="418">
        <v>0</v>
      </c>
      <c r="Z186" s="418">
        <v>0</v>
      </c>
      <c r="AA186" s="418">
        <v>0</v>
      </c>
      <c r="AB186" s="418">
        <v>2</v>
      </c>
      <c r="AC186" s="418">
        <v>0</v>
      </c>
      <c r="AD186" s="418">
        <v>2</v>
      </c>
      <c r="AE186" s="418">
        <v>0</v>
      </c>
      <c r="AF186" s="418">
        <v>0</v>
      </c>
      <c r="AG186" s="418">
        <v>0</v>
      </c>
      <c r="AH186" s="418">
        <v>6</v>
      </c>
      <c r="AI186" s="418">
        <v>4</v>
      </c>
      <c r="AJ186" s="418">
        <v>10</v>
      </c>
      <c r="AK186" s="418">
        <v>0</v>
      </c>
      <c r="AL186" s="418">
        <v>0</v>
      </c>
      <c r="AM186" s="418">
        <v>0</v>
      </c>
      <c r="AN186" s="418">
        <v>41</v>
      </c>
      <c r="AO186" s="418">
        <v>39</v>
      </c>
      <c r="AP186" s="418">
        <v>80</v>
      </c>
      <c r="AQ186" s="418">
        <v>41</v>
      </c>
      <c r="AR186" s="418">
        <v>39</v>
      </c>
      <c r="AS186" s="418">
        <v>80</v>
      </c>
      <c r="AT186" s="418">
        <v>41</v>
      </c>
      <c r="AU186" s="418">
        <v>39</v>
      </c>
      <c r="AV186" s="418">
        <v>80</v>
      </c>
      <c r="AW186" s="418">
        <v>0</v>
      </c>
      <c r="AX186" s="418">
        <v>0</v>
      </c>
      <c r="AY186" s="418">
        <v>0</v>
      </c>
      <c r="AZ186" s="418">
        <v>0</v>
      </c>
      <c r="BA186" s="418">
        <v>0</v>
      </c>
      <c r="BB186" s="418">
        <v>0</v>
      </c>
      <c r="BC186" s="419" t="s">
        <v>3</v>
      </c>
      <c r="BD186" s="419" t="s">
        <v>1</v>
      </c>
      <c r="BE186" s="418">
        <v>2</v>
      </c>
      <c r="BF186" s="418" t="b">
        <v>1</v>
      </c>
      <c r="BH186" s="418" t="b">
        <v>1</v>
      </c>
      <c r="BI186" s="418" t="b">
        <v>1</v>
      </c>
      <c r="BJ186" s="419" t="s">
        <v>6</v>
      </c>
      <c r="BK186" s="418">
        <v>200</v>
      </c>
      <c r="BL186" s="418" t="b">
        <v>0</v>
      </c>
      <c r="BN186" s="418" t="b">
        <v>0</v>
      </c>
      <c r="BP186" s="418" t="b">
        <v>0</v>
      </c>
      <c r="BQ186" s="418" t="b">
        <v>0</v>
      </c>
      <c r="BR186" s="418" t="b">
        <v>0</v>
      </c>
      <c r="BS186" s="418" t="b">
        <v>0</v>
      </c>
      <c r="BT186" s="418" t="b">
        <v>0</v>
      </c>
      <c r="BU186" s="418">
        <v>0.3</v>
      </c>
      <c r="BV186" s="419" t="s">
        <v>217</v>
      </c>
      <c r="BW186" s="418">
        <v>2</v>
      </c>
      <c r="BX186" s="419" t="s">
        <v>217</v>
      </c>
      <c r="BY186" s="419" t="s">
        <v>217</v>
      </c>
    </row>
    <row r="187" spans="1:77" ht="29" x14ac:dyDescent="0.35">
      <c r="A187" s="418">
        <v>1354</v>
      </c>
      <c r="B187" s="419" t="s">
        <v>915</v>
      </c>
      <c r="C187" s="419" t="s">
        <v>217</v>
      </c>
      <c r="D187" s="419" t="s">
        <v>217</v>
      </c>
      <c r="E187" s="419" t="s">
        <v>908</v>
      </c>
      <c r="F187" s="419" t="s">
        <v>396</v>
      </c>
      <c r="G187" s="418">
        <v>20890003</v>
      </c>
      <c r="H187" s="418">
        <v>20890003</v>
      </c>
      <c r="I187" s="419" t="s">
        <v>397</v>
      </c>
      <c r="K187" s="419" t="s">
        <v>398</v>
      </c>
      <c r="L187" s="419" t="s">
        <v>916</v>
      </c>
      <c r="M187" s="419" t="s">
        <v>566</v>
      </c>
      <c r="N187" s="419" t="s">
        <v>566</v>
      </c>
      <c r="O187" s="419" t="s">
        <v>908</v>
      </c>
      <c r="R187" s="418">
        <v>0</v>
      </c>
      <c r="S187" s="418">
        <v>0</v>
      </c>
      <c r="T187" s="419" t="s">
        <v>917</v>
      </c>
      <c r="U187" s="419" t="s">
        <v>217</v>
      </c>
      <c r="V187" s="418">
        <v>1</v>
      </c>
      <c r="W187" s="418">
        <v>2</v>
      </c>
      <c r="X187" s="418">
        <v>3</v>
      </c>
      <c r="Y187" s="418">
        <v>0</v>
      </c>
      <c r="Z187" s="418">
        <v>0</v>
      </c>
      <c r="AA187" s="418">
        <v>0</v>
      </c>
      <c r="AB187" s="418">
        <v>1</v>
      </c>
      <c r="AC187" s="418">
        <v>2</v>
      </c>
      <c r="AD187" s="418">
        <v>3</v>
      </c>
      <c r="AE187" s="418">
        <v>0</v>
      </c>
      <c r="AF187" s="418">
        <v>0</v>
      </c>
      <c r="AG187" s="418">
        <v>0</v>
      </c>
      <c r="AH187" s="418">
        <v>4</v>
      </c>
      <c r="AI187" s="418">
        <v>6</v>
      </c>
      <c r="AJ187" s="418">
        <v>10</v>
      </c>
      <c r="AK187" s="418">
        <v>0</v>
      </c>
      <c r="AL187" s="418">
        <v>0</v>
      </c>
      <c r="AM187" s="418">
        <v>0</v>
      </c>
      <c r="AN187" s="418">
        <v>30</v>
      </c>
      <c r="AO187" s="418">
        <v>32</v>
      </c>
      <c r="AP187" s="418">
        <v>62</v>
      </c>
      <c r="AQ187" s="418">
        <v>14</v>
      </c>
      <c r="AR187" s="418">
        <v>15</v>
      </c>
      <c r="AS187" s="418">
        <v>29</v>
      </c>
      <c r="AT187" s="418">
        <v>0</v>
      </c>
      <c r="AU187" s="418">
        <v>0</v>
      </c>
      <c r="AV187" s="418">
        <v>0</v>
      </c>
      <c r="AW187" s="418">
        <v>3</v>
      </c>
      <c r="AX187" s="418">
        <v>1</v>
      </c>
      <c r="AY187" s="418">
        <v>4</v>
      </c>
      <c r="AZ187" s="418">
        <v>0</v>
      </c>
      <c r="BA187" s="418">
        <v>0</v>
      </c>
      <c r="BB187" s="418">
        <v>0</v>
      </c>
      <c r="BC187" s="419" t="s">
        <v>3</v>
      </c>
      <c r="BD187" s="419" t="s">
        <v>7</v>
      </c>
      <c r="BE187" s="418">
        <v>1</v>
      </c>
      <c r="BF187" s="418" t="b">
        <v>0</v>
      </c>
      <c r="BH187" s="418" t="b">
        <v>0</v>
      </c>
      <c r="BI187" s="418" t="b">
        <v>1</v>
      </c>
      <c r="BJ187" s="419" t="s">
        <v>4</v>
      </c>
      <c r="BK187" s="418">
        <v>200</v>
      </c>
      <c r="BL187" s="418" t="b">
        <v>0</v>
      </c>
      <c r="BN187" s="418" t="b">
        <v>0</v>
      </c>
      <c r="BP187" s="418" t="b">
        <v>0</v>
      </c>
      <c r="BQ187" s="418" t="b">
        <v>0</v>
      </c>
      <c r="BR187" s="418" t="b">
        <v>0</v>
      </c>
      <c r="BS187" s="418" t="b">
        <v>0</v>
      </c>
      <c r="BT187" s="418" t="b">
        <v>0</v>
      </c>
      <c r="BU187" s="418">
        <v>3</v>
      </c>
      <c r="BV187" s="419" t="s">
        <v>217</v>
      </c>
      <c r="BW187" s="418">
        <v>1</v>
      </c>
      <c r="BX187" s="419" t="s">
        <v>217</v>
      </c>
      <c r="BY187" s="419" t="s">
        <v>217</v>
      </c>
    </row>
    <row r="188" spans="1:77" ht="29" x14ac:dyDescent="0.35">
      <c r="A188" s="418">
        <v>1355</v>
      </c>
      <c r="B188" s="419" t="s">
        <v>918</v>
      </c>
      <c r="C188" s="419" t="s">
        <v>217</v>
      </c>
      <c r="D188" s="419" t="s">
        <v>919</v>
      </c>
      <c r="E188" s="419" t="s">
        <v>920</v>
      </c>
      <c r="F188" s="419" t="s">
        <v>396</v>
      </c>
      <c r="G188" s="418">
        <v>20890004</v>
      </c>
      <c r="H188" s="418">
        <v>20890004</v>
      </c>
      <c r="I188" s="419" t="s">
        <v>397</v>
      </c>
      <c r="J188" s="420">
        <v>41904</v>
      </c>
      <c r="K188" s="419" t="s">
        <v>398</v>
      </c>
      <c r="L188" s="419" t="s">
        <v>920</v>
      </c>
      <c r="M188" s="419" t="s">
        <v>566</v>
      </c>
      <c r="N188" s="419" t="s">
        <v>566</v>
      </c>
      <c r="O188" s="419" t="s">
        <v>908</v>
      </c>
      <c r="R188" s="418">
        <v>0</v>
      </c>
      <c r="S188" s="418">
        <v>0</v>
      </c>
      <c r="T188" s="419" t="s">
        <v>917</v>
      </c>
      <c r="U188" s="419" t="s">
        <v>217</v>
      </c>
      <c r="V188" s="418">
        <v>1</v>
      </c>
      <c r="W188" s="418">
        <v>1</v>
      </c>
      <c r="X188" s="418">
        <v>2</v>
      </c>
      <c r="Y188" s="418">
        <v>0</v>
      </c>
      <c r="Z188" s="418">
        <v>0</v>
      </c>
      <c r="AA188" s="418">
        <v>0</v>
      </c>
      <c r="AB188" s="418">
        <v>0</v>
      </c>
      <c r="AC188" s="418">
        <v>0</v>
      </c>
      <c r="AD188" s="418">
        <v>0</v>
      </c>
      <c r="AE188" s="418">
        <v>0</v>
      </c>
      <c r="AF188" s="418">
        <v>2</v>
      </c>
      <c r="AG188" s="418">
        <v>2</v>
      </c>
      <c r="AH188" s="418">
        <v>5</v>
      </c>
      <c r="AI188" s="418">
        <v>3</v>
      </c>
      <c r="AJ188" s="418">
        <v>8</v>
      </c>
      <c r="AK188" s="418">
        <v>4</v>
      </c>
      <c r="AL188" s="418">
        <v>6</v>
      </c>
      <c r="AM188" s="418">
        <v>10</v>
      </c>
      <c r="AN188" s="418">
        <v>22</v>
      </c>
      <c r="AO188" s="418">
        <v>50</v>
      </c>
      <c r="AP188" s="418">
        <v>72</v>
      </c>
      <c r="AQ188" s="418">
        <v>4</v>
      </c>
      <c r="AR188" s="418">
        <v>6</v>
      </c>
      <c r="AS188" s="418">
        <v>10</v>
      </c>
      <c r="AT188" s="418">
        <v>2</v>
      </c>
      <c r="AU188" s="418">
        <v>5</v>
      </c>
      <c r="AV188" s="418">
        <v>7</v>
      </c>
      <c r="AW188" s="418">
        <v>0</v>
      </c>
      <c r="AX188" s="418">
        <v>0</v>
      </c>
      <c r="AY188" s="418">
        <v>0</v>
      </c>
      <c r="AZ188" s="418">
        <v>0</v>
      </c>
      <c r="BA188" s="418">
        <v>0</v>
      </c>
      <c r="BB188" s="418">
        <v>0</v>
      </c>
      <c r="BC188" s="419" t="s">
        <v>0</v>
      </c>
      <c r="BD188" s="419" t="s">
        <v>218</v>
      </c>
      <c r="BE188" s="424">
        <v>1</v>
      </c>
      <c r="BF188" s="418" t="b">
        <v>1</v>
      </c>
      <c r="BG188" s="418">
        <v>1</v>
      </c>
      <c r="BH188" s="418" t="b">
        <v>0</v>
      </c>
      <c r="BI188" s="418" t="b">
        <v>1</v>
      </c>
      <c r="BJ188" s="419" t="s">
        <v>2</v>
      </c>
      <c r="BK188" s="418">
        <v>200</v>
      </c>
      <c r="BL188" s="418" t="b">
        <v>0</v>
      </c>
      <c r="BM188" s="418">
        <v>0.5</v>
      </c>
      <c r="BN188" s="418" t="b">
        <v>0</v>
      </c>
      <c r="BP188" s="418" t="b">
        <v>0</v>
      </c>
      <c r="BQ188" s="418" t="b">
        <v>0</v>
      </c>
      <c r="BR188" s="418" t="b">
        <v>0</v>
      </c>
      <c r="BS188" s="418" t="b">
        <v>0</v>
      </c>
      <c r="BT188" s="418" t="b">
        <v>0</v>
      </c>
      <c r="BU188" s="418">
        <v>1</v>
      </c>
      <c r="BV188" s="419" t="s">
        <v>921</v>
      </c>
      <c r="BW188" s="418">
        <v>5</v>
      </c>
      <c r="BX188" s="419" t="s">
        <v>922</v>
      </c>
      <c r="BY188" s="419" t="s">
        <v>217</v>
      </c>
    </row>
    <row r="189" spans="1:77" ht="29" x14ac:dyDescent="0.35">
      <c r="A189" s="418">
        <v>1356</v>
      </c>
      <c r="B189" s="419" t="s">
        <v>923</v>
      </c>
      <c r="C189" s="419" t="s">
        <v>217</v>
      </c>
      <c r="D189" s="419" t="s">
        <v>924</v>
      </c>
      <c r="E189" s="419" t="s">
        <v>925</v>
      </c>
      <c r="F189" s="419" t="s">
        <v>396</v>
      </c>
      <c r="G189" s="418">
        <v>20890005</v>
      </c>
      <c r="H189" s="418">
        <v>20890005</v>
      </c>
      <c r="I189" s="419" t="s">
        <v>791</v>
      </c>
      <c r="J189" s="420">
        <v>41905</v>
      </c>
      <c r="K189" s="419" t="s">
        <v>398</v>
      </c>
      <c r="L189" s="419" t="s">
        <v>926</v>
      </c>
      <c r="M189" s="419" t="s">
        <v>566</v>
      </c>
      <c r="N189" s="419" t="s">
        <v>566</v>
      </c>
      <c r="O189" s="419" t="s">
        <v>927</v>
      </c>
      <c r="R189" s="418">
        <v>0</v>
      </c>
      <c r="S189" s="418">
        <v>0</v>
      </c>
      <c r="T189" s="419" t="s">
        <v>917</v>
      </c>
      <c r="U189" s="419"/>
      <c r="V189" s="418">
        <v>1</v>
      </c>
      <c r="W189" s="418">
        <v>4</v>
      </c>
      <c r="X189" s="418">
        <v>5</v>
      </c>
      <c r="Y189" s="418">
        <v>0</v>
      </c>
      <c r="Z189" s="418">
        <v>0</v>
      </c>
      <c r="AA189" s="418">
        <v>0</v>
      </c>
      <c r="AB189" s="418">
        <v>1</v>
      </c>
      <c r="AC189" s="418">
        <v>4</v>
      </c>
      <c r="AD189" s="418">
        <v>5</v>
      </c>
      <c r="AE189" s="418">
        <v>0</v>
      </c>
      <c r="AF189" s="418">
        <v>0</v>
      </c>
      <c r="AG189" s="418">
        <v>0</v>
      </c>
      <c r="AH189" s="418">
        <v>4</v>
      </c>
      <c r="AI189" s="418">
        <v>6</v>
      </c>
      <c r="AJ189" s="418">
        <v>10</v>
      </c>
      <c r="AK189" s="418">
        <v>3</v>
      </c>
      <c r="AL189" s="418">
        <v>2</v>
      </c>
      <c r="AM189" s="418">
        <v>5</v>
      </c>
      <c r="AN189" s="418">
        <v>20</v>
      </c>
      <c r="AO189" s="418">
        <v>32</v>
      </c>
      <c r="AP189" s="418">
        <v>52</v>
      </c>
      <c r="AQ189" s="418">
        <v>16</v>
      </c>
      <c r="AR189" s="418">
        <v>6</v>
      </c>
      <c r="AS189" s="418">
        <v>22</v>
      </c>
      <c r="AT189" s="418">
        <v>10</v>
      </c>
      <c r="AU189" s="418">
        <v>16</v>
      </c>
      <c r="AV189" s="418">
        <v>26</v>
      </c>
      <c r="AW189" s="418">
        <v>2</v>
      </c>
      <c r="AX189" s="418">
        <v>3</v>
      </c>
      <c r="AY189" s="418">
        <v>5</v>
      </c>
      <c r="AZ189" s="418">
        <v>0</v>
      </c>
      <c r="BA189" s="418">
        <v>0</v>
      </c>
      <c r="BB189" s="418">
        <v>0</v>
      </c>
      <c r="BC189" s="419" t="s">
        <v>3</v>
      </c>
      <c r="BD189" s="419" t="s">
        <v>218</v>
      </c>
      <c r="BE189" s="418">
        <v>1</v>
      </c>
      <c r="BF189" s="418" t="b">
        <v>1</v>
      </c>
      <c r="BG189" s="418">
        <v>1</v>
      </c>
      <c r="BH189" s="418" t="b">
        <v>0</v>
      </c>
      <c r="BI189" s="418" t="b">
        <v>1</v>
      </c>
      <c r="BJ189" s="419" t="s">
        <v>6</v>
      </c>
      <c r="BK189" s="418">
        <v>200</v>
      </c>
      <c r="BL189" s="418" t="b">
        <v>1</v>
      </c>
      <c r="BM189" s="418">
        <v>2</v>
      </c>
      <c r="BN189" s="418" t="b">
        <v>0</v>
      </c>
      <c r="BP189" s="418" t="b">
        <v>0</v>
      </c>
      <c r="BQ189" s="418" t="b">
        <v>1</v>
      </c>
      <c r="BR189" s="418" t="b">
        <v>0</v>
      </c>
      <c r="BS189" s="418" t="b">
        <v>1</v>
      </c>
      <c r="BT189" s="418" t="b">
        <v>0</v>
      </c>
      <c r="BU189" s="418">
        <v>2</v>
      </c>
      <c r="BV189" s="419" t="s">
        <v>928</v>
      </c>
      <c r="BW189" s="418">
        <v>1</v>
      </c>
      <c r="BX189" s="419" t="s">
        <v>217</v>
      </c>
      <c r="BY189" s="419" t="s">
        <v>217</v>
      </c>
    </row>
    <row r="190" spans="1:77" ht="29" x14ac:dyDescent="0.35">
      <c r="A190" s="418">
        <v>1357</v>
      </c>
      <c r="B190" s="419" t="s">
        <v>929</v>
      </c>
      <c r="C190" s="419" t="s">
        <v>217</v>
      </c>
      <c r="D190" s="419" t="s">
        <v>755</v>
      </c>
      <c r="E190" s="419" t="s">
        <v>756</v>
      </c>
      <c r="F190" s="419" t="s">
        <v>396</v>
      </c>
      <c r="G190" s="418">
        <v>20890006</v>
      </c>
      <c r="H190" s="418">
        <v>20890006</v>
      </c>
      <c r="I190" s="419" t="s">
        <v>397</v>
      </c>
      <c r="J190" s="420">
        <v>41905</v>
      </c>
      <c r="K190" s="419" t="s">
        <v>398</v>
      </c>
      <c r="L190" s="419" t="s">
        <v>756</v>
      </c>
      <c r="M190" s="419" t="s">
        <v>566</v>
      </c>
      <c r="N190" s="419" t="s">
        <v>566</v>
      </c>
      <c r="O190" s="419" t="s">
        <v>715</v>
      </c>
      <c r="R190" s="418">
        <v>0</v>
      </c>
      <c r="S190" s="418">
        <v>0</v>
      </c>
      <c r="T190" s="419" t="s">
        <v>217</v>
      </c>
      <c r="U190" s="419" t="s">
        <v>917</v>
      </c>
      <c r="V190" s="418">
        <v>0</v>
      </c>
      <c r="W190" s="418">
        <v>6</v>
      </c>
      <c r="X190" s="418">
        <v>6</v>
      </c>
      <c r="Y190" s="418">
        <v>0</v>
      </c>
      <c r="Z190" s="418">
        <v>0</v>
      </c>
      <c r="AA190" s="418">
        <v>0</v>
      </c>
      <c r="AB190" s="418">
        <v>0</v>
      </c>
      <c r="AC190" s="418">
        <v>6</v>
      </c>
      <c r="AD190" s="418">
        <v>6</v>
      </c>
      <c r="AE190" s="418">
        <v>0</v>
      </c>
      <c r="AF190" s="418">
        <v>0</v>
      </c>
      <c r="AG190" s="418">
        <v>0</v>
      </c>
      <c r="AH190" s="418">
        <v>4</v>
      </c>
      <c r="AI190" s="418">
        <v>6</v>
      </c>
      <c r="AJ190" s="418">
        <v>10</v>
      </c>
      <c r="AK190" s="418">
        <v>0</v>
      </c>
      <c r="AL190" s="418">
        <v>0</v>
      </c>
      <c r="AM190" s="418">
        <v>0</v>
      </c>
      <c r="AN190" s="418">
        <v>23</v>
      </c>
      <c r="AO190" s="418">
        <v>20</v>
      </c>
      <c r="AP190" s="418">
        <v>43</v>
      </c>
      <c r="AQ190" s="418">
        <v>1</v>
      </c>
      <c r="AR190" s="418">
        <v>3</v>
      </c>
      <c r="AS190" s="418">
        <v>4</v>
      </c>
      <c r="AT190" s="418">
        <v>1</v>
      </c>
      <c r="AU190" s="418">
        <v>3</v>
      </c>
      <c r="AV190" s="418">
        <v>4</v>
      </c>
      <c r="AW190" s="418">
        <v>0</v>
      </c>
      <c r="AX190" s="418">
        <v>0</v>
      </c>
      <c r="AY190" s="418">
        <v>0</v>
      </c>
      <c r="AZ190" s="418">
        <v>0</v>
      </c>
      <c r="BA190" s="418">
        <v>0</v>
      </c>
      <c r="BB190" s="418">
        <v>0</v>
      </c>
      <c r="BC190" s="419" t="s">
        <v>8</v>
      </c>
      <c r="BD190" s="419" t="s">
        <v>7</v>
      </c>
      <c r="BE190" s="424">
        <v>1</v>
      </c>
      <c r="BF190" s="418" t="b">
        <v>1</v>
      </c>
      <c r="BG190" s="418">
        <v>1</v>
      </c>
      <c r="BH190" s="418" t="b">
        <v>0</v>
      </c>
      <c r="BI190" s="418" t="b">
        <v>1</v>
      </c>
      <c r="BJ190" s="419" t="s">
        <v>2</v>
      </c>
      <c r="BK190" s="418">
        <v>100</v>
      </c>
      <c r="BL190" s="418" t="b">
        <v>1</v>
      </c>
      <c r="BN190" s="418" t="b">
        <v>0</v>
      </c>
      <c r="BP190" s="418" t="b">
        <v>0</v>
      </c>
      <c r="BQ190" s="418" t="b">
        <v>0</v>
      </c>
      <c r="BR190" s="418" t="b">
        <v>0</v>
      </c>
      <c r="BS190" s="418" t="b">
        <v>0</v>
      </c>
      <c r="BT190" s="418" t="b">
        <v>0</v>
      </c>
      <c r="BV190" s="419" t="s">
        <v>217</v>
      </c>
      <c r="BW190" s="418">
        <v>0.1</v>
      </c>
      <c r="BX190" s="419" t="s">
        <v>930</v>
      </c>
      <c r="BY190" s="419" t="s">
        <v>217</v>
      </c>
    </row>
    <row r="191" spans="1:77" ht="29" x14ac:dyDescent="0.35">
      <c r="A191" s="418">
        <v>1358</v>
      </c>
      <c r="B191" s="419" t="s">
        <v>931</v>
      </c>
      <c r="C191" s="419" t="s">
        <v>217</v>
      </c>
      <c r="D191" s="419" t="s">
        <v>932</v>
      </c>
      <c r="E191" s="419" t="s">
        <v>933</v>
      </c>
      <c r="F191" s="419" t="s">
        <v>396</v>
      </c>
      <c r="G191" s="418">
        <v>20890007</v>
      </c>
      <c r="H191" s="418">
        <v>20890007</v>
      </c>
      <c r="I191" s="419" t="s">
        <v>397</v>
      </c>
      <c r="J191" s="420">
        <v>41905</v>
      </c>
      <c r="K191" s="419" t="s">
        <v>398</v>
      </c>
      <c r="L191" s="419" t="s">
        <v>933</v>
      </c>
      <c r="M191" s="419" t="s">
        <v>566</v>
      </c>
      <c r="N191" s="419" t="s">
        <v>566</v>
      </c>
      <c r="O191" s="419" t="s">
        <v>715</v>
      </c>
      <c r="R191" s="418">
        <v>0</v>
      </c>
      <c r="S191" s="418">
        <v>0</v>
      </c>
      <c r="T191" s="419" t="s">
        <v>217</v>
      </c>
      <c r="U191" s="419" t="s">
        <v>917</v>
      </c>
      <c r="V191" s="418">
        <v>1</v>
      </c>
      <c r="W191" s="418">
        <v>2</v>
      </c>
      <c r="X191" s="418">
        <v>3</v>
      </c>
      <c r="Y191" s="418">
        <v>1</v>
      </c>
      <c r="Z191" s="418">
        <v>1</v>
      </c>
      <c r="AA191" s="418">
        <v>2</v>
      </c>
      <c r="AB191" s="418">
        <v>0</v>
      </c>
      <c r="AC191" s="418">
        <v>1</v>
      </c>
      <c r="AD191" s="418">
        <v>1</v>
      </c>
      <c r="AE191" s="418">
        <v>0</v>
      </c>
      <c r="AF191" s="418">
        <v>0</v>
      </c>
      <c r="AG191" s="418">
        <v>0</v>
      </c>
      <c r="AH191" s="418">
        <v>2</v>
      </c>
      <c r="AI191" s="418">
        <v>7</v>
      </c>
      <c r="AJ191" s="418">
        <v>9</v>
      </c>
      <c r="AK191" s="418">
        <v>0</v>
      </c>
      <c r="AL191" s="418">
        <v>0</v>
      </c>
      <c r="AM191" s="418">
        <v>0</v>
      </c>
      <c r="AN191" s="418">
        <v>23</v>
      </c>
      <c r="AO191" s="418">
        <v>31</v>
      </c>
      <c r="AP191" s="418">
        <v>54</v>
      </c>
      <c r="AQ191" s="418">
        <v>13</v>
      </c>
      <c r="AR191" s="418">
        <v>5</v>
      </c>
      <c r="AS191" s="418">
        <v>18</v>
      </c>
      <c r="AT191" s="418">
        <v>4</v>
      </c>
      <c r="AU191" s="418">
        <v>8</v>
      </c>
      <c r="AV191" s="418">
        <v>12</v>
      </c>
      <c r="AW191" s="418">
        <v>23</v>
      </c>
      <c r="AX191" s="418">
        <v>31</v>
      </c>
      <c r="AY191" s="418">
        <v>54</v>
      </c>
      <c r="AZ191" s="418">
        <v>0</v>
      </c>
      <c r="BA191" s="418">
        <v>0</v>
      </c>
      <c r="BB191" s="418">
        <v>0</v>
      </c>
      <c r="BC191" s="419" t="s">
        <v>0</v>
      </c>
      <c r="BD191" s="419" t="s">
        <v>1</v>
      </c>
      <c r="BE191" s="418">
        <v>1</v>
      </c>
      <c r="BF191" s="418" t="b">
        <v>1</v>
      </c>
      <c r="BG191" s="418">
        <v>2</v>
      </c>
      <c r="BH191" s="418" t="b">
        <v>1</v>
      </c>
      <c r="BI191" s="418" t="b">
        <v>1</v>
      </c>
      <c r="BJ191" s="419" t="s">
        <v>2</v>
      </c>
      <c r="BK191" s="418">
        <v>20</v>
      </c>
      <c r="BL191" s="418" t="b">
        <v>1</v>
      </c>
      <c r="BM191" s="418">
        <v>1</v>
      </c>
      <c r="BN191" s="418" t="b">
        <v>1</v>
      </c>
      <c r="BP191" s="418" t="b">
        <v>0</v>
      </c>
      <c r="BQ191" s="418" t="b">
        <v>0</v>
      </c>
      <c r="BR191" s="418" t="b">
        <v>0</v>
      </c>
      <c r="BS191" s="418" t="b">
        <v>1</v>
      </c>
      <c r="BT191" s="418" t="b">
        <v>0</v>
      </c>
      <c r="BU191" s="418">
        <v>0.4</v>
      </c>
      <c r="BV191" s="419" t="s">
        <v>756</v>
      </c>
      <c r="BW191" s="418">
        <v>6</v>
      </c>
      <c r="BX191" s="419" t="s">
        <v>217</v>
      </c>
      <c r="BY191" s="419" t="s">
        <v>217</v>
      </c>
    </row>
    <row r="192" spans="1:77" ht="29" x14ac:dyDescent="0.35">
      <c r="A192" s="418">
        <v>1359</v>
      </c>
      <c r="B192" s="419" t="s">
        <v>934</v>
      </c>
      <c r="C192" s="419" t="s">
        <v>217</v>
      </c>
      <c r="D192" s="419" t="s">
        <v>935</v>
      </c>
      <c r="E192" s="419" t="s">
        <v>768</v>
      </c>
      <c r="F192" s="419" t="s">
        <v>396</v>
      </c>
      <c r="G192" s="418">
        <v>20890008</v>
      </c>
      <c r="H192" s="418">
        <v>20890008</v>
      </c>
      <c r="I192" s="419" t="s">
        <v>397</v>
      </c>
      <c r="J192" s="420">
        <v>41905</v>
      </c>
      <c r="K192" s="419" t="s">
        <v>398</v>
      </c>
      <c r="L192" s="419" t="s">
        <v>768</v>
      </c>
      <c r="M192" s="419" t="s">
        <v>566</v>
      </c>
      <c r="N192" s="419" t="s">
        <v>566</v>
      </c>
      <c r="O192" s="419" t="s">
        <v>715</v>
      </c>
      <c r="R192" s="418">
        <v>0</v>
      </c>
      <c r="S192" s="418">
        <v>0</v>
      </c>
      <c r="T192" s="419" t="s">
        <v>217</v>
      </c>
      <c r="U192" s="419" t="s">
        <v>917</v>
      </c>
      <c r="V192" s="418">
        <v>1</v>
      </c>
      <c r="W192" s="418">
        <v>1</v>
      </c>
      <c r="X192" s="418">
        <v>2</v>
      </c>
      <c r="Y192" s="418">
        <v>0</v>
      </c>
      <c r="Z192" s="418">
        <v>0</v>
      </c>
      <c r="AA192" s="418">
        <v>0</v>
      </c>
      <c r="AB192" s="418">
        <v>1</v>
      </c>
      <c r="AC192" s="418">
        <v>1</v>
      </c>
      <c r="AD192" s="418">
        <v>2</v>
      </c>
      <c r="AE192" s="418">
        <v>0</v>
      </c>
      <c r="AF192" s="418">
        <v>0</v>
      </c>
      <c r="AG192" s="418">
        <v>0</v>
      </c>
      <c r="AH192" s="418">
        <v>4</v>
      </c>
      <c r="AI192" s="418">
        <v>6</v>
      </c>
      <c r="AJ192" s="418">
        <v>10</v>
      </c>
      <c r="AK192" s="418">
        <v>0</v>
      </c>
      <c r="AL192" s="418">
        <v>0</v>
      </c>
      <c r="AM192" s="418">
        <v>0</v>
      </c>
      <c r="AN192" s="418">
        <v>118</v>
      </c>
      <c r="AO192" s="418">
        <v>90</v>
      </c>
      <c r="AP192" s="418">
        <v>208</v>
      </c>
      <c r="AQ192" s="418">
        <v>42</v>
      </c>
      <c r="AR192" s="418">
        <v>65</v>
      </c>
      <c r="AS192" s="418">
        <v>107</v>
      </c>
      <c r="AT192" s="418">
        <v>6</v>
      </c>
      <c r="AU192" s="418">
        <v>14</v>
      </c>
      <c r="AV192" s="418">
        <v>20</v>
      </c>
      <c r="AW192" s="418">
        <v>6</v>
      </c>
      <c r="AX192" s="418">
        <v>14</v>
      </c>
      <c r="AY192" s="418">
        <v>20</v>
      </c>
      <c r="AZ192" s="418">
        <v>0</v>
      </c>
      <c r="BA192" s="418">
        <v>0</v>
      </c>
      <c r="BB192" s="418">
        <v>0</v>
      </c>
      <c r="BC192" s="419" t="s">
        <v>3</v>
      </c>
      <c r="BD192" s="419" t="s">
        <v>1</v>
      </c>
      <c r="BE192" s="418">
        <v>1</v>
      </c>
      <c r="BF192" s="418" t="b">
        <v>0</v>
      </c>
      <c r="BH192" s="418" t="b">
        <v>0</v>
      </c>
      <c r="BI192" s="418" t="b">
        <v>1</v>
      </c>
      <c r="BJ192" s="419" t="s">
        <v>2</v>
      </c>
      <c r="BK192" s="418">
        <v>200</v>
      </c>
      <c r="BL192" s="418" t="b">
        <v>0</v>
      </c>
      <c r="BN192" s="418" t="b">
        <v>0</v>
      </c>
      <c r="BP192" s="418" t="b">
        <v>0</v>
      </c>
      <c r="BQ192" s="418" t="b">
        <v>0</v>
      </c>
      <c r="BR192" s="418" t="b">
        <v>0</v>
      </c>
      <c r="BS192" s="418" t="b">
        <v>1</v>
      </c>
      <c r="BT192" s="418" t="b">
        <v>1</v>
      </c>
      <c r="BU192" s="418">
        <v>3</v>
      </c>
      <c r="BV192" s="419" t="s">
        <v>217</v>
      </c>
      <c r="BW192" s="418">
        <v>5</v>
      </c>
      <c r="BX192" s="419" t="s">
        <v>217</v>
      </c>
      <c r="BY192" s="419" t="s">
        <v>217</v>
      </c>
    </row>
    <row r="193" spans="1:77" ht="29" x14ac:dyDescent="0.35">
      <c r="A193" s="418">
        <v>1360</v>
      </c>
      <c r="B193" s="419" t="s">
        <v>936</v>
      </c>
      <c r="C193" s="419" t="s">
        <v>217</v>
      </c>
      <c r="D193" s="419" t="s">
        <v>217</v>
      </c>
      <c r="E193" s="419" t="s">
        <v>487</v>
      </c>
      <c r="F193" s="419" t="s">
        <v>396</v>
      </c>
      <c r="G193" s="418">
        <v>20890009</v>
      </c>
      <c r="H193" s="418">
        <v>20890009</v>
      </c>
      <c r="I193" s="419" t="s">
        <v>488</v>
      </c>
      <c r="J193" s="420">
        <v>42311</v>
      </c>
      <c r="K193" s="419" t="s">
        <v>217</v>
      </c>
      <c r="L193" s="419" t="s">
        <v>489</v>
      </c>
      <c r="M193" s="419" t="s">
        <v>399</v>
      </c>
      <c r="N193" s="419" t="s">
        <v>399</v>
      </c>
      <c r="O193" s="419" t="s">
        <v>351</v>
      </c>
      <c r="R193" s="418">
        <v>0</v>
      </c>
      <c r="S193" s="418">
        <v>0</v>
      </c>
      <c r="T193" s="419" t="s">
        <v>217</v>
      </c>
      <c r="U193" s="419" t="s">
        <v>217</v>
      </c>
      <c r="V193" s="418">
        <v>0</v>
      </c>
      <c r="W193" s="418">
        <v>2</v>
      </c>
      <c r="X193" s="418">
        <v>2</v>
      </c>
      <c r="Y193" s="418">
        <v>0</v>
      </c>
      <c r="Z193" s="418">
        <v>0</v>
      </c>
      <c r="AA193" s="418">
        <v>0</v>
      </c>
      <c r="AB193" s="418">
        <v>0</v>
      </c>
      <c r="AC193" s="418">
        <v>2</v>
      </c>
      <c r="AD193" s="418">
        <v>2</v>
      </c>
      <c r="AE193" s="418">
        <v>0</v>
      </c>
      <c r="AF193" s="418">
        <v>0</v>
      </c>
      <c r="AG193" s="418">
        <v>0</v>
      </c>
      <c r="AH193" s="418">
        <v>5</v>
      </c>
      <c r="AI193" s="418">
        <v>5</v>
      </c>
      <c r="AJ193" s="418">
        <v>10</v>
      </c>
      <c r="AK193" s="418">
        <v>0</v>
      </c>
      <c r="AL193" s="418">
        <v>0</v>
      </c>
      <c r="AM193" s="418">
        <v>0</v>
      </c>
      <c r="AN193" s="418">
        <v>9</v>
      </c>
      <c r="AO193" s="418">
        <v>27</v>
      </c>
      <c r="AP193" s="418">
        <v>36</v>
      </c>
      <c r="AQ193" s="418">
        <v>10</v>
      </c>
      <c r="AR193" s="418">
        <v>14</v>
      </c>
      <c r="AS193" s="418">
        <v>24</v>
      </c>
      <c r="AT193" s="418">
        <v>0</v>
      </c>
      <c r="AU193" s="418">
        <v>0</v>
      </c>
      <c r="AV193" s="418">
        <v>0</v>
      </c>
      <c r="AW193" s="418">
        <v>1</v>
      </c>
      <c r="AX193" s="418">
        <v>2</v>
      </c>
      <c r="AY193" s="418">
        <v>3</v>
      </c>
      <c r="AZ193" s="418">
        <v>0</v>
      </c>
      <c r="BA193" s="418">
        <v>0</v>
      </c>
      <c r="BB193" s="418">
        <v>0</v>
      </c>
      <c r="BC193" s="419" t="s">
        <v>8</v>
      </c>
      <c r="BD193" s="419" t="s">
        <v>7</v>
      </c>
      <c r="BE193" s="424">
        <v>1</v>
      </c>
      <c r="BF193" s="418" t="b">
        <v>0</v>
      </c>
      <c r="BH193" s="418" t="b">
        <v>0</v>
      </c>
      <c r="BI193" s="418" t="b">
        <v>1</v>
      </c>
      <c r="BJ193" s="419" t="s">
        <v>2</v>
      </c>
      <c r="BK193" s="418">
        <v>100</v>
      </c>
      <c r="BL193" s="418" t="b">
        <v>0</v>
      </c>
      <c r="BN193" s="418" t="b">
        <v>0</v>
      </c>
      <c r="BP193" s="418" t="b">
        <v>0</v>
      </c>
      <c r="BQ193" s="418" t="b">
        <v>0</v>
      </c>
      <c r="BR193" s="418" t="b">
        <v>0</v>
      </c>
      <c r="BS193" s="418" t="b">
        <v>0</v>
      </c>
      <c r="BT193" s="418" t="b">
        <v>0</v>
      </c>
      <c r="BU193" s="418">
        <v>1</v>
      </c>
      <c r="BV193" s="419" t="s">
        <v>937</v>
      </c>
      <c r="BW193" s="418">
        <v>4</v>
      </c>
      <c r="BX193" s="419" t="s">
        <v>491</v>
      </c>
      <c r="BY193" s="419" t="s">
        <v>217</v>
      </c>
    </row>
    <row r="194" spans="1:77" x14ac:dyDescent="0.35">
      <c r="A194" s="418">
        <v>1361</v>
      </c>
      <c r="B194" s="419" t="s">
        <v>938</v>
      </c>
      <c r="C194" s="419" t="s">
        <v>217</v>
      </c>
      <c r="D194" s="419" t="s">
        <v>217</v>
      </c>
      <c r="E194" s="419" t="s">
        <v>939</v>
      </c>
      <c r="F194" s="419" t="s">
        <v>396</v>
      </c>
      <c r="G194" s="418">
        <v>20890010</v>
      </c>
      <c r="H194" s="418">
        <v>20890010</v>
      </c>
      <c r="I194" s="419" t="s">
        <v>940</v>
      </c>
      <c r="J194" s="420">
        <v>41581</v>
      </c>
      <c r="K194" s="419" t="s">
        <v>217</v>
      </c>
      <c r="L194" s="419" t="s">
        <v>938</v>
      </c>
      <c r="M194" s="419" t="s">
        <v>399</v>
      </c>
      <c r="N194" s="419" t="s">
        <v>399</v>
      </c>
      <c r="O194" s="419" t="s">
        <v>351</v>
      </c>
      <c r="R194" s="418">
        <v>0</v>
      </c>
      <c r="S194" s="418">
        <v>0</v>
      </c>
      <c r="T194" s="419" t="s">
        <v>217</v>
      </c>
      <c r="U194" s="419" t="s">
        <v>217</v>
      </c>
      <c r="V194" s="418">
        <v>0</v>
      </c>
      <c r="W194" s="418">
        <v>2</v>
      </c>
      <c r="X194" s="418">
        <v>2</v>
      </c>
      <c r="Y194" s="418">
        <v>0</v>
      </c>
      <c r="Z194" s="418">
        <v>0</v>
      </c>
      <c r="AA194" s="418">
        <v>0</v>
      </c>
      <c r="AB194" s="418">
        <v>0</v>
      </c>
      <c r="AC194" s="418">
        <v>2</v>
      </c>
      <c r="AD194" s="418">
        <v>2</v>
      </c>
      <c r="AE194" s="418">
        <v>0</v>
      </c>
      <c r="AF194" s="418">
        <v>0</v>
      </c>
      <c r="AG194" s="418">
        <v>0</v>
      </c>
      <c r="AH194" s="418">
        <v>5</v>
      </c>
      <c r="AI194" s="418">
        <v>7</v>
      </c>
      <c r="AJ194" s="418">
        <v>12</v>
      </c>
      <c r="AK194" s="418">
        <v>0</v>
      </c>
      <c r="AL194" s="418">
        <v>0</v>
      </c>
      <c r="AM194" s="418">
        <v>0</v>
      </c>
      <c r="AN194" s="418">
        <v>21</v>
      </c>
      <c r="AO194" s="418">
        <v>22</v>
      </c>
      <c r="AP194" s="418">
        <v>43</v>
      </c>
      <c r="AQ194" s="418">
        <v>8</v>
      </c>
      <c r="AR194" s="418">
        <v>12</v>
      </c>
      <c r="AS194" s="418">
        <v>20</v>
      </c>
      <c r="AT194" s="418">
        <v>16</v>
      </c>
      <c r="AU194" s="418">
        <v>17</v>
      </c>
      <c r="AV194" s="418">
        <v>33</v>
      </c>
      <c r="AW194" s="418">
        <v>4</v>
      </c>
      <c r="AX194" s="418">
        <v>5</v>
      </c>
      <c r="AY194" s="418">
        <v>9</v>
      </c>
      <c r="AZ194" s="418">
        <v>0</v>
      </c>
      <c r="BA194" s="418">
        <v>0</v>
      </c>
      <c r="BB194" s="418">
        <v>0</v>
      </c>
      <c r="BC194" s="419" t="s">
        <v>3</v>
      </c>
      <c r="BD194" s="419" t="s">
        <v>1</v>
      </c>
      <c r="BE194" s="418">
        <v>1</v>
      </c>
      <c r="BF194" s="418" t="b">
        <v>1</v>
      </c>
      <c r="BG194" s="418">
        <v>1</v>
      </c>
      <c r="BH194" s="418" t="b">
        <v>1</v>
      </c>
      <c r="BI194" s="418" t="b">
        <v>1</v>
      </c>
      <c r="BJ194" s="419" t="s">
        <v>2</v>
      </c>
      <c r="BK194" s="418">
        <v>100</v>
      </c>
      <c r="BL194" s="418" t="b">
        <v>0</v>
      </c>
      <c r="BN194" s="418" t="b">
        <v>0</v>
      </c>
      <c r="BP194" s="418" t="b">
        <v>0</v>
      </c>
      <c r="BQ194" s="418" t="b">
        <v>0</v>
      </c>
      <c r="BR194" s="418" t="b">
        <v>0</v>
      </c>
      <c r="BS194" s="418" t="b">
        <v>0</v>
      </c>
      <c r="BT194" s="418" t="b">
        <v>0</v>
      </c>
      <c r="BU194" s="418">
        <v>3</v>
      </c>
      <c r="BV194" s="419" t="s">
        <v>336</v>
      </c>
      <c r="BW194" s="418">
        <v>3</v>
      </c>
      <c r="BX194" s="419" t="s">
        <v>336</v>
      </c>
      <c r="BY194" s="419" t="s">
        <v>217</v>
      </c>
    </row>
    <row r="195" spans="1:77" x14ac:dyDescent="0.35">
      <c r="A195" s="418">
        <v>1362</v>
      </c>
      <c r="B195" s="419" t="s">
        <v>487</v>
      </c>
      <c r="C195" s="419" t="s">
        <v>217</v>
      </c>
      <c r="D195" s="419" t="s">
        <v>217</v>
      </c>
      <c r="E195" s="419" t="s">
        <v>487</v>
      </c>
      <c r="F195" s="419" t="s">
        <v>396</v>
      </c>
      <c r="G195" s="418">
        <v>20890011</v>
      </c>
      <c r="H195" s="418">
        <v>20890011</v>
      </c>
      <c r="I195" s="419" t="s">
        <v>940</v>
      </c>
      <c r="J195" s="420">
        <v>42280</v>
      </c>
      <c r="K195" s="419" t="s">
        <v>217</v>
      </c>
      <c r="L195" s="419" t="s">
        <v>487</v>
      </c>
      <c r="M195" s="419" t="s">
        <v>399</v>
      </c>
      <c r="N195" s="419" t="s">
        <v>399</v>
      </c>
      <c r="O195" s="419" t="s">
        <v>351</v>
      </c>
      <c r="R195" s="418">
        <v>0</v>
      </c>
      <c r="S195" s="418">
        <v>0</v>
      </c>
      <c r="T195" s="419" t="s">
        <v>217</v>
      </c>
      <c r="U195" s="419" t="s">
        <v>217</v>
      </c>
      <c r="V195" s="418">
        <v>0</v>
      </c>
      <c r="W195" s="418">
        <v>3</v>
      </c>
      <c r="X195" s="418">
        <v>3</v>
      </c>
      <c r="Y195" s="418">
        <v>0</v>
      </c>
      <c r="Z195" s="418">
        <v>0</v>
      </c>
      <c r="AA195" s="418">
        <v>0</v>
      </c>
      <c r="AB195" s="418">
        <v>0</v>
      </c>
      <c r="AC195" s="418">
        <v>3</v>
      </c>
      <c r="AD195" s="418">
        <v>3</v>
      </c>
      <c r="AE195" s="418">
        <v>0</v>
      </c>
      <c r="AF195" s="418">
        <v>0</v>
      </c>
      <c r="AG195" s="418">
        <v>0</v>
      </c>
      <c r="AH195" s="418">
        <v>4</v>
      </c>
      <c r="AI195" s="418">
        <v>6</v>
      </c>
      <c r="AJ195" s="418">
        <v>10</v>
      </c>
      <c r="AK195" s="418">
        <v>0</v>
      </c>
      <c r="AL195" s="418">
        <v>0</v>
      </c>
      <c r="AM195" s="418">
        <v>0</v>
      </c>
      <c r="AN195" s="418">
        <v>25</v>
      </c>
      <c r="AO195" s="418">
        <v>31</v>
      </c>
      <c r="AP195" s="418">
        <v>56</v>
      </c>
      <c r="AQ195" s="418">
        <v>15</v>
      </c>
      <c r="AR195" s="418">
        <v>24</v>
      </c>
      <c r="AS195" s="418">
        <v>39</v>
      </c>
      <c r="AT195" s="418">
        <v>2</v>
      </c>
      <c r="AU195" s="418">
        <v>2</v>
      </c>
      <c r="AV195" s="418">
        <v>4</v>
      </c>
      <c r="AW195" s="418">
        <v>3</v>
      </c>
      <c r="AX195" s="418">
        <v>4</v>
      </c>
      <c r="AY195" s="418">
        <v>7</v>
      </c>
      <c r="AZ195" s="418">
        <v>0</v>
      </c>
      <c r="BA195" s="418">
        <v>1</v>
      </c>
      <c r="BB195" s="418">
        <v>1</v>
      </c>
      <c r="BC195" s="419" t="s">
        <v>8</v>
      </c>
      <c r="BD195" s="419" t="s">
        <v>7</v>
      </c>
      <c r="BE195" s="418">
        <v>1</v>
      </c>
      <c r="BF195" s="418" t="b">
        <v>0</v>
      </c>
      <c r="BH195" s="418" t="b">
        <v>0</v>
      </c>
      <c r="BI195" s="418" t="b">
        <v>1</v>
      </c>
      <c r="BJ195" s="419" t="s">
        <v>2</v>
      </c>
      <c r="BK195" s="418">
        <v>100</v>
      </c>
      <c r="BL195" s="418" t="b">
        <v>0</v>
      </c>
      <c r="BN195" s="418" t="b">
        <v>0</v>
      </c>
      <c r="BP195" s="418" t="b">
        <v>0</v>
      </c>
      <c r="BQ195" s="418" t="b">
        <v>0</v>
      </c>
      <c r="BR195" s="418" t="b">
        <v>0</v>
      </c>
      <c r="BS195" s="418" t="b">
        <v>0</v>
      </c>
      <c r="BT195" s="418" t="b">
        <v>0</v>
      </c>
      <c r="BU195" s="418">
        <v>0.5</v>
      </c>
      <c r="BV195" s="419" t="s">
        <v>937</v>
      </c>
      <c r="BW195" s="418">
        <v>4</v>
      </c>
      <c r="BX195" s="419" t="s">
        <v>941</v>
      </c>
      <c r="BY195" s="419" t="s">
        <v>217</v>
      </c>
    </row>
    <row r="196" spans="1:77" x14ac:dyDescent="0.35">
      <c r="A196" s="418">
        <v>1363</v>
      </c>
      <c r="B196" s="419" t="s">
        <v>942</v>
      </c>
      <c r="C196" s="419" t="s">
        <v>217</v>
      </c>
      <c r="D196" s="419" t="s">
        <v>217</v>
      </c>
      <c r="E196" s="419" t="s">
        <v>943</v>
      </c>
      <c r="F196" s="419" t="s">
        <v>396</v>
      </c>
      <c r="G196" s="418">
        <v>20890012</v>
      </c>
      <c r="H196" s="418">
        <v>20890012</v>
      </c>
      <c r="I196" s="419" t="s">
        <v>940</v>
      </c>
      <c r="J196" s="420">
        <v>42280</v>
      </c>
      <c r="K196" s="419" t="s">
        <v>217</v>
      </c>
      <c r="L196" s="419" t="s">
        <v>944</v>
      </c>
      <c r="M196" s="419" t="s">
        <v>551</v>
      </c>
      <c r="N196" s="419" t="s">
        <v>551</v>
      </c>
      <c r="O196" s="419" t="s">
        <v>491</v>
      </c>
      <c r="R196" s="418">
        <v>0</v>
      </c>
      <c r="S196" s="418">
        <v>0</v>
      </c>
      <c r="T196" s="419" t="s">
        <v>217</v>
      </c>
      <c r="U196" s="419" t="s">
        <v>217</v>
      </c>
      <c r="V196" s="418">
        <v>1</v>
      </c>
      <c r="W196" s="418">
        <v>3</v>
      </c>
      <c r="X196" s="418">
        <v>4</v>
      </c>
      <c r="Y196" s="418">
        <v>0</v>
      </c>
      <c r="Z196" s="418">
        <v>0</v>
      </c>
      <c r="AA196" s="418">
        <v>0</v>
      </c>
      <c r="AB196" s="418">
        <v>1</v>
      </c>
      <c r="AC196" s="418">
        <v>3</v>
      </c>
      <c r="AD196" s="418">
        <v>4</v>
      </c>
      <c r="AE196" s="418">
        <v>0</v>
      </c>
      <c r="AF196" s="418">
        <v>0</v>
      </c>
      <c r="AG196" s="418">
        <v>0</v>
      </c>
      <c r="AH196" s="418">
        <v>5</v>
      </c>
      <c r="AI196" s="418">
        <v>5</v>
      </c>
      <c r="AJ196" s="418">
        <v>10</v>
      </c>
      <c r="AK196" s="418">
        <v>0</v>
      </c>
      <c r="AL196" s="418">
        <v>0</v>
      </c>
      <c r="AM196" s="418">
        <v>0</v>
      </c>
      <c r="AN196" s="418">
        <v>25</v>
      </c>
      <c r="AO196" s="418">
        <v>30</v>
      </c>
      <c r="AP196" s="418">
        <v>55</v>
      </c>
      <c r="AQ196" s="418">
        <v>15</v>
      </c>
      <c r="AR196" s="418">
        <v>31</v>
      </c>
      <c r="AS196" s="418">
        <v>46</v>
      </c>
      <c r="AT196" s="418">
        <v>4</v>
      </c>
      <c r="AU196" s="418">
        <v>6</v>
      </c>
      <c r="AV196" s="418">
        <v>10</v>
      </c>
      <c r="AW196" s="418">
        <v>1</v>
      </c>
      <c r="AX196" s="418">
        <v>4</v>
      </c>
      <c r="AY196" s="418">
        <v>5</v>
      </c>
      <c r="AZ196" s="418">
        <v>0</v>
      </c>
      <c r="BA196" s="418">
        <v>0</v>
      </c>
      <c r="BB196" s="418">
        <v>0</v>
      </c>
      <c r="BC196" s="419" t="s">
        <v>0</v>
      </c>
      <c r="BD196" s="419" t="s">
        <v>7</v>
      </c>
      <c r="BE196" s="418">
        <v>1</v>
      </c>
      <c r="BF196" s="418" t="b">
        <v>0</v>
      </c>
      <c r="BH196" s="418" t="b">
        <v>0</v>
      </c>
      <c r="BI196" s="418" t="b">
        <v>1</v>
      </c>
      <c r="BJ196" s="419" t="s">
        <v>2</v>
      </c>
      <c r="BK196" s="418">
        <v>20</v>
      </c>
      <c r="BL196" s="418" t="b">
        <v>0</v>
      </c>
      <c r="BN196" s="418" t="b">
        <v>0</v>
      </c>
      <c r="BP196" s="418" t="b">
        <v>0</v>
      </c>
      <c r="BQ196" s="418" t="b">
        <v>0</v>
      </c>
      <c r="BR196" s="418" t="b">
        <v>0</v>
      </c>
      <c r="BS196" s="418" t="b">
        <v>0</v>
      </c>
      <c r="BT196" s="418" t="b">
        <v>0</v>
      </c>
      <c r="BU196" s="418">
        <v>3</v>
      </c>
      <c r="BV196" s="419" t="s">
        <v>943</v>
      </c>
      <c r="BW196" s="418">
        <v>4</v>
      </c>
      <c r="BX196" s="419" t="s">
        <v>945</v>
      </c>
      <c r="BY196" s="419" t="s">
        <v>217</v>
      </c>
    </row>
    <row r="197" spans="1:77" ht="29" x14ac:dyDescent="0.35">
      <c r="A197" s="418">
        <v>1364</v>
      </c>
      <c r="B197" s="419" t="s">
        <v>946</v>
      </c>
      <c r="C197" s="419" t="s">
        <v>217</v>
      </c>
      <c r="D197" s="419" t="s">
        <v>217</v>
      </c>
      <c r="E197" s="419" t="s">
        <v>947</v>
      </c>
      <c r="F197" s="419" t="s">
        <v>396</v>
      </c>
      <c r="G197" s="418">
        <v>20890013</v>
      </c>
      <c r="H197" s="418">
        <v>20890013</v>
      </c>
      <c r="I197" s="419" t="s">
        <v>940</v>
      </c>
      <c r="J197" s="420">
        <v>42280</v>
      </c>
      <c r="K197" s="419" t="s">
        <v>217</v>
      </c>
      <c r="L197" s="419" t="s">
        <v>946</v>
      </c>
      <c r="M197" s="419" t="s">
        <v>817</v>
      </c>
      <c r="N197" s="419" t="s">
        <v>817</v>
      </c>
      <c r="O197" s="419" t="s">
        <v>948</v>
      </c>
      <c r="R197" s="418">
        <v>0</v>
      </c>
      <c r="S197" s="418">
        <v>0</v>
      </c>
      <c r="T197" s="419" t="s">
        <v>217</v>
      </c>
      <c r="U197" s="419" t="s">
        <v>217</v>
      </c>
      <c r="V197" s="418">
        <v>0</v>
      </c>
      <c r="W197" s="418">
        <v>1</v>
      </c>
      <c r="X197" s="418">
        <v>1</v>
      </c>
      <c r="Y197" s="418">
        <v>0</v>
      </c>
      <c r="Z197" s="418">
        <v>0</v>
      </c>
      <c r="AA197" s="418">
        <v>0</v>
      </c>
      <c r="AB197" s="418">
        <v>1</v>
      </c>
      <c r="AC197" s="418">
        <v>0</v>
      </c>
      <c r="AD197" s="418">
        <v>1</v>
      </c>
      <c r="AE197" s="418">
        <v>0</v>
      </c>
      <c r="AF197" s="418">
        <v>0</v>
      </c>
      <c r="AG197" s="418">
        <v>0</v>
      </c>
      <c r="AH197" s="418">
        <v>0</v>
      </c>
      <c r="AI197" s="418">
        <v>5</v>
      </c>
      <c r="AJ197" s="418">
        <v>5</v>
      </c>
      <c r="AK197" s="418">
        <v>0</v>
      </c>
      <c r="AL197" s="418">
        <v>0</v>
      </c>
      <c r="AM197" s="418">
        <v>0</v>
      </c>
      <c r="AN197" s="418">
        <v>17</v>
      </c>
      <c r="AO197" s="418">
        <v>25</v>
      </c>
      <c r="AP197" s="418">
        <v>42</v>
      </c>
      <c r="AQ197" s="418">
        <v>12</v>
      </c>
      <c r="AR197" s="418">
        <v>1</v>
      </c>
      <c r="AS197" s="418">
        <v>13</v>
      </c>
      <c r="AT197" s="418">
        <v>0</v>
      </c>
      <c r="AU197" s="418">
        <v>0</v>
      </c>
      <c r="AV197" s="418">
        <v>0</v>
      </c>
      <c r="AW197" s="418">
        <v>0</v>
      </c>
      <c r="AX197" s="418">
        <v>0</v>
      </c>
      <c r="AY197" s="418">
        <v>0</v>
      </c>
      <c r="AZ197" s="418">
        <v>0</v>
      </c>
      <c r="BA197" s="418">
        <v>0</v>
      </c>
      <c r="BB197" s="418">
        <v>0</v>
      </c>
      <c r="BC197" s="419" t="s">
        <v>0</v>
      </c>
      <c r="BD197" s="419" t="s">
        <v>7</v>
      </c>
      <c r="BE197" s="418">
        <v>1</v>
      </c>
      <c r="BF197" s="418" t="b">
        <v>0</v>
      </c>
      <c r="BH197" s="418" t="b">
        <v>0</v>
      </c>
      <c r="BI197" s="418" t="b">
        <v>1</v>
      </c>
      <c r="BJ197" s="419" t="s">
        <v>2</v>
      </c>
      <c r="BK197" s="418">
        <v>100</v>
      </c>
      <c r="BL197" s="418" t="b">
        <v>0</v>
      </c>
      <c r="BN197" s="418" t="b">
        <v>0</v>
      </c>
      <c r="BP197" s="418" t="b">
        <v>0</v>
      </c>
      <c r="BQ197" s="418" t="b">
        <v>0</v>
      </c>
      <c r="BR197" s="418" t="b">
        <v>0</v>
      </c>
      <c r="BS197" s="418" t="b">
        <v>0</v>
      </c>
      <c r="BT197" s="418" t="b">
        <v>0</v>
      </c>
      <c r="BU197" s="418">
        <v>2</v>
      </c>
      <c r="BV197" s="419" t="s">
        <v>949</v>
      </c>
      <c r="BW197" s="418">
        <v>3</v>
      </c>
      <c r="BX197" s="419" t="s">
        <v>950</v>
      </c>
      <c r="BY197" s="419" t="s">
        <v>217</v>
      </c>
    </row>
    <row r="198" spans="1:77" ht="29" x14ac:dyDescent="0.35">
      <c r="A198" s="418">
        <v>1365</v>
      </c>
      <c r="B198" s="419" t="s">
        <v>951</v>
      </c>
      <c r="C198" s="419" t="s">
        <v>217</v>
      </c>
      <c r="D198" s="419" t="s">
        <v>217</v>
      </c>
      <c r="E198" s="419" t="s">
        <v>947</v>
      </c>
      <c r="F198" s="419" t="s">
        <v>396</v>
      </c>
      <c r="G198" s="418">
        <v>20890014</v>
      </c>
      <c r="H198" s="418">
        <v>20890014</v>
      </c>
      <c r="I198" s="419" t="s">
        <v>940</v>
      </c>
      <c r="J198" s="420">
        <v>42250</v>
      </c>
      <c r="K198" s="419" t="s">
        <v>217</v>
      </c>
      <c r="L198" s="419" t="s">
        <v>952</v>
      </c>
      <c r="M198" s="419" t="s">
        <v>817</v>
      </c>
      <c r="N198" s="419" t="s">
        <v>817</v>
      </c>
      <c r="O198" s="419" t="s">
        <v>948</v>
      </c>
      <c r="R198" s="418">
        <v>0</v>
      </c>
      <c r="S198" s="418">
        <v>0</v>
      </c>
      <c r="T198" s="419" t="s">
        <v>217</v>
      </c>
      <c r="U198" s="419" t="s">
        <v>217</v>
      </c>
      <c r="V198" s="418">
        <v>1</v>
      </c>
      <c r="W198" s="418">
        <v>0</v>
      </c>
      <c r="X198" s="418">
        <v>1</v>
      </c>
      <c r="Y198" s="418">
        <v>0</v>
      </c>
      <c r="Z198" s="418">
        <v>0</v>
      </c>
      <c r="AA198" s="418">
        <v>0</v>
      </c>
      <c r="AB198" s="418">
        <v>0</v>
      </c>
      <c r="AC198" s="418">
        <v>1</v>
      </c>
      <c r="AD198" s="418">
        <v>1</v>
      </c>
      <c r="AE198" s="418">
        <v>0</v>
      </c>
      <c r="AF198" s="418">
        <v>0</v>
      </c>
      <c r="AG198" s="418">
        <v>0</v>
      </c>
      <c r="AH198" s="418">
        <v>3</v>
      </c>
      <c r="AI198" s="418">
        <v>3</v>
      </c>
      <c r="AJ198" s="418">
        <v>6</v>
      </c>
      <c r="AK198" s="418">
        <v>0</v>
      </c>
      <c r="AL198" s="418">
        <v>0</v>
      </c>
      <c r="AM198" s="418">
        <v>0</v>
      </c>
      <c r="AN198" s="418">
        <v>10</v>
      </c>
      <c r="AO198" s="418">
        <v>15</v>
      </c>
      <c r="AP198" s="418">
        <v>25</v>
      </c>
      <c r="AQ198" s="418">
        <v>8</v>
      </c>
      <c r="AR198" s="418">
        <v>9</v>
      </c>
      <c r="AS198" s="418">
        <v>17</v>
      </c>
      <c r="AT198" s="418">
        <v>3</v>
      </c>
      <c r="AU198" s="418">
        <v>4</v>
      </c>
      <c r="AV198" s="418">
        <v>7</v>
      </c>
      <c r="AW198" s="418">
        <v>0</v>
      </c>
      <c r="AX198" s="418">
        <v>0</v>
      </c>
      <c r="AY198" s="418">
        <v>0</v>
      </c>
      <c r="AZ198" s="418">
        <v>0</v>
      </c>
      <c r="BA198" s="418">
        <v>0</v>
      </c>
      <c r="BB198" s="418">
        <v>0</v>
      </c>
      <c r="BC198" s="419" t="s">
        <v>8</v>
      </c>
      <c r="BD198" s="419" t="s">
        <v>7</v>
      </c>
      <c r="BE198" s="424">
        <v>1</v>
      </c>
      <c r="BF198" s="418" t="b">
        <v>0</v>
      </c>
      <c r="BH198" s="418" t="b">
        <v>0</v>
      </c>
      <c r="BI198" s="418" t="b">
        <v>1</v>
      </c>
      <c r="BJ198" s="419" t="s">
        <v>2</v>
      </c>
      <c r="BK198" s="418">
        <v>100</v>
      </c>
      <c r="BL198" s="418" t="b">
        <v>0</v>
      </c>
      <c r="BN198" s="418" t="b">
        <v>0</v>
      </c>
      <c r="BP198" s="418" t="b">
        <v>0</v>
      </c>
      <c r="BQ198" s="418" t="b">
        <v>0</v>
      </c>
      <c r="BR198" s="418" t="b">
        <v>0</v>
      </c>
      <c r="BS198" s="418" t="b">
        <v>0</v>
      </c>
      <c r="BT198" s="418" t="b">
        <v>0</v>
      </c>
      <c r="BU198" s="418">
        <v>1</v>
      </c>
      <c r="BV198" s="419" t="s">
        <v>953</v>
      </c>
      <c r="BW198" s="418">
        <v>2.5</v>
      </c>
      <c r="BX198" s="419" t="s">
        <v>950</v>
      </c>
      <c r="BY198" s="419" t="s">
        <v>217</v>
      </c>
    </row>
    <row r="199" spans="1:77" ht="29" x14ac:dyDescent="0.35">
      <c r="A199" s="418">
        <v>1366</v>
      </c>
      <c r="B199" s="419" t="s">
        <v>947</v>
      </c>
      <c r="C199" s="419" t="s">
        <v>217</v>
      </c>
      <c r="D199" s="419" t="s">
        <v>217</v>
      </c>
      <c r="E199" s="419" t="s">
        <v>947</v>
      </c>
      <c r="F199" s="419" t="s">
        <v>396</v>
      </c>
      <c r="G199" s="418">
        <v>20890015</v>
      </c>
      <c r="H199" s="418">
        <v>20890015</v>
      </c>
      <c r="I199" s="419" t="s">
        <v>940</v>
      </c>
      <c r="J199" s="420">
        <v>41550</v>
      </c>
      <c r="K199" s="419" t="s">
        <v>217</v>
      </c>
      <c r="L199" s="419" t="s">
        <v>954</v>
      </c>
      <c r="M199" s="419" t="s">
        <v>817</v>
      </c>
      <c r="N199" s="419" t="s">
        <v>817</v>
      </c>
      <c r="O199" s="419" t="s">
        <v>948</v>
      </c>
      <c r="R199" s="418">
        <v>0</v>
      </c>
      <c r="S199" s="418">
        <v>0</v>
      </c>
      <c r="T199" s="419" t="s">
        <v>217</v>
      </c>
      <c r="U199" s="419" t="s">
        <v>217</v>
      </c>
      <c r="V199" s="418">
        <v>2</v>
      </c>
      <c r="W199" s="418">
        <v>1</v>
      </c>
      <c r="X199" s="418">
        <v>3</v>
      </c>
      <c r="Y199" s="418">
        <v>0</v>
      </c>
      <c r="Z199" s="418">
        <v>0</v>
      </c>
      <c r="AA199" s="418">
        <v>0</v>
      </c>
      <c r="AB199" s="418">
        <v>2</v>
      </c>
      <c r="AC199" s="418">
        <v>1</v>
      </c>
      <c r="AD199" s="418">
        <v>3</v>
      </c>
      <c r="AE199" s="418">
        <v>0</v>
      </c>
      <c r="AF199" s="418">
        <v>0</v>
      </c>
      <c r="AG199" s="418">
        <v>0</v>
      </c>
      <c r="AH199" s="418">
        <v>3</v>
      </c>
      <c r="AI199" s="418">
        <v>6</v>
      </c>
      <c r="AJ199" s="418">
        <v>9</v>
      </c>
      <c r="AK199" s="418">
        <v>0</v>
      </c>
      <c r="AL199" s="418">
        <v>0</v>
      </c>
      <c r="AM199" s="418">
        <v>0</v>
      </c>
      <c r="AN199" s="418">
        <v>25</v>
      </c>
      <c r="AO199" s="418">
        <v>27</v>
      </c>
      <c r="AP199" s="418">
        <v>52</v>
      </c>
      <c r="AQ199" s="418">
        <v>20</v>
      </c>
      <c r="AR199" s="418">
        <v>20</v>
      </c>
      <c r="AS199" s="418">
        <v>40</v>
      </c>
      <c r="AT199" s="418">
        <v>2</v>
      </c>
      <c r="AU199" s="418">
        <v>3</v>
      </c>
      <c r="AV199" s="418">
        <v>5</v>
      </c>
      <c r="AW199" s="418">
        <v>1</v>
      </c>
      <c r="AX199" s="418">
        <v>2</v>
      </c>
      <c r="AY199" s="418">
        <v>3</v>
      </c>
      <c r="AZ199" s="418">
        <v>0</v>
      </c>
      <c r="BA199" s="418">
        <v>1</v>
      </c>
      <c r="BB199" s="418">
        <v>1</v>
      </c>
      <c r="BC199" s="419" t="s">
        <v>0</v>
      </c>
      <c r="BD199" s="419" t="s">
        <v>7</v>
      </c>
      <c r="BE199" s="418">
        <v>1</v>
      </c>
      <c r="BF199" s="418" t="b">
        <v>0</v>
      </c>
      <c r="BH199" s="418" t="b">
        <v>0</v>
      </c>
      <c r="BI199" s="418" t="b">
        <v>1</v>
      </c>
      <c r="BJ199" s="419" t="s">
        <v>2</v>
      </c>
      <c r="BK199" s="418">
        <v>100</v>
      </c>
      <c r="BL199" s="418" t="b">
        <v>0</v>
      </c>
      <c r="BN199" s="418" t="b">
        <v>0</v>
      </c>
      <c r="BP199" s="418" t="b">
        <v>0</v>
      </c>
      <c r="BQ199" s="418" t="b">
        <v>0</v>
      </c>
      <c r="BR199" s="418" t="b">
        <v>0</v>
      </c>
      <c r="BS199" s="418" t="b">
        <v>0</v>
      </c>
      <c r="BT199" s="418" t="b">
        <v>0</v>
      </c>
      <c r="BU199" s="418">
        <v>1</v>
      </c>
      <c r="BV199" s="419" t="s">
        <v>943</v>
      </c>
      <c r="BW199" s="418">
        <v>2</v>
      </c>
      <c r="BX199" s="419" t="s">
        <v>950</v>
      </c>
      <c r="BY199" s="419" t="s">
        <v>217</v>
      </c>
    </row>
    <row r="200" spans="1:77" x14ac:dyDescent="0.35">
      <c r="A200" s="418">
        <v>1367</v>
      </c>
      <c r="B200" s="419" t="s">
        <v>349</v>
      </c>
      <c r="C200" s="419" t="s">
        <v>217</v>
      </c>
      <c r="D200" s="419" t="s">
        <v>217</v>
      </c>
      <c r="E200" s="419" t="s">
        <v>943</v>
      </c>
      <c r="F200" s="419" t="s">
        <v>396</v>
      </c>
      <c r="G200" s="418">
        <v>20890016</v>
      </c>
      <c r="H200" s="418">
        <v>20890016</v>
      </c>
      <c r="I200" s="419" t="s">
        <v>940</v>
      </c>
      <c r="J200" s="420">
        <v>42280</v>
      </c>
      <c r="K200" s="419" t="s">
        <v>217</v>
      </c>
      <c r="L200" s="419" t="s">
        <v>955</v>
      </c>
      <c r="M200" s="419" t="s">
        <v>551</v>
      </c>
      <c r="N200" s="419" t="s">
        <v>551</v>
      </c>
      <c r="O200" s="419" t="s">
        <v>491</v>
      </c>
      <c r="R200" s="418">
        <v>0</v>
      </c>
      <c r="S200" s="418">
        <v>0</v>
      </c>
      <c r="T200" s="419" t="s">
        <v>217</v>
      </c>
      <c r="U200" s="419" t="s">
        <v>217</v>
      </c>
      <c r="V200" s="418">
        <v>1</v>
      </c>
      <c r="W200" s="418">
        <v>3</v>
      </c>
      <c r="X200" s="418">
        <v>4</v>
      </c>
      <c r="Y200" s="418">
        <v>0</v>
      </c>
      <c r="Z200" s="418">
        <v>0</v>
      </c>
      <c r="AA200" s="418">
        <v>0</v>
      </c>
      <c r="AB200" s="418">
        <v>1</v>
      </c>
      <c r="AC200" s="418">
        <v>3</v>
      </c>
      <c r="AD200" s="418">
        <v>4</v>
      </c>
      <c r="AE200" s="418">
        <v>0</v>
      </c>
      <c r="AF200" s="418">
        <v>0</v>
      </c>
      <c r="AG200" s="418">
        <v>0</v>
      </c>
      <c r="AH200" s="418">
        <v>2</v>
      </c>
      <c r="AI200" s="418">
        <v>4</v>
      </c>
      <c r="AJ200" s="418">
        <v>6</v>
      </c>
      <c r="AK200" s="418">
        <v>0</v>
      </c>
      <c r="AL200" s="418">
        <v>0</v>
      </c>
      <c r="AM200" s="418">
        <v>0</v>
      </c>
      <c r="AN200" s="418">
        <v>40</v>
      </c>
      <c r="AO200" s="418">
        <v>34</v>
      </c>
      <c r="AP200" s="418">
        <v>74</v>
      </c>
      <c r="AQ200" s="418">
        <v>12</v>
      </c>
      <c r="AR200" s="418">
        <v>10</v>
      </c>
      <c r="AS200" s="418">
        <v>22</v>
      </c>
      <c r="AT200" s="418">
        <v>4</v>
      </c>
      <c r="AU200" s="418">
        <v>8</v>
      </c>
      <c r="AV200" s="418">
        <v>12</v>
      </c>
      <c r="AW200" s="418">
        <v>2</v>
      </c>
      <c r="AX200" s="418">
        <v>6</v>
      </c>
      <c r="AY200" s="418">
        <v>8</v>
      </c>
      <c r="AZ200" s="418">
        <v>2</v>
      </c>
      <c r="BA200" s="418">
        <v>0</v>
      </c>
      <c r="BB200" s="418">
        <v>2</v>
      </c>
      <c r="BC200" s="419" t="s">
        <v>8</v>
      </c>
      <c r="BD200" s="419" t="s">
        <v>7</v>
      </c>
      <c r="BE200" s="418">
        <v>1</v>
      </c>
      <c r="BF200" s="418" t="b">
        <v>0</v>
      </c>
      <c r="BH200" s="418" t="b">
        <v>0</v>
      </c>
      <c r="BI200" s="418" t="b">
        <v>1</v>
      </c>
      <c r="BJ200" s="419" t="s">
        <v>2</v>
      </c>
      <c r="BK200" s="418">
        <v>50</v>
      </c>
      <c r="BL200" s="418" t="b">
        <v>0</v>
      </c>
      <c r="BN200" s="418" t="b">
        <v>0</v>
      </c>
      <c r="BP200" s="418" t="b">
        <v>0</v>
      </c>
      <c r="BQ200" s="418" t="b">
        <v>0</v>
      </c>
      <c r="BR200" s="418" t="b">
        <v>0</v>
      </c>
      <c r="BS200" s="418" t="b">
        <v>0</v>
      </c>
      <c r="BT200" s="418" t="b">
        <v>0</v>
      </c>
      <c r="BU200" s="418">
        <v>1.5</v>
      </c>
      <c r="BV200" s="419" t="s">
        <v>943</v>
      </c>
      <c r="BW200" s="418">
        <v>2</v>
      </c>
      <c r="BX200" s="419" t="s">
        <v>950</v>
      </c>
      <c r="BY200" s="419" t="s">
        <v>217</v>
      </c>
    </row>
    <row r="201" spans="1:77" x14ac:dyDescent="0.35">
      <c r="A201" s="418">
        <v>1368</v>
      </c>
      <c r="B201" s="419" t="s">
        <v>956</v>
      </c>
      <c r="C201" s="419" t="s">
        <v>217</v>
      </c>
      <c r="D201" s="419" t="s">
        <v>217</v>
      </c>
      <c r="E201" s="419" t="s">
        <v>943</v>
      </c>
      <c r="F201" s="419" t="s">
        <v>396</v>
      </c>
      <c r="G201" s="418">
        <v>20890017</v>
      </c>
      <c r="H201" s="418">
        <v>20890017</v>
      </c>
      <c r="I201" s="419" t="s">
        <v>940</v>
      </c>
      <c r="J201" s="420">
        <v>42280</v>
      </c>
      <c r="K201" s="419" t="s">
        <v>217</v>
      </c>
      <c r="L201" s="419" t="s">
        <v>943</v>
      </c>
      <c r="M201" s="419" t="s">
        <v>551</v>
      </c>
      <c r="N201" s="419" t="s">
        <v>551</v>
      </c>
      <c r="O201" s="419" t="s">
        <v>491</v>
      </c>
      <c r="R201" s="418">
        <v>0</v>
      </c>
      <c r="S201" s="418">
        <v>0</v>
      </c>
      <c r="T201" s="419" t="s">
        <v>217</v>
      </c>
      <c r="U201" s="419" t="s">
        <v>217</v>
      </c>
      <c r="V201" s="418">
        <v>1</v>
      </c>
      <c r="W201" s="418">
        <v>3</v>
      </c>
      <c r="X201" s="418">
        <v>4</v>
      </c>
      <c r="Y201" s="418">
        <v>0</v>
      </c>
      <c r="Z201" s="418">
        <v>0</v>
      </c>
      <c r="AA201" s="418">
        <v>0</v>
      </c>
      <c r="AB201" s="418">
        <v>1</v>
      </c>
      <c r="AC201" s="418">
        <v>3</v>
      </c>
      <c r="AD201" s="418">
        <v>4</v>
      </c>
      <c r="AE201" s="418">
        <v>0</v>
      </c>
      <c r="AF201" s="418">
        <v>0</v>
      </c>
      <c r="AG201" s="418">
        <v>0</v>
      </c>
      <c r="AH201" s="418">
        <v>6</v>
      </c>
      <c r="AI201" s="418">
        <v>4</v>
      </c>
      <c r="AJ201" s="418">
        <v>10</v>
      </c>
      <c r="AK201" s="418">
        <v>0</v>
      </c>
      <c r="AL201" s="418">
        <v>0</v>
      </c>
      <c r="AM201" s="418">
        <v>0</v>
      </c>
      <c r="AN201" s="418">
        <v>36</v>
      </c>
      <c r="AO201" s="418">
        <v>34</v>
      </c>
      <c r="AP201" s="418">
        <v>70</v>
      </c>
      <c r="AQ201" s="418">
        <v>6</v>
      </c>
      <c r="AR201" s="418">
        <v>5</v>
      </c>
      <c r="AS201" s="418">
        <v>11</v>
      </c>
      <c r="AT201" s="418">
        <v>5</v>
      </c>
      <c r="AU201" s="418">
        <v>5</v>
      </c>
      <c r="AV201" s="418">
        <v>10</v>
      </c>
      <c r="AW201" s="418">
        <v>0</v>
      </c>
      <c r="AX201" s="418">
        <v>0</v>
      </c>
      <c r="AY201" s="418">
        <v>0</v>
      </c>
      <c r="AZ201" s="418">
        <v>1</v>
      </c>
      <c r="BA201" s="418">
        <v>1</v>
      </c>
      <c r="BB201" s="418">
        <v>2</v>
      </c>
      <c r="BC201" s="419" t="s">
        <v>0</v>
      </c>
      <c r="BD201" s="419" t="s">
        <v>218</v>
      </c>
      <c r="BE201" s="418">
        <v>1</v>
      </c>
      <c r="BF201" s="418" t="b">
        <v>0</v>
      </c>
      <c r="BH201" s="418" t="b">
        <v>0</v>
      </c>
      <c r="BI201" s="418" t="b">
        <v>1</v>
      </c>
      <c r="BJ201" s="419" t="s">
        <v>2</v>
      </c>
      <c r="BL201" s="418" t="b">
        <v>0</v>
      </c>
      <c r="BN201" s="418" t="b">
        <v>0</v>
      </c>
      <c r="BP201" s="418" t="b">
        <v>0</v>
      </c>
      <c r="BQ201" s="418" t="b">
        <v>0</v>
      </c>
      <c r="BR201" s="418" t="b">
        <v>0</v>
      </c>
      <c r="BS201" s="418" t="b">
        <v>0</v>
      </c>
      <c r="BT201" s="418" t="b">
        <v>0</v>
      </c>
      <c r="BU201" s="418">
        <v>1</v>
      </c>
      <c r="BV201" s="419" t="s">
        <v>943</v>
      </c>
      <c r="BW201" s="418">
        <v>2</v>
      </c>
      <c r="BX201" s="419" t="s">
        <v>950</v>
      </c>
      <c r="BY201" s="419" t="s">
        <v>217</v>
      </c>
    </row>
    <row r="202" spans="1:77" x14ac:dyDescent="0.35">
      <c r="A202" s="418">
        <v>1369</v>
      </c>
      <c r="B202" s="419" t="s">
        <v>958</v>
      </c>
      <c r="C202" s="419" t="s">
        <v>217</v>
      </c>
      <c r="D202" s="419" t="s">
        <v>217</v>
      </c>
      <c r="E202" s="419" t="s">
        <v>959</v>
      </c>
      <c r="F202" s="419" t="s">
        <v>396</v>
      </c>
      <c r="G202" s="418">
        <v>20890018</v>
      </c>
      <c r="H202" s="418">
        <v>20890018</v>
      </c>
      <c r="I202" s="419" t="s">
        <v>940</v>
      </c>
      <c r="J202" s="420">
        <v>42280</v>
      </c>
      <c r="K202" s="419" t="s">
        <v>217</v>
      </c>
      <c r="L202" s="419" t="s">
        <v>958</v>
      </c>
      <c r="M202" s="419" t="s">
        <v>551</v>
      </c>
      <c r="N202" s="419" t="s">
        <v>551</v>
      </c>
      <c r="O202" s="419" t="s">
        <v>906</v>
      </c>
      <c r="R202" s="418">
        <v>0</v>
      </c>
      <c r="S202" s="418">
        <v>0</v>
      </c>
      <c r="T202" s="419" t="s">
        <v>217</v>
      </c>
      <c r="U202" s="419" t="s">
        <v>217</v>
      </c>
      <c r="V202" s="418">
        <v>1</v>
      </c>
      <c r="W202" s="418">
        <v>2</v>
      </c>
      <c r="X202" s="418">
        <v>3</v>
      </c>
      <c r="Y202" s="418">
        <v>0</v>
      </c>
      <c r="Z202" s="418">
        <v>0</v>
      </c>
      <c r="AA202" s="418">
        <v>0</v>
      </c>
      <c r="AB202" s="418">
        <v>1</v>
      </c>
      <c r="AC202" s="418">
        <v>2</v>
      </c>
      <c r="AD202" s="418">
        <v>3</v>
      </c>
      <c r="AE202" s="418">
        <v>0</v>
      </c>
      <c r="AF202" s="418">
        <v>0</v>
      </c>
      <c r="AG202" s="418">
        <v>0</v>
      </c>
      <c r="AH202" s="418">
        <v>4</v>
      </c>
      <c r="AI202" s="418">
        <v>6</v>
      </c>
      <c r="AJ202" s="418">
        <v>10</v>
      </c>
      <c r="AK202" s="418">
        <v>0</v>
      </c>
      <c r="AL202" s="418">
        <v>0</v>
      </c>
      <c r="AM202" s="418">
        <v>0</v>
      </c>
      <c r="AN202" s="418">
        <v>36</v>
      </c>
      <c r="AO202" s="418">
        <v>42</v>
      </c>
      <c r="AP202" s="418">
        <v>78</v>
      </c>
      <c r="AQ202" s="418">
        <v>13</v>
      </c>
      <c r="AR202" s="418">
        <v>17</v>
      </c>
      <c r="AS202" s="418">
        <v>30</v>
      </c>
      <c r="AT202" s="418">
        <v>0</v>
      </c>
      <c r="AU202" s="418">
        <v>0</v>
      </c>
      <c r="AV202" s="418">
        <v>0</v>
      </c>
      <c r="AW202" s="418">
        <v>0</v>
      </c>
      <c r="AX202" s="418">
        <v>0</v>
      </c>
      <c r="AY202" s="418">
        <v>0</v>
      </c>
      <c r="AZ202" s="418">
        <v>0</v>
      </c>
      <c r="BA202" s="418">
        <v>0</v>
      </c>
      <c r="BB202" s="418">
        <v>0</v>
      </c>
      <c r="BC202" s="419" t="s">
        <v>0</v>
      </c>
      <c r="BD202" s="419" t="s">
        <v>218</v>
      </c>
      <c r="BE202" s="418">
        <v>1</v>
      </c>
      <c r="BF202" s="418" t="b">
        <v>0</v>
      </c>
      <c r="BH202" s="418" t="b">
        <v>0</v>
      </c>
      <c r="BI202" s="418" t="b">
        <v>1</v>
      </c>
      <c r="BJ202" s="419" t="s">
        <v>2</v>
      </c>
      <c r="BK202" s="418">
        <v>50</v>
      </c>
      <c r="BL202" s="418" t="b">
        <v>0</v>
      </c>
      <c r="BN202" s="418" t="b">
        <v>0</v>
      </c>
      <c r="BP202" s="418" t="b">
        <v>0</v>
      </c>
      <c r="BQ202" s="418" t="b">
        <v>0</v>
      </c>
      <c r="BR202" s="418" t="b">
        <v>0</v>
      </c>
      <c r="BS202" s="418" t="b">
        <v>0</v>
      </c>
      <c r="BT202" s="418" t="b">
        <v>0</v>
      </c>
      <c r="BU202" s="418">
        <v>0.5</v>
      </c>
      <c r="BV202" s="419" t="s">
        <v>960</v>
      </c>
      <c r="BW202" s="418">
        <v>4</v>
      </c>
      <c r="BX202" s="419" t="s">
        <v>961</v>
      </c>
      <c r="BY202" s="419" t="s">
        <v>217</v>
      </c>
    </row>
    <row r="203" spans="1:77" ht="29" x14ac:dyDescent="0.35">
      <c r="A203" s="418">
        <v>1370</v>
      </c>
      <c r="B203" s="419" t="s">
        <v>906</v>
      </c>
      <c r="C203" s="419" t="s">
        <v>217</v>
      </c>
      <c r="D203" s="419" t="s">
        <v>217</v>
      </c>
      <c r="E203" s="419" t="s">
        <v>906</v>
      </c>
      <c r="F203" s="419" t="s">
        <v>396</v>
      </c>
      <c r="G203" s="418">
        <v>20890019</v>
      </c>
      <c r="H203" s="418">
        <v>20890019</v>
      </c>
      <c r="I203" s="419" t="s">
        <v>397</v>
      </c>
      <c r="J203" s="420">
        <v>41904</v>
      </c>
      <c r="K203" s="419" t="s">
        <v>217</v>
      </c>
      <c r="L203" s="419" t="s">
        <v>906</v>
      </c>
      <c r="M203" s="419" t="s">
        <v>566</v>
      </c>
      <c r="N203" s="419" t="s">
        <v>566</v>
      </c>
      <c r="O203" s="419" t="s">
        <v>908</v>
      </c>
      <c r="R203" s="418">
        <v>0</v>
      </c>
      <c r="S203" s="418">
        <v>0</v>
      </c>
      <c r="T203" s="419" t="s">
        <v>217</v>
      </c>
      <c r="U203" s="419" t="s">
        <v>217</v>
      </c>
      <c r="V203" s="418">
        <v>1</v>
      </c>
      <c r="W203" s="418">
        <v>2</v>
      </c>
      <c r="X203" s="418">
        <v>3</v>
      </c>
      <c r="Y203" s="418">
        <v>0</v>
      </c>
      <c r="Z203" s="418">
        <v>0</v>
      </c>
      <c r="AA203" s="418">
        <v>0</v>
      </c>
      <c r="AB203" s="418">
        <v>1</v>
      </c>
      <c r="AC203" s="418">
        <v>2</v>
      </c>
      <c r="AD203" s="418">
        <v>3</v>
      </c>
      <c r="AE203" s="418">
        <v>0</v>
      </c>
      <c r="AF203" s="418">
        <v>0</v>
      </c>
      <c r="AG203" s="418">
        <v>0</v>
      </c>
      <c r="AH203" s="418">
        <v>5</v>
      </c>
      <c r="AI203" s="418">
        <v>5</v>
      </c>
      <c r="AJ203" s="418">
        <v>10</v>
      </c>
      <c r="AK203" s="418">
        <v>0</v>
      </c>
      <c r="AL203" s="418">
        <v>0</v>
      </c>
      <c r="AM203" s="418">
        <v>0</v>
      </c>
      <c r="AN203" s="418">
        <v>29</v>
      </c>
      <c r="AO203" s="418">
        <v>21</v>
      </c>
      <c r="AP203" s="418">
        <v>50</v>
      </c>
      <c r="AQ203" s="418">
        <v>29</v>
      </c>
      <c r="AR203" s="418">
        <v>21</v>
      </c>
      <c r="AS203" s="418">
        <v>50</v>
      </c>
      <c r="AT203" s="418">
        <v>12</v>
      </c>
      <c r="AU203" s="418">
        <v>7</v>
      </c>
      <c r="AV203" s="418">
        <v>19</v>
      </c>
      <c r="AW203" s="418">
        <v>0</v>
      </c>
      <c r="AX203" s="418">
        <v>0</v>
      </c>
      <c r="AY203" s="418">
        <v>0</v>
      </c>
      <c r="AZ203" s="418">
        <v>1</v>
      </c>
      <c r="BA203" s="418">
        <v>0</v>
      </c>
      <c r="BB203" s="418">
        <v>1</v>
      </c>
      <c r="BC203" s="419" t="s">
        <v>8</v>
      </c>
      <c r="BD203" s="419" t="s">
        <v>7</v>
      </c>
      <c r="BE203" s="418">
        <v>1</v>
      </c>
      <c r="BF203" s="418" t="b">
        <v>0</v>
      </c>
      <c r="BH203" s="418" t="b">
        <v>0</v>
      </c>
      <c r="BI203" s="418" t="b">
        <v>0</v>
      </c>
      <c r="BJ203" s="419" t="s">
        <v>2</v>
      </c>
      <c r="BL203" s="418" t="b">
        <v>0</v>
      </c>
      <c r="BN203" s="418" t="b">
        <v>0</v>
      </c>
      <c r="BP203" s="418" t="b">
        <v>0</v>
      </c>
      <c r="BQ203" s="418" t="b">
        <v>0</v>
      </c>
      <c r="BR203" s="418" t="b">
        <v>0</v>
      </c>
      <c r="BS203" s="418" t="b">
        <v>0</v>
      </c>
      <c r="BT203" s="418" t="b">
        <v>0</v>
      </c>
      <c r="BV203" s="419" t="s">
        <v>217</v>
      </c>
      <c r="BX203" s="419" t="s">
        <v>217</v>
      </c>
      <c r="BY203" s="419" t="s">
        <v>217</v>
      </c>
    </row>
    <row r="204" spans="1:77" ht="29" x14ac:dyDescent="0.35">
      <c r="A204" s="418">
        <v>1371</v>
      </c>
      <c r="B204" s="419" t="s">
        <v>909</v>
      </c>
      <c r="C204" s="419" t="s">
        <v>217</v>
      </c>
      <c r="D204" s="419" t="s">
        <v>217</v>
      </c>
      <c r="E204" s="419" t="s">
        <v>906</v>
      </c>
      <c r="F204" s="419" t="s">
        <v>396</v>
      </c>
      <c r="G204" s="418">
        <v>20890020</v>
      </c>
      <c r="H204" s="418">
        <v>20890020</v>
      </c>
      <c r="I204" s="419" t="s">
        <v>962</v>
      </c>
      <c r="J204" s="420">
        <v>41904</v>
      </c>
      <c r="K204" s="419" t="s">
        <v>217</v>
      </c>
      <c r="L204" s="419" t="s">
        <v>963</v>
      </c>
      <c r="M204" s="419" t="s">
        <v>566</v>
      </c>
      <c r="N204" s="419" t="s">
        <v>566</v>
      </c>
      <c r="O204" s="419" t="s">
        <v>908</v>
      </c>
      <c r="R204" s="418">
        <v>0</v>
      </c>
      <c r="S204" s="418">
        <v>0</v>
      </c>
      <c r="T204" s="419" t="s">
        <v>217</v>
      </c>
      <c r="U204" s="419" t="s">
        <v>217</v>
      </c>
      <c r="V204" s="418">
        <v>1</v>
      </c>
      <c r="W204" s="418">
        <v>2</v>
      </c>
      <c r="X204" s="418">
        <v>3</v>
      </c>
      <c r="Y204" s="418">
        <v>0</v>
      </c>
      <c r="Z204" s="418">
        <v>0</v>
      </c>
      <c r="AA204" s="418">
        <v>0</v>
      </c>
      <c r="AB204" s="418">
        <v>1</v>
      </c>
      <c r="AC204" s="418">
        <v>2</v>
      </c>
      <c r="AD204" s="418">
        <v>3</v>
      </c>
      <c r="AE204" s="418">
        <v>0</v>
      </c>
      <c r="AF204" s="418">
        <v>0</v>
      </c>
      <c r="AG204" s="418">
        <v>0</v>
      </c>
      <c r="AH204" s="418">
        <v>5</v>
      </c>
      <c r="AI204" s="418">
        <v>5</v>
      </c>
      <c r="AJ204" s="418">
        <v>10</v>
      </c>
      <c r="AK204" s="418">
        <v>0</v>
      </c>
      <c r="AL204" s="418">
        <v>0</v>
      </c>
      <c r="AM204" s="418">
        <v>0</v>
      </c>
      <c r="AN204" s="418">
        <v>27</v>
      </c>
      <c r="AO204" s="418">
        <v>39</v>
      </c>
      <c r="AP204" s="418">
        <v>66</v>
      </c>
      <c r="AQ204" s="418">
        <v>11</v>
      </c>
      <c r="AR204" s="418">
        <v>20</v>
      </c>
      <c r="AS204" s="418">
        <v>31</v>
      </c>
      <c r="AT204" s="418">
        <v>6</v>
      </c>
      <c r="AU204" s="418">
        <v>8</v>
      </c>
      <c r="AV204" s="418">
        <v>14</v>
      </c>
      <c r="AW204" s="418">
        <v>3</v>
      </c>
      <c r="AX204" s="418">
        <v>7</v>
      </c>
      <c r="AY204" s="418">
        <v>10</v>
      </c>
      <c r="AZ204" s="418">
        <v>1</v>
      </c>
      <c r="BA204" s="418">
        <v>0</v>
      </c>
      <c r="BB204" s="418">
        <v>1</v>
      </c>
      <c r="BC204" s="419" t="s">
        <v>8</v>
      </c>
      <c r="BD204" s="419" t="s">
        <v>7</v>
      </c>
      <c r="BE204" s="418">
        <v>1</v>
      </c>
      <c r="BF204" s="418" t="b">
        <v>1</v>
      </c>
      <c r="BG204" s="418">
        <v>1</v>
      </c>
      <c r="BH204" s="418" t="b">
        <v>0</v>
      </c>
      <c r="BI204" s="418" t="b">
        <v>1</v>
      </c>
      <c r="BJ204" s="419" t="s">
        <v>2</v>
      </c>
      <c r="BK204" s="418">
        <v>50</v>
      </c>
      <c r="BL204" s="418" t="b">
        <v>1</v>
      </c>
      <c r="BM204" s="418">
        <v>2</v>
      </c>
      <c r="BN204" s="418" t="b">
        <v>1</v>
      </c>
      <c r="BO204" s="418">
        <v>0.1</v>
      </c>
      <c r="BP204" s="418" t="b">
        <v>0</v>
      </c>
      <c r="BQ204" s="418" t="b">
        <v>0</v>
      </c>
      <c r="BR204" s="418" t="b">
        <v>0</v>
      </c>
      <c r="BS204" s="418" t="b">
        <v>0</v>
      </c>
      <c r="BT204" s="418" t="b">
        <v>0</v>
      </c>
      <c r="BU204" s="418">
        <v>0.4</v>
      </c>
      <c r="BV204" s="419" t="s">
        <v>217</v>
      </c>
      <c r="BW204" s="418">
        <v>2.5</v>
      </c>
      <c r="BX204" s="419" t="s">
        <v>217</v>
      </c>
      <c r="BY204" s="419" t="s">
        <v>217</v>
      </c>
    </row>
    <row r="205" spans="1:77" ht="29" x14ac:dyDescent="0.35">
      <c r="A205" s="418">
        <v>1372</v>
      </c>
      <c r="B205" s="419" t="s">
        <v>914</v>
      </c>
      <c r="C205" s="419" t="s">
        <v>217</v>
      </c>
      <c r="D205" s="419" t="s">
        <v>217</v>
      </c>
      <c r="E205" s="419" t="s">
        <v>914</v>
      </c>
      <c r="F205" s="419" t="s">
        <v>396</v>
      </c>
      <c r="G205" s="418">
        <v>20890021</v>
      </c>
      <c r="H205" s="418">
        <v>20890021</v>
      </c>
      <c r="I205" s="419" t="s">
        <v>455</v>
      </c>
      <c r="J205" s="420">
        <v>41904</v>
      </c>
      <c r="K205" s="419" t="s">
        <v>217</v>
      </c>
      <c r="L205" s="419" t="s">
        <v>914</v>
      </c>
      <c r="M205" s="419" t="s">
        <v>566</v>
      </c>
      <c r="N205" s="419" t="s">
        <v>566</v>
      </c>
      <c r="O205" s="419" t="s">
        <v>908</v>
      </c>
      <c r="R205" s="418">
        <v>0</v>
      </c>
      <c r="S205" s="418">
        <v>0</v>
      </c>
      <c r="T205" s="419" t="s">
        <v>217</v>
      </c>
      <c r="U205" s="419" t="s">
        <v>217</v>
      </c>
      <c r="V205" s="418">
        <v>0</v>
      </c>
      <c r="W205" s="418">
        <v>2</v>
      </c>
      <c r="X205" s="418">
        <v>2</v>
      </c>
      <c r="Y205" s="418">
        <v>0</v>
      </c>
      <c r="Z205" s="418">
        <v>0</v>
      </c>
      <c r="AA205" s="418">
        <v>0</v>
      </c>
      <c r="AB205" s="418">
        <v>0</v>
      </c>
      <c r="AC205" s="418">
        <v>2</v>
      </c>
      <c r="AD205" s="418">
        <v>2</v>
      </c>
      <c r="AE205" s="418">
        <v>0</v>
      </c>
      <c r="AF205" s="418">
        <v>0</v>
      </c>
      <c r="AG205" s="418">
        <v>0</v>
      </c>
      <c r="AH205" s="418">
        <v>6</v>
      </c>
      <c r="AI205" s="418">
        <v>5</v>
      </c>
      <c r="AJ205" s="418">
        <v>11</v>
      </c>
      <c r="AK205" s="418">
        <v>0</v>
      </c>
      <c r="AL205" s="418">
        <v>0</v>
      </c>
      <c r="AM205" s="418">
        <v>0</v>
      </c>
      <c r="AN205" s="418">
        <v>47</v>
      </c>
      <c r="AO205" s="418">
        <v>39</v>
      </c>
      <c r="AP205" s="418">
        <v>86</v>
      </c>
      <c r="AQ205" s="418">
        <v>41</v>
      </c>
      <c r="AR205" s="418">
        <v>39</v>
      </c>
      <c r="AS205" s="418">
        <v>80</v>
      </c>
      <c r="AT205" s="418">
        <v>0</v>
      </c>
      <c r="AU205" s="418">
        <v>0</v>
      </c>
      <c r="AV205" s="418">
        <v>0</v>
      </c>
      <c r="AW205" s="418">
        <v>0</v>
      </c>
      <c r="AX205" s="418">
        <v>0</v>
      </c>
      <c r="AY205" s="418">
        <v>0</v>
      </c>
      <c r="AZ205" s="418">
        <v>0</v>
      </c>
      <c r="BA205" s="418">
        <v>0</v>
      </c>
      <c r="BB205" s="418">
        <v>0</v>
      </c>
      <c r="BC205" s="419" t="s">
        <v>3</v>
      </c>
      <c r="BD205" s="419" t="s">
        <v>1</v>
      </c>
      <c r="BE205" s="418">
        <v>1</v>
      </c>
      <c r="BF205" s="418" t="b">
        <v>1</v>
      </c>
      <c r="BG205" s="418">
        <v>1</v>
      </c>
      <c r="BH205" s="418" t="b">
        <v>1</v>
      </c>
      <c r="BI205" s="418" t="b">
        <v>1</v>
      </c>
      <c r="BJ205" s="419" t="s">
        <v>6</v>
      </c>
      <c r="BK205" s="418">
        <v>200</v>
      </c>
      <c r="BL205" s="418" t="b">
        <v>0</v>
      </c>
      <c r="BN205" s="418" t="b">
        <v>0</v>
      </c>
      <c r="BP205" s="418" t="b">
        <v>0</v>
      </c>
      <c r="BQ205" s="418" t="b">
        <v>0</v>
      </c>
      <c r="BR205" s="418" t="b">
        <v>0</v>
      </c>
      <c r="BS205" s="418" t="b">
        <v>0</v>
      </c>
      <c r="BT205" s="418" t="b">
        <v>0</v>
      </c>
      <c r="BU205" s="418">
        <v>0.3</v>
      </c>
      <c r="BV205" s="419" t="s">
        <v>217</v>
      </c>
      <c r="BW205" s="418">
        <v>2</v>
      </c>
      <c r="BX205" s="419" t="s">
        <v>217</v>
      </c>
      <c r="BY205" s="419" t="s">
        <v>217</v>
      </c>
    </row>
    <row r="206" spans="1:77" x14ac:dyDescent="0.35">
      <c r="A206" s="418">
        <v>1373</v>
      </c>
      <c r="B206" s="419" t="s">
        <v>915</v>
      </c>
      <c r="C206" s="419" t="s">
        <v>217</v>
      </c>
      <c r="D206" s="419" t="s">
        <v>217</v>
      </c>
      <c r="E206" s="419" t="s">
        <v>908</v>
      </c>
      <c r="F206" s="419" t="s">
        <v>396</v>
      </c>
      <c r="G206" s="418">
        <v>20890022</v>
      </c>
      <c r="H206" s="418">
        <v>20890022</v>
      </c>
      <c r="I206" s="419" t="s">
        <v>964</v>
      </c>
      <c r="J206" s="420">
        <v>41904</v>
      </c>
      <c r="K206" s="419" t="s">
        <v>217</v>
      </c>
      <c r="L206" s="419" t="s">
        <v>916</v>
      </c>
      <c r="M206" s="419" t="s">
        <v>566</v>
      </c>
      <c r="N206" s="419" t="s">
        <v>566</v>
      </c>
      <c r="O206" s="419" t="s">
        <v>908</v>
      </c>
      <c r="R206" s="418">
        <v>0</v>
      </c>
      <c r="S206" s="418">
        <v>0</v>
      </c>
      <c r="T206" s="419" t="s">
        <v>217</v>
      </c>
      <c r="U206" s="419" t="s">
        <v>217</v>
      </c>
      <c r="V206" s="418">
        <v>1</v>
      </c>
      <c r="W206" s="418">
        <v>2</v>
      </c>
      <c r="X206" s="418">
        <v>3</v>
      </c>
      <c r="Y206" s="418">
        <v>0</v>
      </c>
      <c r="Z206" s="418">
        <v>0</v>
      </c>
      <c r="AA206" s="418">
        <v>0</v>
      </c>
      <c r="AB206" s="418">
        <v>1</v>
      </c>
      <c r="AC206" s="418">
        <v>2</v>
      </c>
      <c r="AD206" s="418">
        <v>3</v>
      </c>
      <c r="AE206" s="418">
        <v>0</v>
      </c>
      <c r="AF206" s="418">
        <v>0</v>
      </c>
      <c r="AG206" s="418">
        <v>0</v>
      </c>
      <c r="AH206" s="418">
        <v>4</v>
      </c>
      <c r="AI206" s="418">
        <v>6</v>
      </c>
      <c r="AJ206" s="418">
        <v>10</v>
      </c>
      <c r="AK206" s="418">
        <v>0</v>
      </c>
      <c r="AL206" s="418">
        <v>0</v>
      </c>
      <c r="AM206" s="418">
        <v>0</v>
      </c>
      <c r="AN206" s="418">
        <v>30</v>
      </c>
      <c r="AO206" s="418">
        <v>32</v>
      </c>
      <c r="AP206" s="418">
        <v>62</v>
      </c>
      <c r="AQ206" s="418">
        <v>14</v>
      </c>
      <c r="AR206" s="418">
        <v>15</v>
      </c>
      <c r="AS206" s="418">
        <v>29</v>
      </c>
      <c r="AT206" s="418">
        <v>0</v>
      </c>
      <c r="AU206" s="418">
        <v>0</v>
      </c>
      <c r="AV206" s="418">
        <v>0</v>
      </c>
      <c r="AW206" s="418">
        <v>3</v>
      </c>
      <c r="AX206" s="418">
        <v>1</v>
      </c>
      <c r="AY206" s="418">
        <v>4</v>
      </c>
      <c r="AZ206" s="418">
        <v>0</v>
      </c>
      <c r="BA206" s="418">
        <v>0</v>
      </c>
      <c r="BB206" s="418">
        <v>0</v>
      </c>
      <c r="BC206" s="419" t="s">
        <v>3</v>
      </c>
      <c r="BD206" s="419" t="s">
        <v>7</v>
      </c>
      <c r="BE206" s="418">
        <v>1</v>
      </c>
      <c r="BF206" s="418" t="b">
        <v>0</v>
      </c>
      <c r="BH206" s="418" t="b">
        <v>0</v>
      </c>
      <c r="BI206" s="418" t="b">
        <v>1</v>
      </c>
      <c r="BJ206" s="419" t="s">
        <v>4</v>
      </c>
      <c r="BK206" s="418">
        <v>200</v>
      </c>
      <c r="BL206" s="418" t="b">
        <v>0</v>
      </c>
      <c r="BN206" s="418" t="b">
        <v>0</v>
      </c>
      <c r="BP206" s="418" t="b">
        <v>0</v>
      </c>
      <c r="BQ206" s="418" t="b">
        <v>0</v>
      </c>
      <c r="BR206" s="418" t="b">
        <v>0</v>
      </c>
      <c r="BS206" s="418" t="b">
        <v>0</v>
      </c>
      <c r="BT206" s="418" t="b">
        <v>0</v>
      </c>
      <c r="BU206" s="418">
        <v>3</v>
      </c>
      <c r="BV206" s="419" t="s">
        <v>217</v>
      </c>
      <c r="BW206" s="418">
        <v>1</v>
      </c>
      <c r="BX206" s="419" t="s">
        <v>217</v>
      </c>
      <c r="BY206" s="419" t="s">
        <v>217</v>
      </c>
    </row>
    <row r="207" spans="1:77" ht="29" x14ac:dyDescent="0.35">
      <c r="A207" s="418">
        <v>1374</v>
      </c>
      <c r="B207" s="419" t="s">
        <v>918</v>
      </c>
      <c r="C207" s="419" t="s">
        <v>217</v>
      </c>
      <c r="D207" s="419" t="s">
        <v>217</v>
      </c>
      <c r="E207" s="419" t="s">
        <v>920</v>
      </c>
      <c r="F207" s="419" t="s">
        <v>396</v>
      </c>
      <c r="G207" s="418">
        <v>20890023</v>
      </c>
      <c r="H207" s="418">
        <v>20890023</v>
      </c>
      <c r="I207" s="419" t="s">
        <v>455</v>
      </c>
      <c r="J207" s="420">
        <v>41904</v>
      </c>
      <c r="K207" s="419" t="s">
        <v>217</v>
      </c>
      <c r="L207" s="419" t="s">
        <v>920</v>
      </c>
      <c r="M207" s="419" t="s">
        <v>566</v>
      </c>
      <c r="N207" s="419" t="s">
        <v>566</v>
      </c>
      <c r="O207" s="419" t="s">
        <v>908</v>
      </c>
      <c r="R207" s="418">
        <v>0</v>
      </c>
      <c r="S207" s="418">
        <v>0</v>
      </c>
      <c r="T207" s="419" t="s">
        <v>217</v>
      </c>
      <c r="U207" s="419" t="s">
        <v>217</v>
      </c>
      <c r="V207" s="418">
        <v>1</v>
      </c>
      <c r="W207" s="418">
        <v>1</v>
      </c>
      <c r="X207" s="418">
        <v>2</v>
      </c>
      <c r="Y207" s="418">
        <v>1</v>
      </c>
      <c r="Z207" s="418">
        <v>1</v>
      </c>
      <c r="AA207" s="418">
        <v>2</v>
      </c>
      <c r="AB207" s="418">
        <v>0</v>
      </c>
      <c r="AC207" s="418">
        <v>0</v>
      </c>
      <c r="AD207" s="418">
        <v>0</v>
      </c>
      <c r="AE207" s="418">
        <v>0</v>
      </c>
      <c r="AF207" s="418">
        <v>0</v>
      </c>
      <c r="AG207" s="418">
        <v>0</v>
      </c>
      <c r="AH207" s="418">
        <v>5</v>
      </c>
      <c r="AI207" s="418">
        <v>3</v>
      </c>
      <c r="AJ207" s="418">
        <v>8</v>
      </c>
      <c r="AK207" s="418">
        <v>0</v>
      </c>
      <c r="AL207" s="418">
        <v>0</v>
      </c>
      <c r="AM207" s="418">
        <v>0</v>
      </c>
      <c r="AN207" s="418">
        <v>22</v>
      </c>
      <c r="AO207" s="418">
        <v>50</v>
      </c>
      <c r="AP207" s="418">
        <v>72</v>
      </c>
      <c r="AQ207" s="418">
        <v>4</v>
      </c>
      <c r="AR207" s="418">
        <v>6</v>
      </c>
      <c r="AS207" s="418">
        <v>10</v>
      </c>
      <c r="AT207" s="418">
        <v>2</v>
      </c>
      <c r="AU207" s="418">
        <v>5</v>
      </c>
      <c r="AV207" s="418">
        <v>7</v>
      </c>
      <c r="AW207" s="418">
        <v>0</v>
      </c>
      <c r="AX207" s="418">
        <v>0</v>
      </c>
      <c r="AY207" s="418">
        <v>0</v>
      </c>
      <c r="AZ207" s="418">
        <v>0</v>
      </c>
      <c r="BA207" s="418">
        <v>0</v>
      </c>
      <c r="BB207" s="418">
        <v>0</v>
      </c>
      <c r="BC207" s="419" t="s">
        <v>0</v>
      </c>
      <c r="BD207" s="419" t="s">
        <v>218</v>
      </c>
      <c r="BE207" s="418">
        <v>1</v>
      </c>
      <c r="BF207" s="418" t="b">
        <v>1</v>
      </c>
      <c r="BG207" s="418">
        <v>1</v>
      </c>
      <c r="BH207" s="418" t="b">
        <v>0</v>
      </c>
      <c r="BI207" s="418" t="b">
        <v>1</v>
      </c>
      <c r="BJ207" s="419" t="s">
        <v>2</v>
      </c>
      <c r="BK207" s="418">
        <v>200</v>
      </c>
      <c r="BL207" s="418" t="b">
        <v>0</v>
      </c>
      <c r="BN207" s="418" t="b">
        <v>1</v>
      </c>
      <c r="BO207" s="418">
        <v>0.5</v>
      </c>
      <c r="BP207" s="418" t="b">
        <v>0</v>
      </c>
      <c r="BQ207" s="418" t="b">
        <v>0</v>
      </c>
      <c r="BR207" s="418" t="b">
        <v>0</v>
      </c>
      <c r="BS207" s="418" t="b">
        <v>0</v>
      </c>
      <c r="BT207" s="418" t="b">
        <v>0</v>
      </c>
      <c r="BU207" s="418">
        <v>1</v>
      </c>
      <c r="BV207" s="419" t="s">
        <v>965</v>
      </c>
      <c r="BW207" s="418">
        <v>5</v>
      </c>
      <c r="BX207" s="419" t="s">
        <v>966</v>
      </c>
      <c r="BY207" s="419" t="s">
        <v>217</v>
      </c>
    </row>
    <row r="208" spans="1:77" x14ac:dyDescent="0.35">
      <c r="A208" s="418">
        <v>1375</v>
      </c>
      <c r="B208" s="419" t="s">
        <v>967</v>
      </c>
      <c r="C208" s="419" t="s">
        <v>217</v>
      </c>
      <c r="D208" s="419" t="s">
        <v>217</v>
      </c>
      <c r="E208" s="419" t="s">
        <v>968</v>
      </c>
      <c r="F208" s="419" t="s">
        <v>396</v>
      </c>
      <c r="G208" s="418">
        <v>20890024</v>
      </c>
      <c r="H208" s="418">
        <v>20890024</v>
      </c>
      <c r="I208" s="419" t="s">
        <v>455</v>
      </c>
      <c r="J208" s="420">
        <v>41905</v>
      </c>
      <c r="K208" s="419" t="s">
        <v>217</v>
      </c>
      <c r="L208" s="419" t="s">
        <v>968</v>
      </c>
      <c r="M208" s="419" t="s">
        <v>566</v>
      </c>
      <c r="N208" s="419" t="s">
        <v>566</v>
      </c>
      <c r="O208" s="419" t="s">
        <v>561</v>
      </c>
      <c r="R208" s="418">
        <v>0</v>
      </c>
      <c r="S208" s="418">
        <v>0</v>
      </c>
      <c r="T208" s="419" t="s">
        <v>217</v>
      </c>
      <c r="U208" s="419" t="s">
        <v>217</v>
      </c>
      <c r="V208" s="418">
        <v>1</v>
      </c>
      <c r="W208" s="418">
        <v>1</v>
      </c>
      <c r="X208" s="418">
        <v>2</v>
      </c>
      <c r="Y208" s="418">
        <v>1</v>
      </c>
      <c r="Z208" s="418">
        <v>1</v>
      </c>
      <c r="AA208" s="418">
        <v>2</v>
      </c>
      <c r="AB208" s="418">
        <v>0</v>
      </c>
      <c r="AC208" s="418">
        <v>0</v>
      </c>
      <c r="AD208" s="418">
        <v>0</v>
      </c>
      <c r="AE208" s="418">
        <v>0</v>
      </c>
      <c r="AF208" s="418">
        <v>0</v>
      </c>
      <c r="AG208" s="418">
        <v>0</v>
      </c>
      <c r="AH208" s="418">
        <v>0</v>
      </c>
      <c r="AI208" s="418">
        <v>0</v>
      </c>
      <c r="AJ208" s="418">
        <v>0</v>
      </c>
      <c r="AK208" s="418">
        <v>0</v>
      </c>
      <c r="AL208" s="418">
        <v>0</v>
      </c>
      <c r="AM208" s="418">
        <v>0</v>
      </c>
      <c r="AN208" s="418">
        <v>0</v>
      </c>
      <c r="AO208" s="418">
        <v>0</v>
      </c>
      <c r="AP208" s="418">
        <v>0</v>
      </c>
      <c r="AQ208" s="418">
        <v>0</v>
      </c>
      <c r="AR208" s="418">
        <v>0</v>
      </c>
      <c r="AS208" s="418">
        <v>0</v>
      </c>
      <c r="AT208" s="418">
        <v>0</v>
      </c>
      <c r="AU208" s="418">
        <v>0</v>
      </c>
      <c r="AV208" s="418">
        <v>0</v>
      </c>
      <c r="AW208" s="418">
        <v>0</v>
      </c>
      <c r="AX208" s="418">
        <v>0</v>
      </c>
      <c r="AY208" s="418">
        <v>0</v>
      </c>
      <c r="AZ208" s="418">
        <v>0</v>
      </c>
      <c r="BA208" s="418">
        <v>0</v>
      </c>
      <c r="BB208" s="418">
        <v>0</v>
      </c>
      <c r="BC208" s="419" t="s">
        <v>3</v>
      </c>
      <c r="BD208" s="419" t="s">
        <v>218</v>
      </c>
      <c r="BE208" s="418">
        <v>1</v>
      </c>
      <c r="BF208" s="418" t="b">
        <v>0</v>
      </c>
      <c r="BH208" s="418" t="b">
        <v>0</v>
      </c>
      <c r="BI208" s="418" t="b">
        <v>0</v>
      </c>
      <c r="BJ208" s="419" t="s">
        <v>2</v>
      </c>
      <c r="BL208" s="418" t="b">
        <v>0</v>
      </c>
      <c r="BN208" s="418" t="b">
        <v>0</v>
      </c>
      <c r="BP208" s="418" t="b">
        <v>0</v>
      </c>
      <c r="BQ208" s="418" t="b">
        <v>0</v>
      </c>
      <c r="BR208" s="418" t="b">
        <v>0</v>
      </c>
      <c r="BS208" s="418" t="b">
        <v>0</v>
      </c>
      <c r="BT208" s="418" t="b">
        <v>0</v>
      </c>
      <c r="BU208" s="418">
        <v>0.4</v>
      </c>
      <c r="BV208" s="419" t="s">
        <v>969</v>
      </c>
      <c r="BW208" s="418">
        <v>6</v>
      </c>
      <c r="BX208" s="419" t="s">
        <v>217</v>
      </c>
      <c r="BY208" s="419" t="s">
        <v>217</v>
      </c>
    </row>
    <row r="209" spans="1:77" ht="29" x14ac:dyDescent="0.35">
      <c r="A209" s="418">
        <v>1376</v>
      </c>
      <c r="B209" s="419" t="s">
        <v>923</v>
      </c>
      <c r="C209" s="419" t="s">
        <v>217</v>
      </c>
      <c r="D209" s="419" t="s">
        <v>217</v>
      </c>
      <c r="E209" s="419" t="s">
        <v>970</v>
      </c>
      <c r="F209" s="419" t="s">
        <v>396</v>
      </c>
      <c r="G209" s="418">
        <v>20890025</v>
      </c>
      <c r="H209" s="418">
        <v>20890025</v>
      </c>
      <c r="I209" s="419" t="s">
        <v>455</v>
      </c>
      <c r="J209" s="420">
        <v>41905</v>
      </c>
      <c r="K209" s="419" t="s">
        <v>217</v>
      </c>
      <c r="L209" s="419" t="s">
        <v>926</v>
      </c>
      <c r="M209" s="419" t="s">
        <v>566</v>
      </c>
      <c r="N209" s="419" t="s">
        <v>566</v>
      </c>
      <c r="O209" s="419" t="s">
        <v>927</v>
      </c>
      <c r="R209" s="418">
        <v>0</v>
      </c>
      <c r="S209" s="418">
        <v>0</v>
      </c>
      <c r="T209" s="419" t="s">
        <v>217</v>
      </c>
      <c r="U209" s="419" t="s">
        <v>217</v>
      </c>
      <c r="V209" s="418">
        <v>1</v>
      </c>
      <c r="W209" s="418">
        <v>4</v>
      </c>
      <c r="X209" s="418">
        <v>5</v>
      </c>
      <c r="Y209" s="418">
        <v>0</v>
      </c>
      <c r="Z209" s="418">
        <v>0</v>
      </c>
      <c r="AA209" s="418">
        <v>0</v>
      </c>
      <c r="AB209" s="418">
        <v>1</v>
      </c>
      <c r="AC209" s="418">
        <v>4</v>
      </c>
      <c r="AD209" s="418">
        <v>5</v>
      </c>
      <c r="AE209" s="418">
        <v>0</v>
      </c>
      <c r="AF209" s="418">
        <v>0</v>
      </c>
      <c r="AG209" s="418">
        <v>0</v>
      </c>
      <c r="AH209" s="418">
        <v>4</v>
      </c>
      <c r="AI209" s="418">
        <v>6</v>
      </c>
      <c r="AJ209" s="418">
        <v>10</v>
      </c>
      <c r="AK209" s="418">
        <v>0</v>
      </c>
      <c r="AL209" s="418">
        <v>0</v>
      </c>
      <c r="AM209" s="418">
        <v>0</v>
      </c>
      <c r="AN209" s="418">
        <v>20</v>
      </c>
      <c r="AO209" s="418">
        <v>32</v>
      </c>
      <c r="AP209" s="418">
        <v>52</v>
      </c>
      <c r="AQ209" s="418">
        <v>16</v>
      </c>
      <c r="AR209" s="418">
        <v>6</v>
      </c>
      <c r="AS209" s="418">
        <v>22</v>
      </c>
      <c r="AT209" s="418">
        <v>10</v>
      </c>
      <c r="AU209" s="418">
        <v>16</v>
      </c>
      <c r="AV209" s="418">
        <v>26</v>
      </c>
      <c r="AW209" s="418">
        <v>2</v>
      </c>
      <c r="AX209" s="418">
        <v>3</v>
      </c>
      <c r="AY209" s="418">
        <v>5</v>
      </c>
      <c r="AZ209" s="418">
        <v>0</v>
      </c>
      <c r="BA209" s="418">
        <v>0</v>
      </c>
      <c r="BB209" s="418">
        <v>0</v>
      </c>
      <c r="BC209" s="419" t="s">
        <v>3</v>
      </c>
      <c r="BD209" s="419" t="s">
        <v>218</v>
      </c>
      <c r="BE209" s="418">
        <v>1</v>
      </c>
      <c r="BF209" s="418" t="b">
        <v>1</v>
      </c>
      <c r="BG209" s="418">
        <v>1</v>
      </c>
      <c r="BH209" s="418" t="b">
        <v>0</v>
      </c>
      <c r="BI209" s="418" t="b">
        <v>1</v>
      </c>
      <c r="BJ209" s="419" t="s">
        <v>6</v>
      </c>
      <c r="BK209" s="418">
        <v>200</v>
      </c>
      <c r="BL209" s="418" t="b">
        <v>0</v>
      </c>
      <c r="BN209" s="418" t="b">
        <v>0</v>
      </c>
      <c r="BP209" s="418" t="b">
        <v>0</v>
      </c>
      <c r="BQ209" s="418" t="b">
        <v>0</v>
      </c>
      <c r="BR209" s="418" t="b">
        <v>0</v>
      </c>
      <c r="BS209" s="418" t="b">
        <v>0</v>
      </c>
      <c r="BT209" s="418" t="b">
        <v>0</v>
      </c>
      <c r="BV209" s="419" t="s">
        <v>217</v>
      </c>
      <c r="BX209" s="419" t="s">
        <v>217</v>
      </c>
      <c r="BY209" s="419" t="s">
        <v>217</v>
      </c>
    </row>
    <row r="210" spans="1:77" x14ac:dyDescent="0.35">
      <c r="A210" s="418">
        <v>1377</v>
      </c>
      <c r="B210" s="419" t="s">
        <v>971</v>
      </c>
      <c r="C210" s="419" t="s">
        <v>217</v>
      </c>
      <c r="D210" s="419" t="s">
        <v>217</v>
      </c>
      <c r="E210" s="419" t="s">
        <v>517</v>
      </c>
      <c r="F210" s="419" t="s">
        <v>396</v>
      </c>
      <c r="G210" s="418">
        <v>20890026</v>
      </c>
      <c r="H210" s="418">
        <v>20890026</v>
      </c>
      <c r="I210" s="419" t="s">
        <v>455</v>
      </c>
      <c r="J210" s="420">
        <v>41905</v>
      </c>
      <c r="K210" s="419" t="s">
        <v>217</v>
      </c>
      <c r="L210" s="419" t="s">
        <v>517</v>
      </c>
      <c r="M210" s="419" t="s">
        <v>566</v>
      </c>
      <c r="N210" s="419" t="s">
        <v>566</v>
      </c>
      <c r="O210" s="419" t="s">
        <v>972</v>
      </c>
      <c r="R210" s="418">
        <v>0</v>
      </c>
      <c r="S210" s="418">
        <v>0</v>
      </c>
      <c r="T210" s="419" t="s">
        <v>217</v>
      </c>
      <c r="U210" s="419" t="s">
        <v>217</v>
      </c>
      <c r="V210" s="418">
        <v>1</v>
      </c>
      <c r="W210" s="418">
        <v>1</v>
      </c>
      <c r="X210" s="418">
        <v>2</v>
      </c>
      <c r="Y210" s="418">
        <v>1</v>
      </c>
      <c r="Z210" s="418">
        <v>1</v>
      </c>
      <c r="AA210" s="418">
        <v>2</v>
      </c>
      <c r="AB210" s="418">
        <v>0</v>
      </c>
      <c r="AC210" s="418">
        <v>0</v>
      </c>
      <c r="AD210" s="418">
        <v>0</v>
      </c>
      <c r="AE210" s="418">
        <v>0</v>
      </c>
      <c r="AF210" s="418">
        <v>0</v>
      </c>
      <c r="AG210" s="418">
        <v>0</v>
      </c>
      <c r="AH210" s="418">
        <v>4</v>
      </c>
      <c r="AI210" s="418">
        <v>6</v>
      </c>
      <c r="AJ210" s="418">
        <v>10</v>
      </c>
      <c r="AK210" s="418">
        <v>0</v>
      </c>
      <c r="AL210" s="418">
        <v>0</v>
      </c>
      <c r="AM210" s="418">
        <v>0</v>
      </c>
      <c r="AN210" s="418">
        <v>7</v>
      </c>
      <c r="AO210" s="418">
        <v>20</v>
      </c>
      <c r="AP210" s="418">
        <v>27</v>
      </c>
      <c r="AQ210" s="418">
        <v>5</v>
      </c>
      <c r="AR210" s="418">
        <v>16</v>
      </c>
      <c r="AS210" s="418">
        <v>21</v>
      </c>
      <c r="AT210" s="418">
        <v>8</v>
      </c>
      <c r="AU210" s="418">
        <v>0</v>
      </c>
      <c r="AV210" s="418">
        <v>8</v>
      </c>
      <c r="AW210" s="418">
        <v>1</v>
      </c>
      <c r="AX210" s="418">
        <v>0</v>
      </c>
      <c r="AY210" s="418">
        <v>1</v>
      </c>
      <c r="AZ210" s="418">
        <v>0</v>
      </c>
      <c r="BA210" s="418">
        <v>0</v>
      </c>
      <c r="BB210" s="418">
        <v>0</v>
      </c>
      <c r="BC210" s="419" t="s">
        <v>0</v>
      </c>
      <c r="BD210" s="419" t="s">
        <v>218</v>
      </c>
      <c r="BE210" s="418">
        <v>1</v>
      </c>
      <c r="BF210" s="418" t="b">
        <v>1</v>
      </c>
      <c r="BG210" s="418">
        <v>1</v>
      </c>
      <c r="BH210" s="418" t="b">
        <v>1</v>
      </c>
      <c r="BI210" s="418" t="b">
        <v>1</v>
      </c>
      <c r="BJ210" s="419" t="s">
        <v>2</v>
      </c>
      <c r="BK210" s="418">
        <v>200</v>
      </c>
      <c r="BL210" s="418" t="b">
        <v>0</v>
      </c>
      <c r="BN210" s="418" t="b">
        <v>1</v>
      </c>
      <c r="BO210" s="418">
        <v>0.8</v>
      </c>
      <c r="BP210" s="418" t="b">
        <v>0</v>
      </c>
      <c r="BQ210" s="418" t="b">
        <v>0</v>
      </c>
      <c r="BR210" s="418" t="b">
        <v>0</v>
      </c>
      <c r="BS210" s="418" t="b">
        <v>0</v>
      </c>
      <c r="BT210" s="418" t="b">
        <v>0</v>
      </c>
      <c r="BU210" s="418">
        <v>2</v>
      </c>
      <c r="BV210" s="419" t="s">
        <v>217</v>
      </c>
      <c r="BW210" s="418">
        <v>1</v>
      </c>
      <c r="BX210" s="419" t="s">
        <v>217</v>
      </c>
      <c r="BY210" s="419" t="s">
        <v>217</v>
      </c>
    </row>
    <row r="211" spans="1:77" x14ac:dyDescent="0.35">
      <c r="A211" s="418">
        <v>1378</v>
      </c>
      <c r="B211" s="419" t="s">
        <v>929</v>
      </c>
      <c r="C211" s="419" t="s">
        <v>217</v>
      </c>
      <c r="D211" s="419" t="s">
        <v>217</v>
      </c>
      <c r="E211" s="419" t="s">
        <v>756</v>
      </c>
      <c r="F211" s="419" t="s">
        <v>396</v>
      </c>
      <c r="G211" s="418">
        <v>20890027</v>
      </c>
      <c r="H211" s="418">
        <v>20890027</v>
      </c>
      <c r="I211" s="419" t="s">
        <v>455</v>
      </c>
      <c r="J211" s="420">
        <v>41905</v>
      </c>
      <c r="K211" s="419" t="s">
        <v>217</v>
      </c>
      <c r="L211" s="419" t="s">
        <v>756</v>
      </c>
      <c r="M211" s="419" t="s">
        <v>566</v>
      </c>
      <c r="N211" s="419" t="s">
        <v>566</v>
      </c>
      <c r="O211" s="419" t="s">
        <v>715</v>
      </c>
      <c r="R211" s="418">
        <v>0</v>
      </c>
      <c r="S211" s="418">
        <v>0</v>
      </c>
      <c r="T211" s="419" t="s">
        <v>217</v>
      </c>
      <c r="U211" s="419" t="s">
        <v>217</v>
      </c>
      <c r="V211" s="418">
        <v>0</v>
      </c>
      <c r="W211" s="418">
        <v>2</v>
      </c>
      <c r="X211" s="418">
        <v>2</v>
      </c>
      <c r="Y211" s="418">
        <v>0</v>
      </c>
      <c r="Z211" s="418">
        <v>0</v>
      </c>
      <c r="AA211" s="418">
        <v>0</v>
      </c>
      <c r="AB211" s="418">
        <v>0</v>
      </c>
      <c r="AC211" s="418">
        <v>2</v>
      </c>
      <c r="AD211" s="418">
        <v>2</v>
      </c>
      <c r="AE211" s="418">
        <v>0</v>
      </c>
      <c r="AF211" s="418">
        <v>0</v>
      </c>
      <c r="AG211" s="418">
        <v>0</v>
      </c>
      <c r="AH211" s="418">
        <v>4</v>
      </c>
      <c r="AI211" s="418">
        <v>6</v>
      </c>
      <c r="AJ211" s="418">
        <v>10</v>
      </c>
      <c r="AK211" s="418">
        <v>0</v>
      </c>
      <c r="AL211" s="418">
        <v>0</v>
      </c>
      <c r="AM211" s="418">
        <v>0</v>
      </c>
      <c r="AN211" s="418">
        <v>23</v>
      </c>
      <c r="AO211" s="418">
        <v>20</v>
      </c>
      <c r="AP211" s="418">
        <v>43</v>
      </c>
      <c r="AQ211" s="418">
        <v>14</v>
      </c>
      <c r="AR211" s="418">
        <v>12</v>
      </c>
      <c r="AS211" s="418">
        <v>26</v>
      </c>
      <c r="AT211" s="418">
        <v>1</v>
      </c>
      <c r="AU211" s="418">
        <v>3</v>
      </c>
      <c r="AV211" s="418">
        <v>4</v>
      </c>
      <c r="AW211" s="418">
        <v>0</v>
      </c>
      <c r="AX211" s="418">
        <v>0</v>
      </c>
      <c r="AY211" s="418">
        <v>0</v>
      </c>
      <c r="AZ211" s="418">
        <v>0</v>
      </c>
      <c r="BA211" s="418">
        <v>0</v>
      </c>
      <c r="BB211" s="418">
        <v>0</v>
      </c>
      <c r="BC211" s="419" t="s">
        <v>8</v>
      </c>
      <c r="BD211" s="419" t="s">
        <v>7</v>
      </c>
      <c r="BE211" s="418">
        <v>1</v>
      </c>
      <c r="BF211" s="418" t="b">
        <v>0</v>
      </c>
      <c r="BH211" s="418" t="b">
        <v>0</v>
      </c>
      <c r="BI211" s="418" t="b">
        <v>1</v>
      </c>
      <c r="BJ211" s="419" t="s">
        <v>2</v>
      </c>
      <c r="BK211" s="418">
        <v>100</v>
      </c>
      <c r="BL211" s="418" t="b">
        <v>0</v>
      </c>
      <c r="BN211" s="418" t="b">
        <v>1</v>
      </c>
      <c r="BO211" s="418">
        <v>0.5</v>
      </c>
      <c r="BP211" s="418" t="b">
        <v>0</v>
      </c>
      <c r="BQ211" s="418" t="b">
        <v>0</v>
      </c>
      <c r="BR211" s="418" t="b">
        <v>0</v>
      </c>
      <c r="BS211" s="418" t="b">
        <v>0</v>
      </c>
      <c r="BT211" s="418" t="b">
        <v>0</v>
      </c>
      <c r="BU211" s="418">
        <v>1</v>
      </c>
      <c r="BV211" s="419" t="s">
        <v>217</v>
      </c>
      <c r="BW211" s="418">
        <v>2</v>
      </c>
      <c r="BX211" s="419" t="s">
        <v>217</v>
      </c>
      <c r="BY211" s="419" t="s">
        <v>217</v>
      </c>
    </row>
    <row r="212" spans="1:77" x14ac:dyDescent="0.35">
      <c r="A212" s="418">
        <v>1379</v>
      </c>
      <c r="B212" s="419" t="s">
        <v>973</v>
      </c>
      <c r="C212" s="419" t="s">
        <v>217</v>
      </c>
      <c r="D212" s="419" t="s">
        <v>932</v>
      </c>
      <c r="E212" s="419" t="s">
        <v>933</v>
      </c>
      <c r="F212" s="419" t="s">
        <v>396</v>
      </c>
      <c r="G212" s="418">
        <v>20890028</v>
      </c>
      <c r="H212" s="418">
        <v>20890028</v>
      </c>
      <c r="I212" s="419" t="s">
        <v>455</v>
      </c>
      <c r="J212" s="420">
        <v>41905</v>
      </c>
      <c r="K212" s="419" t="s">
        <v>217</v>
      </c>
      <c r="L212" s="419" t="s">
        <v>933</v>
      </c>
      <c r="M212" s="419" t="s">
        <v>566</v>
      </c>
      <c r="N212" s="419" t="s">
        <v>566</v>
      </c>
      <c r="O212" s="419" t="s">
        <v>715</v>
      </c>
      <c r="R212" s="418">
        <v>0</v>
      </c>
      <c r="S212" s="418">
        <v>0</v>
      </c>
      <c r="T212" s="419" t="s">
        <v>217</v>
      </c>
      <c r="U212" s="419" t="s">
        <v>217</v>
      </c>
      <c r="V212" s="418">
        <v>1</v>
      </c>
      <c r="W212" s="418">
        <v>1</v>
      </c>
      <c r="X212" s="418">
        <v>2</v>
      </c>
      <c r="Y212" s="418">
        <v>1</v>
      </c>
      <c r="Z212" s="418">
        <v>0</v>
      </c>
      <c r="AA212" s="418">
        <v>1</v>
      </c>
      <c r="AB212" s="418">
        <v>0</v>
      </c>
      <c r="AC212" s="418">
        <v>1</v>
      </c>
      <c r="AD212" s="418">
        <v>1</v>
      </c>
      <c r="AE212" s="418">
        <v>0</v>
      </c>
      <c r="AF212" s="418">
        <v>0</v>
      </c>
      <c r="AG212" s="418">
        <v>0</v>
      </c>
      <c r="AH212" s="418">
        <v>2</v>
      </c>
      <c r="AI212" s="418">
        <v>7</v>
      </c>
      <c r="AJ212" s="418">
        <v>9</v>
      </c>
      <c r="AK212" s="418">
        <v>0</v>
      </c>
      <c r="AL212" s="418">
        <v>0</v>
      </c>
      <c r="AM212" s="418">
        <v>0</v>
      </c>
      <c r="AN212" s="418">
        <v>23</v>
      </c>
      <c r="AO212" s="418">
        <v>31</v>
      </c>
      <c r="AP212" s="418">
        <v>54</v>
      </c>
      <c r="AQ212" s="418">
        <v>5</v>
      </c>
      <c r="AR212" s="418">
        <v>8</v>
      </c>
      <c r="AS212" s="418">
        <v>13</v>
      </c>
      <c r="AT212" s="418">
        <v>4</v>
      </c>
      <c r="AU212" s="418">
        <v>8</v>
      </c>
      <c r="AV212" s="418">
        <v>12</v>
      </c>
      <c r="AW212" s="418">
        <v>0</v>
      </c>
      <c r="AX212" s="418">
        <v>0</v>
      </c>
      <c r="AY212" s="418">
        <v>0</v>
      </c>
      <c r="AZ212" s="418">
        <v>0</v>
      </c>
      <c r="BA212" s="418">
        <v>0</v>
      </c>
      <c r="BB212" s="418">
        <v>0</v>
      </c>
      <c r="BC212" s="419" t="s">
        <v>0</v>
      </c>
      <c r="BD212" s="419" t="s">
        <v>1</v>
      </c>
      <c r="BE212" s="418">
        <v>1</v>
      </c>
      <c r="BF212" s="418" t="b">
        <v>1</v>
      </c>
      <c r="BG212" s="418">
        <v>1</v>
      </c>
      <c r="BH212" s="418" t="b">
        <v>1</v>
      </c>
      <c r="BI212" s="418" t="b">
        <v>1</v>
      </c>
      <c r="BJ212" s="419" t="s">
        <v>2</v>
      </c>
      <c r="BK212" s="418">
        <v>20</v>
      </c>
      <c r="BL212" s="418" t="b">
        <v>1</v>
      </c>
      <c r="BM212" s="418">
        <v>1</v>
      </c>
      <c r="BN212" s="418" t="b">
        <v>1</v>
      </c>
      <c r="BO212" s="418">
        <v>0.5</v>
      </c>
      <c r="BP212" s="418" t="b">
        <v>0</v>
      </c>
      <c r="BQ212" s="418" t="b">
        <v>0</v>
      </c>
      <c r="BR212" s="418" t="b">
        <v>0</v>
      </c>
      <c r="BS212" s="418" t="b">
        <v>0</v>
      </c>
      <c r="BT212" s="418" t="b">
        <v>0</v>
      </c>
      <c r="BU212" s="418">
        <v>0.4</v>
      </c>
      <c r="BV212" s="419" t="s">
        <v>756</v>
      </c>
      <c r="BW212" s="418">
        <v>5</v>
      </c>
      <c r="BX212" s="419" t="s">
        <v>217</v>
      </c>
      <c r="BY212" s="419" t="s">
        <v>217</v>
      </c>
    </row>
    <row r="213" spans="1:77" x14ac:dyDescent="0.35">
      <c r="A213" s="418">
        <v>1380</v>
      </c>
      <c r="B213" s="419" t="s">
        <v>974</v>
      </c>
      <c r="C213" s="419" t="s">
        <v>217</v>
      </c>
      <c r="D213" s="419" t="s">
        <v>935</v>
      </c>
      <c r="E213" s="419" t="s">
        <v>768</v>
      </c>
      <c r="F213" s="419" t="s">
        <v>396</v>
      </c>
      <c r="G213" s="418">
        <v>20890029</v>
      </c>
      <c r="H213" s="418">
        <v>20890029</v>
      </c>
      <c r="I213" s="419" t="s">
        <v>455</v>
      </c>
      <c r="J213" s="420">
        <v>41905</v>
      </c>
      <c r="K213" s="419" t="s">
        <v>217</v>
      </c>
      <c r="L213" s="419" t="s">
        <v>768</v>
      </c>
      <c r="M213" s="419" t="s">
        <v>566</v>
      </c>
      <c r="N213" s="419" t="s">
        <v>566</v>
      </c>
      <c r="O213" s="419" t="s">
        <v>715</v>
      </c>
      <c r="R213" s="418">
        <v>0</v>
      </c>
      <c r="S213" s="418">
        <v>0</v>
      </c>
      <c r="T213" s="419" t="s">
        <v>217</v>
      </c>
      <c r="U213" s="419" t="s">
        <v>217</v>
      </c>
      <c r="V213" s="418">
        <v>1</v>
      </c>
      <c r="W213" s="418">
        <v>2</v>
      </c>
      <c r="X213" s="418">
        <v>3</v>
      </c>
      <c r="Y213" s="418">
        <v>1</v>
      </c>
      <c r="Z213" s="418">
        <v>2</v>
      </c>
      <c r="AA213" s="418">
        <v>3</v>
      </c>
      <c r="AB213" s="418">
        <v>0</v>
      </c>
      <c r="AC213" s="418">
        <v>0</v>
      </c>
      <c r="AD213" s="418">
        <v>0</v>
      </c>
      <c r="AE213" s="418">
        <v>0</v>
      </c>
      <c r="AF213" s="418">
        <v>0</v>
      </c>
      <c r="AG213" s="418">
        <v>0</v>
      </c>
      <c r="AH213" s="418">
        <v>4</v>
      </c>
      <c r="AI213" s="418">
        <v>6</v>
      </c>
      <c r="AJ213" s="418">
        <v>10</v>
      </c>
      <c r="AK213" s="418">
        <v>0</v>
      </c>
      <c r="AL213" s="418">
        <v>0</v>
      </c>
      <c r="AM213" s="418">
        <v>0</v>
      </c>
      <c r="AN213" s="418">
        <v>118</v>
      </c>
      <c r="AO213" s="418">
        <v>90</v>
      </c>
      <c r="AP213" s="418">
        <v>208</v>
      </c>
      <c r="AQ213" s="418">
        <v>42</v>
      </c>
      <c r="AR213" s="418">
        <v>65</v>
      </c>
      <c r="AS213" s="418">
        <v>107</v>
      </c>
      <c r="AT213" s="418">
        <v>6</v>
      </c>
      <c r="AU213" s="418">
        <v>14</v>
      </c>
      <c r="AV213" s="418">
        <v>20</v>
      </c>
      <c r="AW213" s="418">
        <v>6</v>
      </c>
      <c r="AX213" s="418">
        <v>14</v>
      </c>
      <c r="AY213" s="418">
        <v>20</v>
      </c>
      <c r="AZ213" s="418">
        <v>3</v>
      </c>
      <c r="BA213" s="418">
        <v>2</v>
      </c>
      <c r="BB213" s="418">
        <v>5</v>
      </c>
      <c r="BC213" s="419" t="s">
        <v>3</v>
      </c>
      <c r="BD213" s="419" t="s">
        <v>1</v>
      </c>
      <c r="BE213" s="418">
        <v>1</v>
      </c>
      <c r="BF213" s="418" t="b">
        <v>0</v>
      </c>
      <c r="BH213" s="418" t="b">
        <v>0</v>
      </c>
      <c r="BI213" s="418" t="b">
        <v>1</v>
      </c>
      <c r="BJ213" s="419" t="s">
        <v>2</v>
      </c>
      <c r="BK213" s="418">
        <v>200</v>
      </c>
      <c r="BL213" s="418" t="b">
        <v>0</v>
      </c>
      <c r="BN213" s="418" t="b">
        <v>0</v>
      </c>
      <c r="BP213" s="418" t="b">
        <v>0</v>
      </c>
      <c r="BQ213" s="418" t="b">
        <v>0</v>
      </c>
      <c r="BR213" s="418" t="b">
        <v>0</v>
      </c>
      <c r="BS213" s="418" t="b">
        <v>0</v>
      </c>
      <c r="BT213" s="418" t="b">
        <v>0</v>
      </c>
      <c r="BU213" s="418">
        <v>3</v>
      </c>
      <c r="BV213" s="419" t="s">
        <v>217</v>
      </c>
      <c r="BW213" s="418">
        <v>5</v>
      </c>
      <c r="BX213" s="419" t="s">
        <v>217</v>
      </c>
      <c r="BY213" s="419" t="s">
        <v>217</v>
      </c>
    </row>
    <row r="214" spans="1:77" x14ac:dyDescent="0.35">
      <c r="A214" s="418">
        <v>1381</v>
      </c>
      <c r="B214" s="419" t="s">
        <v>975</v>
      </c>
      <c r="C214" s="419" t="s">
        <v>217</v>
      </c>
      <c r="D214" s="419" t="s">
        <v>217</v>
      </c>
      <c r="E214" s="419" t="s">
        <v>975</v>
      </c>
      <c r="F214" s="419" t="s">
        <v>396</v>
      </c>
      <c r="G214" s="418">
        <v>20890030</v>
      </c>
      <c r="H214" s="418">
        <v>20890030</v>
      </c>
      <c r="I214" s="419" t="s">
        <v>455</v>
      </c>
      <c r="J214" s="420">
        <v>41905</v>
      </c>
      <c r="K214" s="419" t="s">
        <v>217</v>
      </c>
      <c r="L214" s="419" t="s">
        <v>975</v>
      </c>
      <c r="M214" s="419" t="s">
        <v>566</v>
      </c>
      <c r="N214" s="419" t="s">
        <v>566</v>
      </c>
      <c r="O214" s="419" t="s">
        <v>927</v>
      </c>
      <c r="R214" s="418">
        <v>0</v>
      </c>
      <c r="S214" s="418">
        <v>0</v>
      </c>
      <c r="T214" s="419" t="s">
        <v>217</v>
      </c>
      <c r="U214" s="419" t="s">
        <v>217</v>
      </c>
      <c r="V214" s="418">
        <v>1</v>
      </c>
      <c r="W214" s="418">
        <v>0</v>
      </c>
      <c r="X214" s="418">
        <v>1</v>
      </c>
      <c r="Y214" s="418">
        <v>0</v>
      </c>
      <c r="Z214" s="418">
        <v>0</v>
      </c>
      <c r="AA214" s="418">
        <v>0</v>
      </c>
      <c r="AB214" s="418">
        <v>0</v>
      </c>
      <c r="AC214" s="418">
        <v>1</v>
      </c>
      <c r="AD214" s="418">
        <v>1</v>
      </c>
      <c r="AE214" s="418">
        <v>0</v>
      </c>
      <c r="AF214" s="418">
        <v>0</v>
      </c>
      <c r="AG214" s="418">
        <v>0</v>
      </c>
      <c r="AH214" s="418">
        <v>3</v>
      </c>
      <c r="AI214" s="418">
        <v>2</v>
      </c>
      <c r="AJ214" s="418">
        <v>5</v>
      </c>
      <c r="AK214" s="418">
        <v>0</v>
      </c>
      <c r="AL214" s="418">
        <v>0</v>
      </c>
      <c r="AM214" s="418">
        <v>0</v>
      </c>
      <c r="AN214" s="418">
        <v>15</v>
      </c>
      <c r="AO214" s="418">
        <v>21</v>
      </c>
      <c r="AP214" s="418">
        <v>36</v>
      </c>
      <c r="AQ214" s="418">
        <v>9</v>
      </c>
      <c r="AR214" s="418">
        <v>13</v>
      </c>
      <c r="AS214" s="418">
        <v>22</v>
      </c>
      <c r="AT214" s="418">
        <v>4</v>
      </c>
      <c r="AU214" s="418">
        <v>6</v>
      </c>
      <c r="AV214" s="418">
        <v>10</v>
      </c>
      <c r="AW214" s="418">
        <v>0</v>
      </c>
      <c r="AX214" s="418">
        <v>0</v>
      </c>
      <c r="AY214" s="418">
        <v>0</v>
      </c>
      <c r="AZ214" s="418">
        <v>0</v>
      </c>
      <c r="BA214" s="418">
        <v>0</v>
      </c>
      <c r="BB214" s="418">
        <v>0</v>
      </c>
      <c r="BC214" s="419" t="s">
        <v>0</v>
      </c>
      <c r="BD214" s="419" t="s">
        <v>1</v>
      </c>
      <c r="BE214" s="418">
        <v>1</v>
      </c>
      <c r="BF214" s="418" t="b">
        <v>1</v>
      </c>
      <c r="BG214" s="418">
        <v>2</v>
      </c>
      <c r="BH214" s="418" t="b">
        <v>1</v>
      </c>
      <c r="BI214" s="418" t="b">
        <v>1</v>
      </c>
      <c r="BJ214" s="419" t="s">
        <v>2</v>
      </c>
      <c r="BK214" s="418">
        <v>200</v>
      </c>
      <c r="BL214" s="418" t="b">
        <v>1</v>
      </c>
      <c r="BM214" s="418">
        <v>1</v>
      </c>
      <c r="BN214" s="418" t="b">
        <v>0</v>
      </c>
      <c r="BP214" s="418" t="b">
        <v>0</v>
      </c>
      <c r="BQ214" s="418" t="b">
        <v>0</v>
      </c>
      <c r="BR214" s="418" t="b">
        <v>0</v>
      </c>
      <c r="BS214" s="418" t="b">
        <v>0</v>
      </c>
      <c r="BT214" s="418" t="b">
        <v>0</v>
      </c>
      <c r="BU214" s="418">
        <v>2</v>
      </c>
      <c r="BV214" s="419" t="s">
        <v>975</v>
      </c>
      <c r="BW214" s="418">
        <v>1.2</v>
      </c>
      <c r="BX214" s="419" t="s">
        <v>217</v>
      </c>
      <c r="BY214" s="419" t="s">
        <v>217</v>
      </c>
    </row>
    <row r="215" spans="1:77" ht="29" x14ac:dyDescent="0.35">
      <c r="A215" s="418">
        <v>1382</v>
      </c>
      <c r="B215" s="419" t="s">
        <v>976</v>
      </c>
      <c r="C215" s="419" t="s">
        <v>217</v>
      </c>
      <c r="D215" s="419" t="s">
        <v>977</v>
      </c>
      <c r="E215" s="419" t="s">
        <v>747</v>
      </c>
      <c r="F215" s="419" t="s">
        <v>396</v>
      </c>
      <c r="G215" s="418">
        <v>20890031</v>
      </c>
      <c r="H215" s="418">
        <v>20890031</v>
      </c>
      <c r="I215" s="419" t="s">
        <v>455</v>
      </c>
      <c r="J215" s="420">
        <v>41905</v>
      </c>
      <c r="K215" s="419" t="s">
        <v>217</v>
      </c>
      <c r="L215" s="419" t="s">
        <v>976</v>
      </c>
      <c r="M215" s="419" t="s">
        <v>566</v>
      </c>
      <c r="N215" s="419" t="s">
        <v>566</v>
      </c>
      <c r="O215" s="419" t="s">
        <v>217</v>
      </c>
      <c r="R215" s="418">
        <v>0</v>
      </c>
      <c r="S215" s="418">
        <v>0</v>
      </c>
      <c r="T215" s="419" t="s">
        <v>217</v>
      </c>
      <c r="U215" s="419" t="s">
        <v>217</v>
      </c>
      <c r="V215" s="418">
        <v>1</v>
      </c>
      <c r="W215" s="418">
        <v>1</v>
      </c>
      <c r="X215" s="418">
        <v>2</v>
      </c>
      <c r="Y215" s="418">
        <v>0</v>
      </c>
      <c r="Z215" s="418">
        <v>0</v>
      </c>
      <c r="AA215" s="418">
        <v>0</v>
      </c>
      <c r="AB215" s="418">
        <v>1</v>
      </c>
      <c r="AC215" s="418">
        <v>1</v>
      </c>
      <c r="AD215" s="418">
        <v>2</v>
      </c>
      <c r="AE215" s="418">
        <v>0</v>
      </c>
      <c r="AF215" s="418">
        <v>0</v>
      </c>
      <c r="AG215" s="418">
        <v>0</v>
      </c>
      <c r="AH215" s="418">
        <v>3</v>
      </c>
      <c r="AI215" s="418">
        <v>5</v>
      </c>
      <c r="AJ215" s="418">
        <v>8</v>
      </c>
      <c r="AK215" s="418">
        <v>0</v>
      </c>
      <c r="AL215" s="418">
        <v>0</v>
      </c>
      <c r="AM215" s="418">
        <v>0</v>
      </c>
      <c r="AN215" s="418">
        <v>15</v>
      </c>
      <c r="AO215" s="418">
        <v>27</v>
      </c>
      <c r="AP215" s="418">
        <v>42</v>
      </c>
      <c r="AQ215" s="418">
        <v>15</v>
      </c>
      <c r="AR215" s="418">
        <v>27</v>
      </c>
      <c r="AS215" s="418">
        <v>42</v>
      </c>
      <c r="AT215" s="418">
        <v>2</v>
      </c>
      <c r="AU215" s="418">
        <v>3</v>
      </c>
      <c r="AV215" s="418">
        <v>5</v>
      </c>
      <c r="AW215" s="418">
        <v>0</v>
      </c>
      <c r="AX215" s="418">
        <v>2</v>
      </c>
      <c r="AY215" s="418">
        <v>2</v>
      </c>
      <c r="AZ215" s="418">
        <v>0</v>
      </c>
      <c r="BA215" s="418">
        <v>0</v>
      </c>
      <c r="BB215" s="418">
        <v>0</v>
      </c>
      <c r="BC215" s="419" t="s">
        <v>0</v>
      </c>
      <c r="BD215" s="419" t="s">
        <v>7</v>
      </c>
      <c r="BE215" s="418">
        <v>1</v>
      </c>
      <c r="BF215" s="418" t="b">
        <v>1</v>
      </c>
      <c r="BG215" s="418">
        <v>1</v>
      </c>
      <c r="BH215" s="418" t="b">
        <v>1</v>
      </c>
      <c r="BI215" s="418" t="b">
        <v>1</v>
      </c>
      <c r="BJ215" s="419" t="s">
        <v>6</v>
      </c>
      <c r="BK215" s="418">
        <v>300</v>
      </c>
      <c r="BL215" s="418" t="b">
        <v>0</v>
      </c>
      <c r="BN215" s="418" t="b">
        <v>0</v>
      </c>
      <c r="BP215" s="418" t="b">
        <v>0</v>
      </c>
      <c r="BQ215" s="418" t="b">
        <v>0</v>
      </c>
      <c r="BR215" s="418" t="b">
        <v>0</v>
      </c>
      <c r="BS215" s="418" t="b">
        <v>0</v>
      </c>
      <c r="BT215" s="418" t="b">
        <v>0</v>
      </c>
      <c r="BU215" s="418">
        <v>3</v>
      </c>
      <c r="BV215" s="419" t="s">
        <v>217</v>
      </c>
      <c r="BW215" s="418">
        <v>1</v>
      </c>
      <c r="BX215" s="419" t="s">
        <v>217</v>
      </c>
      <c r="BY215" s="419" t="s">
        <v>217</v>
      </c>
    </row>
    <row r="216" spans="1:77" ht="29" x14ac:dyDescent="0.35">
      <c r="A216" s="418">
        <v>1383</v>
      </c>
      <c r="B216" s="419" t="s">
        <v>978</v>
      </c>
      <c r="C216" s="419" t="s">
        <v>217</v>
      </c>
      <c r="D216" s="419" t="s">
        <v>979</v>
      </c>
      <c r="E216" s="419" t="s">
        <v>980</v>
      </c>
      <c r="F216" s="419" t="s">
        <v>396</v>
      </c>
      <c r="G216" s="418">
        <v>20890032</v>
      </c>
      <c r="H216" s="418">
        <v>20890032</v>
      </c>
      <c r="I216" s="419" t="s">
        <v>981</v>
      </c>
      <c r="J216" s="420">
        <v>42250</v>
      </c>
      <c r="K216" s="419" t="s">
        <v>217</v>
      </c>
      <c r="L216" s="419" t="s">
        <v>978</v>
      </c>
      <c r="M216" s="419" t="s">
        <v>551</v>
      </c>
      <c r="N216" s="419" t="s">
        <v>551</v>
      </c>
      <c r="O216" s="419" t="s">
        <v>982</v>
      </c>
      <c r="R216" s="418">
        <v>0</v>
      </c>
      <c r="S216" s="418">
        <v>0</v>
      </c>
      <c r="T216" s="419" t="s">
        <v>217</v>
      </c>
      <c r="U216" s="419" t="s">
        <v>217</v>
      </c>
      <c r="V216" s="418">
        <v>0</v>
      </c>
      <c r="W216" s="418">
        <v>2</v>
      </c>
      <c r="X216" s="418">
        <v>2</v>
      </c>
      <c r="Y216" s="418">
        <v>0</v>
      </c>
      <c r="Z216" s="418">
        <v>0</v>
      </c>
      <c r="AA216" s="418">
        <v>0</v>
      </c>
      <c r="AB216" s="418">
        <v>0</v>
      </c>
      <c r="AC216" s="418">
        <v>2</v>
      </c>
      <c r="AD216" s="418">
        <v>2</v>
      </c>
      <c r="AE216" s="418">
        <v>0</v>
      </c>
      <c r="AF216" s="418">
        <v>0</v>
      </c>
      <c r="AG216" s="418">
        <v>0</v>
      </c>
      <c r="AH216" s="418">
        <v>3</v>
      </c>
      <c r="AI216" s="418">
        <v>7</v>
      </c>
      <c r="AJ216" s="418">
        <v>10</v>
      </c>
      <c r="AK216" s="418">
        <v>0</v>
      </c>
      <c r="AL216" s="418">
        <v>0</v>
      </c>
      <c r="AM216" s="418">
        <v>0</v>
      </c>
      <c r="AN216" s="418">
        <v>16</v>
      </c>
      <c r="AO216" s="418">
        <v>26</v>
      </c>
      <c r="AP216" s="418">
        <v>42</v>
      </c>
      <c r="AQ216" s="418">
        <v>6</v>
      </c>
      <c r="AR216" s="418">
        <v>10</v>
      </c>
      <c r="AS216" s="418">
        <v>16</v>
      </c>
      <c r="AT216" s="418">
        <v>2</v>
      </c>
      <c r="AU216" s="418">
        <v>5</v>
      </c>
      <c r="AV216" s="418">
        <v>7</v>
      </c>
      <c r="AW216" s="418">
        <v>0</v>
      </c>
      <c r="AX216" s="418">
        <v>0</v>
      </c>
      <c r="AY216" s="418">
        <v>0</v>
      </c>
      <c r="AZ216" s="418">
        <v>0</v>
      </c>
      <c r="BA216" s="418">
        <v>0</v>
      </c>
      <c r="BB216" s="418">
        <v>0</v>
      </c>
      <c r="BC216" s="419" t="s">
        <v>0</v>
      </c>
      <c r="BD216" s="419" t="s">
        <v>218</v>
      </c>
      <c r="BE216" s="418">
        <v>1</v>
      </c>
      <c r="BF216" s="418" t="b">
        <v>1</v>
      </c>
      <c r="BG216" s="418">
        <v>1</v>
      </c>
      <c r="BH216" s="418" t="b">
        <v>0</v>
      </c>
      <c r="BI216" s="418" t="b">
        <v>1</v>
      </c>
      <c r="BJ216" s="419" t="s">
        <v>2</v>
      </c>
      <c r="BK216" s="418">
        <v>100</v>
      </c>
      <c r="BL216" s="418" t="b">
        <v>0</v>
      </c>
      <c r="BN216" s="418" t="b">
        <v>0</v>
      </c>
      <c r="BP216" s="418" t="b">
        <v>0</v>
      </c>
      <c r="BQ216" s="418" t="b">
        <v>0</v>
      </c>
      <c r="BR216" s="418" t="b">
        <v>0</v>
      </c>
      <c r="BS216" s="418" t="b">
        <v>0</v>
      </c>
      <c r="BT216" s="418" t="b">
        <v>0</v>
      </c>
      <c r="BU216" s="418">
        <v>1.5</v>
      </c>
      <c r="BV216" s="419" t="s">
        <v>217</v>
      </c>
      <c r="BW216" s="418">
        <v>1</v>
      </c>
      <c r="BX216" s="419" t="s">
        <v>983</v>
      </c>
      <c r="BY216" s="419" t="s">
        <v>217</v>
      </c>
    </row>
    <row r="217" spans="1:77" ht="29" x14ac:dyDescent="0.35">
      <c r="A217" s="418">
        <v>1384</v>
      </c>
      <c r="B217" s="419" t="s">
        <v>984</v>
      </c>
      <c r="C217" s="419" t="s">
        <v>217</v>
      </c>
      <c r="D217" s="419" t="s">
        <v>985</v>
      </c>
      <c r="E217" s="419" t="s">
        <v>983</v>
      </c>
      <c r="F217" s="419" t="s">
        <v>396</v>
      </c>
      <c r="G217" s="418">
        <v>20890033</v>
      </c>
      <c r="H217" s="418">
        <v>20890033</v>
      </c>
      <c r="I217" s="419" t="s">
        <v>986</v>
      </c>
      <c r="J217" s="420">
        <v>42250</v>
      </c>
      <c r="K217" s="419" t="s">
        <v>217</v>
      </c>
      <c r="L217" s="419" t="s">
        <v>987</v>
      </c>
      <c r="M217" s="419" t="s">
        <v>551</v>
      </c>
      <c r="N217" s="419" t="s">
        <v>551</v>
      </c>
      <c r="O217" s="419" t="s">
        <v>988</v>
      </c>
      <c r="R217" s="418">
        <v>0</v>
      </c>
      <c r="S217" s="418">
        <v>0</v>
      </c>
      <c r="T217" s="419" t="s">
        <v>217</v>
      </c>
      <c r="U217" s="419" t="s">
        <v>217</v>
      </c>
      <c r="V217" s="418">
        <v>1</v>
      </c>
      <c r="W217" s="418">
        <v>1</v>
      </c>
      <c r="X217" s="418">
        <v>2</v>
      </c>
      <c r="Y217" s="418">
        <v>0</v>
      </c>
      <c r="Z217" s="418">
        <v>0</v>
      </c>
      <c r="AA217" s="418">
        <v>0</v>
      </c>
      <c r="AB217" s="418">
        <v>1</v>
      </c>
      <c r="AC217" s="418">
        <v>1</v>
      </c>
      <c r="AD217" s="418">
        <v>2</v>
      </c>
      <c r="AE217" s="418">
        <v>0</v>
      </c>
      <c r="AF217" s="418">
        <v>0</v>
      </c>
      <c r="AG217" s="418">
        <v>0</v>
      </c>
      <c r="AH217" s="418">
        <v>3</v>
      </c>
      <c r="AI217" s="418">
        <v>7</v>
      </c>
      <c r="AJ217" s="418">
        <v>10</v>
      </c>
      <c r="AK217" s="418">
        <v>0</v>
      </c>
      <c r="AL217" s="418">
        <v>0</v>
      </c>
      <c r="AM217" s="418">
        <v>0</v>
      </c>
      <c r="AN217" s="418">
        <v>28</v>
      </c>
      <c r="AO217" s="418">
        <v>25</v>
      </c>
      <c r="AP217" s="418">
        <v>53</v>
      </c>
      <c r="AQ217" s="418">
        <v>15</v>
      </c>
      <c r="AR217" s="418">
        <v>16</v>
      </c>
      <c r="AS217" s="418">
        <v>31</v>
      </c>
      <c r="AT217" s="418">
        <v>4</v>
      </c>
      <c r="AU217" s="418">
        <v>2</v>
      </c>
      <c r="AV217" s="418">
        <v>6</v>
      </c>
      <c r="AW217" s="418">
        <v>0</v>
      </c>
      <c r="AX217" s="418">
        <v>4</v>
      </c>
      <c r="AY217" s="418">
        <v>4</v>
      </c>
      <c r="AZ217" s="418">
        <v>0</v>
      </c>
      <c r="BA217" s="418">
        <v>0</v>
      </c>
      <c r="BB217" s="418">
        <v>0</v>
      </c>
      <c r="BC217" s="419" t="s">
        <v>3</v>
      </c>
      <c r="BD217" s="419" t="s">
        <v>1</v>
      </c>
      <c r="BE217" s="418">
        <v>1</v>
      </c>
      <c r="BF217" s="418" t="b">
        <v>1</v>
      </c>
      <c r="BG217" s="418">
        <v>2</v>
      </c>
      <c r="BH217" s="418" t="b">
        <v>1</v>
      </c>
      <c r="BI217" s="418" t="b">
        <v>1</v>
      </c>
      <c r="BJ217" s="419" t="s">
        <v>2</v>
      </c>
      <c r="BK217" s="418">
        <v>200</v>
      </c>
      <c r="BL217" s="418" t="b">
        <v>1</v>
      </c>
      <c r="BM217" s="418">
        <v>0.5</v>
      </c>
      <c r="BN217" s="418" t="b">
        <v>0</v>
      </c>
      <c r="BP217" s="418" t="b">
        <v>0</v>
      </c>
      <c r="BQ217" s="418" t="b">
        <v>0</v>
      </c>
      <c r="BR217" s="418" t="b">
        <v>0</v>
      </c>
      <c r="BS217" s="418" t="b">
        <v>0</v>
      </c>
      <c r="BT217" s="418" t="b">
        <v>0</v>
      </c>
      <c r="BU217" s="418">
        <v>1</v>
      </c>
      <c r="BV217" s="419" t="s">
        <v>988</v>
      </c>
      <c r="BW217" s="418">
        <v>4</v>
      </c>
      <c r="BX217" s="419" t="s">
        <v>983</v>
      </c>
      <c r="BY217" s="419" t="s">
        <v>217</v>
      </c>
    </row>
    <row r="218" spans="1:77" x14ac:dyDescent="0.35">
      <c r="A218" s="418">
        <v>1385</v>
      </c>
      <c r="B218" s="419" t="s">
        <v>989</v>
      </c>
      <c r="C218" s="419" t="s">
        <v>217</v>
      </c>
      <c r="D218" s="419" t="s">
        <v>217</v>
      </c>
      <c r="E218" s="419" t="s">
        <v>983</v>
      </c>
      <c r="F218" s="419" t="s">
        <v>396</v>
      </c>
      <c r="G218" s="418">
        <v>20890034</v>
      </c>
      <c r="H218" s="418">
        <v>20890034</v>
      </c>
      <c r="I218" s="419" t="s">
        <v>940</v>
      </c>
      <c r="J218" s="420">
        <v>42250</v>
      </c>
      <c r="K218" s="419" t="s">
        <v>217</v>
      </c>
      <c r="L218" s="419" t="s">
        <v>983</v>
      </c>
      <c r="M218" s="419" t="s">
        <v>551</v>
      </c>
      <c r="N218" s="419" t="s">
        <v>551</v>
      </c>
      <c r="O218" s="419" t="s">
        <v>988</v>
      </c>
      <c r="R218" s="418">
        <v>0</v>
      </c>
      <c r="S218" s="418">
        <v>0</v>
      </c>
      <c r="T218" s="419" t="s">
        <v>217</v>
      </c>
      <c r="U218" s="419" t="s">
        <v>217</v>
      </c>
      <c r="V218" s="418">
        <v>0</v>
      </c>
      <c r="W218" s="418">
        <v>1</v>
      </c>
      <c r="X218" s="418">
        <v>1</v>
      </c>
      <c r="Y218" s="418">
        <v>0</v>
      </c>
      <c r="Z218" s="418">
        <v>0</v>
      </c>
      <c r="AA218" s="418">
        <v>0</v>
      </c>
      <c r="AB218" s="418">
        <v>0</v>
      </c>
      <c r="AC218" s="418">
        <v>1</v>
      </c>
      <c r="AD218" s="418">
        <v>1</v>
      </c>
      <c r="AE218" s="418">
        <v>0</v>
      </c>
      <c r="AF218" s="418">
        <v>0</v>
      </c>
      <c r="AG218" s="418">
        <v>0</v>
      </c>
      <c r="AH218" s="418">
        <v>0</v>
      </c>
      <c r="AI218" s="418">
        <v>0</v>
      </c>
      <c r="AJ218" s="418">
        <v>0</v>
      </c>
      <c r="AK218" s="418">
        <v>0</v>
      </c>
      <c r="AL218" s="418">
        <v>0</v>
      </c>
      <c r="AM218" s="418">
        <v>0</v>
      </c>
      <c r="AN218" s="418">
        <v>6</v>
      </c>
      <c r="AO218" s="418">
        <v>19</v>
      </c>
      <c r="AP218" s="418">
        <v>25</v>
      </c>
      <c r="AQ218" s="418">
        <v>5</v>
      </c>
      <c r="AR218" s="418">
        <v>14</v>
      </c>
      <c r="AS218" s="418">
        <v>19</v>
      </c>
      <c r="AT218" s="418">
        <v>7</v>
      </c>
      <c r="AU218" s="418">
        <v>8</v>
      </c>
      <c r="AV218" s="418">
        <v>15</v>
      </c>
      <c r="AW218" s="418">
        <v>0</v>
      </c>
      <c r="AX218" s="418">
        <v>0</v>
      </c>
      <c r="AY218" s="418">
        <v>0</v>
      </c>
      <c r="AZ218" s="418">
        <v>0</v>
      </c>
      <c r="BA218" s="418">
        <v>0</v>
      </c>
      <c r="BB218" s="418">
        <v>0</v>
      </c>
      <c r="BC218" s="419" t="s">
        <v>3</v>
      </c>
      <c r="BD218" s="419" t="s">
        <v>1</v>
      </c>
      <c r="BE218" s="418">
        <v>1</v>
      </c>
      <c r="BF218" s="418" t="b">
        <v>1</v>
      </c>
      <c r="BG218" s="418">
        <v>1</v>
      </c>
      <c r="BH218" s="418" t="b">
        <v>1</v>
      </c>
      <c r="BI218" s="418" t="b">
        <v>1</v>
      </c>
      <c r="BJ218" s="419" t="s">
        <v>2</v>
      </c>
      <c r="BK218" s="418">
        <v>50</v>
      </c>
      <c r="BL218" s="418" t="b">
        <v>0</v>
      </c>
      <c r="BN218" s="418" t="b">
        <v>0</v>
      </c>
      <c r="BP218" s="418" t="b">
        <v>0</v>
      </c>
      <c r="BQ218" s="418" t="b">
        <v>0</v>
      </c>
      <c r="BR218" s="418" t="b">
        <v>0</v>
      </c>
      <c r="BS218" s="418" t="b">
        <v>0</v>
      </c>
      <c r="BT218" s="418" t="b">
        <v>0</v>
      </c>
      <c r="BU218" s="418">
        <v>0.5</v>
      </c>
      <c r="BV218" s="419" t="s">
        <v>983</v>
      </c>
      <c r="BW218" s="418">
        <v>1</v>
      </c>
      <c r="BX218" s="419" t="s">
        <v>508</v>
      </c>
      <c r="BY218" s="419" t="s">
        <v>217</v>
      </c>
    </row>
    <row r="219" spans="1:77" x14ac:dyDescent="0.35">
      <c r="A219" s="418">
        <v>1386</v>
      </c>
      <c r="B219" s="419" t="s">
        <v>991</v>
      </c>
      <c r="C219" s="419" t="s">
        <v>217</v>
      </c>
      <c r="D219" s="419" t="s">
        <v>992</v>
      </c>
      <c r="E219" s="419" t="s">
        <v>993</v>
      </c>
      <c r="F219" s="419" t="s">
        <v>396</v>
      </c>
      <c r="G219" s="418">
        <v>20890035</v>
      </c>
      <c r="H219" s="418">
        <v>20890035</v>
      </c>
      <c r="I219" s="419" t="s">
        <v>940</v>
      </c>
      <c r="J219" s="420">
        <v>42250</v>
      </c>
      <c r="K219" s="419" t="s">
        <v>217</v>
      </c>
      <c r="L219" s="419" t="s">
        <v>991</v>
      </c>
      <c r="M219" s="419" t="s">
        <v>551</v>
      </c>
      <c r="N219" s="419" t="s">
        <v>551</v>
      </c>
      <c r="O219" s="419" t="s">
        <v>988</v>
      </c>
      <c r="R219" s="418">
        <v>0</v>
      </c>
      <c r="S219" s="418">
        <v>0</v>
      </c>
      <c r="T219" s="419" t="s">
        <v>217</v>
      </c>
      <c r="U219" s="419" t="s">
        <v>217</v>
      </c>
      <c r="V219" s="418">
        <v>1</v>
      </c>
      <c r="W219" s="418">
        <v>0</v>
      </c>
      <c r="X219" s="418">
        <v>1</v>
      </c>
      <c r="Y219" s="418">
        <v>0</v>
      </c>
      <c r="Z219" s="418">
        <v>0</v>
      </c>
      <c r="AA219" s="418">
        <v>0</v>
      </c>
      <c r="AB219" s="418">
        <v>1</v>
      </c>
      <c r="AC219" s="418">
        <v>0</v>
      </c>
      <c r="AD219" s="418">
        <v>1</v>
      </c>
      <c r="AE219" s="418">
        <v>0</v>
      </c>
      <c r="AF219" s="418">
        <v>0</v>
      </c>
      <c r="AG219" s="418">
        <v>0</v>
      </c>
      <c r="AH219" s="418">
        <v>0</v>
      </c>
      <c r="AI219" s="418">
        <v>0</v>
      </c>
      <c r="AJ219" s="418">
        <v>0</v>
      </c>
      <c r="AK219" s="418">
        <v>0</v>
      </c>
      <c r="AL219" s="418">
        <v>0</v>
      </c>
      <c r="AM219" s="418">
        <v>0</v>
      </c>
      <c r="AN219" s="418">
        <v>16</v>
      </c>
      <c r="AO219" s="418">
        <v>28</v>
      </c>
      <c r="AP219" s="418">
        <v>44</v>
      </c>
      <c r="AQ219" s="418">
        <v>7</v>
      </c>
      <c r="AR219" s="418">
        <v>9</v>
      </c>
      <c r="AS219" s="418">
        <v>16</v>
      </c>
      <c r="AT219" s="418">
        <v>0</v>
      </c>
      <c r="AU219" s="418">
        <v>0</v>
      </c>
      <c r="AV219" s="418">
        <v>0</v>
      </c>
      <c r="AW219" s="418">
        <v>0</v>
      </c>
      <c r="AX219" s="418">
        <v>0</v>
      </c>
      <c r="AY219" s="418">
        <v>0</v>
      </c>
      <c r="AZ219" s="418">
        <v>1</v>
      </c>
      <c r="BA219" s="418">
        <v>0</v>
      </c>
      <c r="BB219" s="418">
        <v>1</v>
      </c>
      <c r="BC219" s="419" t="s">
        <v>0</v>
      </c>
      <c r="BD219" s="419" t="s">
        <v>1</v>
      </c>
      <c r="BE219" s="418">
        <v>1</v>
      </c>
      <c r="BF219" s="418" t="b">
        <v>1</v>
      </c>
      <c r="BG219" s="418">
        <v>2</v>
      </c>
      <c r="BH219" s="418" t="b">
        <v>1</v>
      </c>
      <c r="BI219" s="418" t="b">
        <v>1</v>
      </c>
      <c r="BJ219" s="419" t="s">
        <v>2</v>
      </c>
      <c r="BK219" s="418">
        <v>150</v>
      </c>
      <c r="BL219" s="418" t="b">
        <v>0</v>
      </c>
      <c r="BN219" s="418" t="b">
        <v>0</v>
      </c>
      <c r="BP219" s="418" t="b">
        <v>0</v>
      </c>
      <c r="BQ219" s="418" t="b">
        <v>0</v>
      </c>
      <c r="BR219" s="418" t="b">
        <v>0</v>
      </c>
      <c r="BS219" s="418" t="b">
        <v>0</v>
      </c>
      <c r="BT219" s="418" t="b">
        <v>0</v>
      </c>
      <c r="BU219" s="418">
        <v>2</v>
      </c>
      <c r="BV219" s="419" t="s">
        <v>994</v>
      </c>
      <c r="BW219" s="418">
        <v>3</v>
      </c>
      <c r="BX219" s="419" t="s">
        <v>983</v>
      </c>
      <c r="BY219" s="419" t="s">
        <v>217</v>
      </c>
    </row>
    <row r="220" spans="1:77" x14ac:dyDescent="0.35">
      <c r="A220" s="418">
        <v>1387</v>
      </c>
      <c r="B220" s="419" t="s">
        <v>995</v>
      </c>
      <c r="C220" s="419" t="s">
        <v>217</v>
      </c>
      <c r="D220" s="419" t="s">
        <v>992</v>
      </c>
      <c r="E220" s="419" t="s">
        <v>983</v>
      </c>
      <c r="F220" s="419" t="s">
        <v>396</v>
      </c>
      <c r="G220" s="418">
        <v>20890036</v>
      </c>
      <c r="H220" s="418">
        <v>20890036</v>
      </c>
      <c r="I220" s="419" t="s">
        <v>996</v>
      </c>
      <c r="J220" s="420">
        <v>42250</v>
      </c>
      <c r="K220" s="419" t="s">
        <v>217</v>
      </c>
      <c r="L220" s="419" t="s">
        <v>997</v>
      </c>
      <c r="M220" s="419" t="s">
        <v>551</v>
      </c>
      <c r="N220" s="419" t="s">
        <v>551</v>
      </c>
      <c r="O220" s="419" t="s">
        <v>988</v>
      </c>
      <c r="R220" s="418">
        <v>0</v>
      </c>
      <c r="S220" s="418">
        <v>0</v>
      </c>
      <c r="T220" s="419" t="s">
        <v>217</v>
      </c>
      <c r="U220" s="419" t="s">
        <v>217</v>
      </c>
      <c r="V220" s="418">
        <v>0</v>
      </c>
      <c r="W220" s="418">
        <v>1</v>
      </c>
      <c r="X220" s="418">
        <v>1</v>
      </c>
      <c r="Y220" s="418">
        <v>0</v>
      </c>
      <c r="Z220" s="418">
        <v>1</v>
      </c>
      <c r="AA220" s="418">
        <v>1</v>
      </c>
      <c r="AB220" s="418">
        <v>0</v>
      </c>
      <c r="AC220" s="418">
        <v>0</v>
      </c>
      <c r="AD220" s="418">
        <v>0</v>
      </c>
      <c r="AE220" s="418">
        <v>0</v>
      </c>
      <c r="AF220" s="418">
        <v>0</v>
      </c>
      <c r="AG220" s="418">
        <v>0</v>
      </c>
      <c r="AH220" s="418">
        <v>7</v>
      </c>
      <c r="AI220" s="418">
        <v>5</v>
      </c>
      <c r="AJ220" s="418">
        <v>12</v>
      </c>
      <c r="AK220" s="418">
        <v>0</v>
      </c>
      <c r="AL220" s="418">
        <v>0</v>
      </c>
      <c r="AM220" s="418">
        <v>0</v>
      </c>
      <c r="AN220" s="418">
        <v>20</v>
      </c>
      <c r="AO220" s="418">
        <v>22</v>
      </c>
      <c r="AP220" s="418">
        <v>42</v>
      </c>
      <c r="AQ220" s="418">
        <v>3</v>
      </c>
      <c r="AR220" s="418">
        <v>1</v>
      </c>
      <c r="AS220" s="418">
        <v>4</v>
      </c>
      <c r="AT220" s="418">
        <v>2</v>
      </c>
      <c r="AU220" s="418">
        <v>2</v>
      </c>
      <c r="AV220" s="418">
        <v>4</v>
      </c>
      <c r="AW220" s="418">
        <v>2</v>
      </c>
      <c r="AX220" s="418">
        <v>1</v>
      </c>
      <c r="AY220" s="418">
        <v>3</v>
      </c>
      <c r="AZ220" s="418">
        <v>0</v>
      </c>
      <c r="BA220" s="418">
        <v>0</v>
      </c>
      <c r="BB220" s="418">
        <v>0</v>
      </c>
      <c r="BC220" s="419" t="s">
        <v>8</v>
      </c>
      <c r="BD220" s="419" t="s">
        <v>7</v>
      </c>
      <c r="BE220" s="418">
        <v>1</v>
      </c>
      <c r="BF220" s="418" t="b">
        <v>1</v>
      </c>
      <c r="BG220" s="418">
        <v>2</v>
      </c>
      <c r="BH220" s="418" t="b">
        <v>1</v>
      </c>
      <c r="BI220" s="418" t="b">
        <v>1</v>
      </c>
      <c r="BJ220" s="419" t="s">
        <v>2</v>
      </c>
      <c r="BK220" s="418">
        <v>50</v>
      </c>
      <c r="BL220" s="418" t="b">
        <v>0</v>
      </c>
      <c r="BN220" s="418" t="b">
        <v>0</v>
      </c>
      <c r="BP220" s="418" t="b">
        <v>0</v>
      </c>
      <c r="BQ220" s="418" t="b">
        <v>0</v>
      </c>
      <c r="BR220" s="418" t="b">
        <v>0</v>
      </c>
      <c r="BS220" s="418" t="b">
        <v>0</v>
      </c>
      <c r="BT220" s="418" t="b">
        <v>0</v>
      </c>
      <c r="BU220" s="418">
        <v>2</v>
      </c>
      <c r="BV220" s="419" t="s">
        <v>508</v>
      </c>
      <c r="BW220" s="418">
        <v>2</v>
      </c>
      <c r="BX220" s="419" t="s">
        <v>217</v>
      </c>
      <c r="BY220" s="419" t="s">
        <v>217</v>
      </c>
    </row>
    <row r="221" spans="1:77" x14ac:dyDescent="0.35">
      <c r="A221" s="418">
        <v>1388</v>
      </c>
      <c r="B221" s="419" t="s">
        <v>998</v>
      </c>
      <c r="C221" s="419" t="s">
        <v>217</v>
      </c>
      <c r="D221" s="419" t="s">
        <v>992</v>
      </c>
      <c r="E221" s="419" t="s">
        <v>999</v>
      </c>
      <c r="F221" s="419" t="s">
        <v>396</v>
      </c>
      <c r="G221" s="418">
        <v>20890037</v>
      </c>
      <c r="H221" s="418">
        <v>20890037</v>
      </c>
      <c r="I221" s="419" t="s">
        <v>940</v>
      </c>
      <c r="J221" s="420">
        <v>42250</v>
      </c>
      <c r="K221" s="419" t="s">
        <v>217</v>
      </c>
      <c r="L221" s="419" t="s">
        <v>999</v>
      </c>
      <c r="M221" s="419" t="s">
        <v>551</v>
      </c>
      <c r="N221" s="419" t="s">
        <v>551</v>
      </c>
      <c r="O221" s="419" t="s">
        <v>983</v>
      </c>
      <c r="R221" s="418">
        <v>0</v>
      </c>
      <c r="S221" s="418">
        <v>0</v>
      </c>
      <c r="T221" s="419" t="s">
        <v>217</v>
      </c>
      <c r="U221" s="419" t="s">
        <v>217</v>
      </c>
      <c r="V221" s="418">
        <v>1</v>
      </c>
      <c r="W221" s="418">
        <v>0</v>
      </c>
      <c r="X221" s="418">
        <v>1</v>
      </c>
      <c r="Y221" s="418">
        <v>0</v>
      </c>
      <c r="Z221" s="418">
        <v>0</v>
      </c>
      <c r="AA221" s="418">
        <v>0</v>
      </c>
      <c r="AB221" s="418">
        <v>1</v>
      </c>
      <c r="AC221" s="418">
        <v>0</v>
      </c>
      <c r="AD221" s="418">
        <v>1</v>
      </c>
      <c r="AE221" s="418">
        <v>0</v>
      </c>
      <c r="AF221" s="418">
        <v>0</v>
      </c>
      <c r="AG221" s="418">
        <v>0</v>
      </c>
      <c r="AH221" s="418">
        <v>0</v>
      </c>
      <c r="AI221" s="418">
        <v>0</v>
      </c>
      <c r="AJ221" s="418">
        <v>0</v>
      </c>
      <c r="AK221" s="418">
        <v>0</v>
      </c>
      <c r="AL221" s="418">
        <v>0</v>
      </c>
      <c r="AM221" s="418">
        <v>0</v>
      </c>
      <c r="AN221" s="418">
        <v>17</v>
      </c>
      <c r="AO221" s="418">
        <v>8</v>
      </c>
      <c r="AP221" s="418">
        <v>25</v>
      </c>
      <c r="AQ221" s="418">
        <v>17</v>
      </c>
      <c r="AR221" s="418">
        <v>8</v>
      </c>
      <c r="AS221" s="418">
        <v>25</v>
      </c>
      <c r="AT221" s="418">
        <v>0</v>
      </c>
      <c r="AU221" s="418">
        <v>0</v>
      </c>
      <c r="AV221" s="418">
        <v>0</v>
      </c>
      <c r="AW221" s="418">
        <v>0</v>
      </c>
      <c r="AX221" s="418">
        <v>0</v>
      </c>
      <c r="AY221" s="418">
        <v>0</v>
      </c>
      <c r="AZ221" s="418">
        <v>0</v>
      </c>
      <c r="BA221" s="418">
        <v>0</v>
      </c>
      <c r="BB221" s="418">
        <v>0</v>
      </c>
      <c r="BC221" s="419" t="s">
        <v>0</v>
      </c>
      <c r="BD221" s="419" t="s">
        <v>7</v>
      </c>
      <c r="BE221" s="418">
        <v>1</v>
      </c>
      <c r="BF221" s="418" t="b">
        <v>0</v>
      </c>
      <c r="BH221" s="418" t="b">
        <v>0</v>
      </c>
      <c r="BI221" s="418" t="b">
        <v>1</v>
      </c>
      <c r="BJ221" s="419" t="s">
        <v>2</v>
      </c>
      <c r="BK221" s="418">
        <v>150</v>
      </c>
      <c r="BL221" s="418" t="b">
        <v>0</v>
      </c>
      <c r="BN221" s="418" t="b">
        <v>0</v>
      </c>
      <c r="BP221" s="418" t="b">
        <v>0</v>
      </c>
      <c r="BQ221" s="418" t="b">
        <v>0</v>
      </c>
      <c r="BR221" s="418" t="b">
        <v>0</v>
      </c>
      <c r="BS221" s="418" t="b">
        <v>0</v>
      </c>
      <c r="BT221" s="418" t="b">
        <v>0</v>
      </c>
      <c r="BU221" s="418">
        <v>3</v>
      </c>
      <c r="BV221" s="419" t="s">
        <v>217</v>
      </c>
      <c r="BW221" s="418">
        <v>5</v>
      </c>
      <c r="BX221" s="419" t="s">
        <v>217</v>
      </c>
      <c r="BY221" s="419" t="s">
        <v>217</v>
      </c>
    </row>
    <row r="222" spans="1:77" ht="29" x14ac:dyDescent="0.35">
      <c r="A222" s="418">
        <v>1389</v>
      </c>
      <c r="B222" s="419" t="s">
        <v>923</v>
      </c>
      <c r="C222" s="419" t="s">
        <v>217</v>
      </c>
      <c r="D222" s="419" t="s">
        <v>1000</v>
      </c>
      <c r="E222" s="419" t="s">
        <v>583</v>
      </c>
      <c r="F222" s="419" t="s">
        <v>396</v>
      </c>
      <c r="G222" s="418">
        <v>20890038</v>
      </c>
      <c r="H222" s="418">
        <v>20890038</v>
      </c>
      <c r="I222" s="419" t="s">
        <v>940</v>
      </c>
      <c r="J222" s="420">
        <v>42250</v>
      </c>
      <c r="K222" s="419" t="s">
        <v>217</v>
      </c>
      <c r="L222" s="419" t="s">
        <v>1001</v>
      </c>
      <c r="M222" s="419" t="s">
        <v>551</v>
      </c>
      <c r="N222" s="419" t="s">
        <v>551</v>
      </c>
      <c r="O222" s="419" t="s">
        <v>1002</v>
      </c>
      <c r="R222" s="418">
        <v>0</v>
      </c>
      <c r="S222" s="418">
        <v>0</v>
      </c>
      <c r="T222" s="419" t="s">
        <v>217</v>
      </c>
      <c r="U222" s="419" t="s">
        <v>217</v>
      </c>
      <c r="V222" s="418">
        <v>0</v>
      </c>
      <c r="W222" s="418">
        <v>3</v>
      </c>
      <c r="X222" s="418">
        <v>3</v>
      </c>
      <c r="Y222" s="418">
        <v>0</v>
      </c>
      <c r="Z222" s="418">
        <v>0</v>
      </c>
      <c r="AA222" s="418">
        <v>0</v>
      </c>
      <c r="AB222" s="418">
        <v>0</v>
      </c>
      <c r="AC222" s="418">
        <v>3</v>
      </c>
      <c r="AD222" s="418">
        <v>3</v>
      </c>
      <c r="AE222" s="418">
        <v>0</v>
      </c>
      <c r="AF222" s="418">
        <v>0</v>
      </c>
      <c r="AG222" s="418">
        <v>0</v>
      </c>
      <c r="AH222" s="418">
        <v>4</v>
      </c>
      <c r="AI222" s="418">
        <v>6</v>
      </c>
      <c r="AJ222" s="418">
        <v>10</v>
      </c>
      <c r="AK222" s="418">
        <v>0</v>
      </c>
      <c r="AL222" s="418">
        <v>0</v>
      </c>
      <c r="AM222" s="418">
        <v>0</v>
      </c>
      <c r="AN222" s="418">
        <v>33</v>
      </c>
      <c r="AO222" s="418">
        <v>36</v>
      </c>
      <c r="AP222" s="418">
        <v>69</v>
      </c>
      <c r="AQ222" s="418">
        <v>18</v>
      </c>
      <c r="AR222" s="418">
        <v>20</v>
      </c>
      <c r="AS222" s="418">
        <v>38</v>
      </c>
      <c r="AT222" s="418">
        <v>1</v>
      </c>
      <c r="AU222" s="418">
        <v>3</v>
      </c>
      <c r="AV222" s="418">
        <v>4</v>
      </c>
      <c r="AW222" s="418">
        <v>2</v>
      </c>
      <c r="AX222" s="418">
        <v>1</v>
      </c>
      <c r="AY222" s="418">
        <v>3</v>
      </c>
      <c r="AZ222" s="418">
        <v>0</v>
      </c>
      <c r="BA222" s="418">
        <v>1</v>
      </c>
      <c r="BB222" s="418">
        <v>1</v>
      </c>
      <c r="BC222" s="419" t="s">
        <v>0</v>
      </c>
      <c r="BD222" s="419" t="s">
        <v>7</v>
      </c>
      <c r="BE222" s="418">
        <v>1</v>
      </c>
      <c r="BF222" s="418" t="b">
        <v>0</v>
      </c>
      <c r="BH222" s="418" t="b">
        <v>0</v>
      </c>
      <c r="BI222" s="418" t="b">
        <v>1</v>
      </c>
      <c r="BJ222" s="419" t="s">
        <v>6</v>
      </c>
      <c r="BK222" s="418">
        <v>50</v>
      </c>
      <c r="BL222" s="418" t="b">
        <v>0</v>
      </c>
      <c r="BN222" s="418" t="b">
        <v>0</v>
      </c>
      <c r="BP222" s="418" t="b">
        <v>0</v>
      </c>
      <c r="BQ222" s="418" t="b">
        <v>0</v>
      </c>
      <c r="BR222" s="418" t="b">
        <v>0</v>
      </c>
      <c r="BS222" s="418" t="b">
        <v>0</v>
      </c>
      <c r="BT222" s="418" t="b">
        <v>0</v>
      </c>
      <c r="BU222" s="418">
        <v>1</v>
      </c>
      <c r="BV222" s="419" t="s">
        <v>945</v>
      </c>
      <c r="BW222" s="418">
        <v>5</v>
      </c>
      <c r="BX222" s="419" t="s">
        <v>983</v>
      </c>
      <c r="BY222" s="419" t="s">
        <v>217</v>
      </c>
    </row>
    <row r="223" spans="1:77" x14ac:dyDescent="0.35">
      <c r="A223" s="418">
        <v>1390</v>
      </c>
      <c r="B223" s="419" t="s">
        <v>1003</v>
      </c>
      <c r="C223" s="419" t="s">
        <v>217</v>
      </c>
      <c r="D223" s="419" t="s">
        <v>217</v>
      </c>
      <c r="E223" s="419" t="s">
        <v>1004</v>
      </c>
      <c r="F223" s="419" t="s">
        <v>396</v>
      </c>
      <c r="G223" s="418">
        <v>20890039</v>
      </c>
      <c r="H223" s="418">
        <v>20890039</v>
      </c>
      <c r="I223" s="419" t="s">
        <v>455</v>
      </c>
      <c r="J223" s="420">
        <v>42250</v>
      </c>
      <c r="K223" s="419" t="s">
        <v>217</v>
      </c>
      <c r="L223" s="419" t="s">
        <v>1005</v>
      </c>
      <c r="M223" s="419" t="s">
        <v>551</v>
      </c>
      <c r="N223" s="419" t="s">
        <v>551</v>
      </c>
      <c r="O223" s="419" t="s">
        <v>988</v>
      </c>
      <c r="R223" s="418">
        <v>0</v>
      </c>
      <c r="S223" s="418">
        <v>0</v>
      </c>
      <c r="T223" s="419" t="s">
        <v>217</v>
      </c>
      <c r="U223" s="419" t="s">
        <v>217</v>
      </c>
      <c r="V223" s="418">
        <v>0</v>
      </c>
      <c r="W223" s="418">
        <v>1</v>
      </c>
      <c r="X223" s="418">
        <v>1</v>
      </c>
      <c r="Y223" s="418">
        <v>0</v>
      </c>
      <c r="Z223" s="418">
        <v>0</v>
      </c>
      <c r="AA223" s="418">
        <v>0</v>
      </c>
      <c r="AB223" s="418">
        <v>0</v>
      </c>
      <c r="AC223" s="418">
        <v>1</v>
      </c>
      <c r="AD223" s="418">
        <v>1</v>
      </c>
      <c r="AE223" s="418">
        <v>0</v>
      </c>
      <c r="AF223" s="418">
        <v>0</v>
      </c>
      <c r="AG223" s="418">
        <v>0</v>
      </c>
      <c r="AH223" s="418">
        <v>0</v>
      </c>
      <c r="AI223" s="418">
        <v>0</v>
      </c>
      <c r="AJ223" s="418">
        <v>0</v>
      </c>
      <c r="AK223" s="418">
        <v>0</v>
      </c>
      <c r="AL223" s="418">
        <v>0</v>
      </c>
      <c r="AM223" s="418">
        <v>0</v>
      </c>
      <c r="AN223" s="418">
        <v>18</v>
      </c>
      <c r="AO223" s="418">
        <v>15</v>
      </c>
      <c r="AP223" s="418">
        <v>33</v>
      </c>
      <c r="AQ223" s="418">
        <v>12</v>
      </c>
      <c r="AR223" s="418">
        <v>13</v>
      </c>
      <c r="AS223" s="418">
        <v>25</v>
      </c>
      <c r="AT223" s="418">
        <v>3</v>
      </c>
      <c r="AU223" s="418">
        <v>1</v>
      </c>
      <c r="AV223" s="418">
        <v>4</v>
      </c>
      <c r="AW223" s="418">
        <v>1</v>
      </c>
      <c r="AX223" s="418">
        <v>1</v>
      </c>
      <c r="AY223" s="418">
        <v>2</v>
      </c>
      <c r="AZ223" s="418">
        <v>0</v>
      </c>
      <c r="BA223" s="418">
        <v>0</v>
      </c>
      <c r="BB223" s="418">
        <v>0</v>
      </c>
      <c r="BC223" s="419" t="s">
        <v>0</v>
      </c>
      <c r="BD223" s="419" t="s">
        <v>1</v>
      </c>
      <c r="BE223" s="418">
        <v>1</v>
      </c>
      <c r="BF223" s="418" t="b">
        <v>1</v>
      </c>
      <c r="BG223" s="418">
        <v>1</v>
      </c>
      <c r="BH223" s="418" t="b">
        <v>0</v>
      </c>
      <c r="BI223" s="418" t="b">
        <v>1</v>
      </c>
      <c r="BJ223" s="419" t="s">
        <v>2</v>
      </c>
      <c r="BK223" s="418">
        <v>50</v>
      </c>
      <c r="BL223" s="418" t="b">
        <v>0</v>
      </c>
      <c r="BN223" s="418" t="b">
        <v>0</v>
      </c>
      <c r="BP223" s="418" t="b">
        <v>0</v>
      </c>
      <c r="BQ223" s="418" t="b">
        <v>0</v>
      </c>
      <c r="BR223" s="418" t="b">
        <v>0</v>
      </c>
      <c r="BS223" s="418" t="b">
        <v>0</v>
      </c>
      <c r="BT223" s="418" t="b">
        <v>0</v>
      </c>
      <c r="BU223" s="418">
        <v>1</v>
      </c>
      <c r="BV223" s="419" t="s">
        <v>217</v>
      </c>
      <c r="BW223" s="418">
        <v>4</v>
      </c>
      <c r="BX223" s="419" t="s">
        <v>217</v>
      </c>
      <c r="BY223" s="419" t="s">
        <v>217</v>
      </c>
    </row>
    <row r="224" spans="1:77" x14ac:dyDescent="0.35">
      <c r="A224" s="418">
        <v>1391</v>
      </c>
      <c r="B224" s="419" t="s">
        <v>1006</v>
      </c>
      <c r="C224" s="419" t="s">
        <v>217</v>
      </c>
      <c r="D224" s="419" t="s">
        <v>1007</v>
      </c>
      <c r="E224" s="419" t="s">
        <v>1008</v>
      </c>
      <c r="F224" s="419" t="s">
        <v>396</v>
      </c>
      <c r="G224" s="418">
        <v>20890040</v>
      </c>
      <c r="H224" s="418">
        <v>20890040</v>
      </c>
      <c r="I224" s="419" t="s">
        <v>940</v>
      </c>
      <c r="J224" s="420">
        <v>42250</v>
      </c>
      <c r="K224" s="419" t="s">
        <v>217</v>
      </c>
      <c r="L224" s="419" t="s">
        <v>1008</v>
      </c>
      <c r="M224" s="419" t="s">
        <v>551</v>
      </c>
      <c r="N224" s="419" t="s">
        <v>551</v>
      </c>
      <c r="O224" s="419" t="s">
        <v>1009</v>
      </c>
      <c r="R224" s="418">
        <v>0</v>
      </c>
      <c r="S224" s="418">
        <v>0</v>
      </c>
      <c r="T224" s="419" t="s">
        <v>217</v>
      </c>
      <c r="U224" s="419" t="s">
        <v>217</v>
      </c>
      <c r="V224" s="418">
        <v>2</v>
      </c>
      <c r="W224" s="418">
        <v>3</v>
      </c>
      <c r="X224" s="418">
        <v>5</v>
      </c>
      <c r="Y224" s="418">
        <v>0</v>
      </c>
      <c r="Z224" s="418">
        <v>0</v>
      </c>
      <c r="AA224" s="418">
        <v>0</v>
      </c>
      <c r="AB224" s="418">
        <v>2</v>
      </c>
      <c r="AC224" s="418">
        <v>3</v>
      </c>
      <c r="AD224" s="418">
        <v>5</v>
      </c>
      <c r="AE224" s="418">
        <v>0</v>
      </c>
      <c r="AF224" s="418">
        <v>0</v>
      </c>
      <c r="AG224" s="418">
        <v>0</v>
      </c>
      <c r="AH224" s="418">
        <v>4</v>
      </c>
      <c r="AI224" s="418">
        <v>6</v>
      </c>
      <c r="AJ224" s="418">
        <v>10</v>
      </c>
      <c r="AK224" s="418">
        <v>0</v>
      </c>
      <c r="AL224" s="418">
        <v>0</v>
      </c>
      <c r="AM224" s="418">
        <v>0</v>
      </c>
      <c r="AN224" s="418">
        <v>236</v>
      </c>
      <c r="AO224" s="418">
        <v>264</v>
      </c>
      <c r="AP224" s="418">
        <v>500</v>
      </c>
      <c r="AQ224" s="418">
        <v>40</v>
      </c>
      <c r="AR224" s="418">
        <v>56</v>
      </c>
      <c r="AS224" s="418">
        <v>96</v>
      </c>
      <c r="AT224" s="418">
        <v>3</v>
      </c>
      <c r="AU224" s="418">
        <v>4</v>
      </c>
      <c r="AV224" s="418">
        <v>7</v>
      </c>
      <c r="AW224" s="418">
        <v>3</v>
      </c>
      <c r="AX224" s="418">
        <v>7</v>
      </c>
      <c r="AY224" s="418">
        <v>10</v>
      </c>
      <c r="AZ224" s="418">
        <v>0</v>
      </c>
      <c r="BA224" s="418">
        <v>0</v>
      </c>
      <c r="BB224" s="418">
        <v>0</v>
      </c>
      <c r="BC224" s="419" t="s">
        <v>0</v>
      </c>
      <c r="BD224" s="419" t="s">
        <v>218</v>
      </c>
      <c r="BE224" s="418">
        <v>1</v>
      </c>
      <c r="BF224" s="418" t="b">
        <v>0</v>
      </c>
      <c r="BH224" s="418" t="b">
        <v>0</v>
      </c>
      <c r="BI224" s="418" t="b">
        <v>1</v>
      </c>
      <c r="BJ224" s="419" t="s">
        <v>2</v>
      </c>
      <c r="BK224" s="418">
        <v>200</v>
      </c>
      <c r="BL224" s="418" t="b">
        <v>0</v>
      </c>
      <c r="BN224" s="418" t="b">
        <v>0</v>
      </c>
      <c r="BP224" s="418" t="b">
        <v>0</v>
      </c>
      <c r="BQ224" s="418" t="b">
        <v>0</v>
      </c>
      <c r="BR224" s="418" t="b">
        <v>0</v>
      </c>
      <c r="BS224" s="418" t="b">
        <v>0</v>
      </c>
      <c r="BT224" s="418" t="b">
        <v>0</v>
      </c>
      <c r="BU224" s="418">
        <v>2</v>
      </c>
      <c r="BV224" s="419" t="s">
        <v>217</v>
      </c>
      <c r="BX224" s="419" t="s">
        <v>1010</v>
      </c>
      <c r="BY224" s="419" t="s">
        <v>217</v>
      </c>
    </row>
    <row r="225" spans="1:77" x14ac:dyDescent="0.35">
      <c r="A225" s="418">
        <v>1392</v>
      </c>
      <c r="B225" s="419" t="s">
        <v>1011</v>
      </c>
      <c r="C225" s="419" t="s">
        <v>217</v>
      </c>
      <c r="D225" s="419" t="s">
        <v>217</v>
      </c>
      <c r="E225" s="419" t="s">
        <v>1012</v>
      </c>
      <c r="F225" s="419" t="s">
        <v>396</v>
      </c>
      <c r="G225" s="418">
        <v>20890041</v>
      </c>
      <c r="H225" s="418">
        <v>20890041</v>
      </c>
      <c r="I225" s="419" t="s">
        <v>940</v>
      </c>
      <c r="J225" s="420">
        <v>42250</v>
      </c>
      <c r="K225" s="419" t="s">
        <v>217</v>
      </c>
      <c r="L225" s="419" t="s">
        <v>1013</v>
      </c>
      <c r="M225" s="419" t="s">
        <v>551</v>
      </c>
      <c r="N225" s="419" t="s">
        <v>551</v>
      </c>
      <c r="O225" s="419" t="s">
        <v>491</v>
      </c>
      <c r="R225" s="418">
        <v>0</v>
      </c>
      <c r="S225" s="418">
        <v>0</v>
      </c>
      <c r="T225" s="419" t="s">
        <v>217</v>
      </c>
      <c r="U225" s="419" t="s">
        <v>217</v>
      </c>
      <c r="V225" s="418">
        <v>1</v>
      </c>
      <c r="W225" s="418">
        <v>1</v>
      </c>
      <c r="X225" s="418">
        <v>2</v>
      </c>
      <c r="Y225" s="418">
        <v>0</v>
      </c>
      <c r="Z225" s="418">
        <v>0</v>
      </c>
      <c r="AA225" s="418">
        <v>0</v>
      </c>
      <c r="AB225" s="418">
        <v>1</v>
      </c>
      <c r="AC225" s="418">
        <v>1</v>
      </c>
      <c r="AD225" s="418">
        <v>2</v>
      </c>
      <c r="AE225" s="418">
        <v>0</v>
      </c>
      <c r="AF225" s="418">
        <v>0</v>
      </c>
      <c r="AG225" s="418">
        <v>0</v>
      </c>
      <c r="AH225" s="418">
        <v>4</v>
      </c>
      <c r="AI225" s="418">
        <v>6</v>
      </c>
      <c r="AJ225" s="418">
        <v>10</v>
      </c>
      <c r="AK225" s="418">
        <v>0</v>
      </c>
      <c r="AL225" s="418">
        <v>0</v>
      </c>
      <c r="AM225" s="418">
        <v>0</v>
      </c>
      <c r="AN225" s="418">
        <v>22</v>
      </c>
      <c r="AO225" s="418">
        <v>23</v>
      </c>
      <c r="AP225" s="418">
        <v>45</v>
      </c>
      <c r="AQ225" s="418">
        <v>16</v>
      </c>
      <c r="AR225" s="418">
        <v>16</v>
      </c>
      <c r="AS225" s="418">
        <v>32</v>
      </c>
      <c r="AT225" s="418">
        <v>2</v>
      </c>
      <c r="AU225" s="418">
        <v>4</v>
      </c>
      <c r="AV225" s="418">
        <v>6</v>
      </c>
      <c r="AW225" s="418">
        <v>1</v>
      </c>
      <c r="AX225" s="418">
        <v>1</v>
      </c>
      <c r="AY225" s="418">
        <v>2</v>
      </c>
      <c r="AZ225" s="418">
        <v>0</v>
      </c>
      <c r="BA225" s="418">
        <v>0</v>
      </c>
      <c r="BB225" s="418">
        <v>0</v>
      </c>
      <c r="BC225" s="419" t="s">
        <v>0</v>
      </c>
      <c r="BD225" s="419" t="s">
        <v>218</v>
      </c>
      <c r="BE225" s="418">
        <v>1</v>
      </c>
      <c r="BF225" s="418" t="b">
        <v>0</v>
      </c>
      <c r="BH225" s="418" t="b">
        <v>0</v>
      </c>
      <c r="BI225" s="418" t="b">
        <v>0</v>
      </c>
      <c r="BJ225" s="419" t="s">
        <v>2</v>
      </c>
      <c r="BL225" s="418" t="b">
        <v>0</v>
      </c>
      <c r="BN225" s="418" t="b">
        <v>0</v>
      </c>
      <c r="BP225" s="418" t="b">
        <v>0</v>
      </c>
      <c r="BQ225" s="418" t="b">
        <v>0</v>
      </c>
      <c r="BR225" s="418" t="b">
        <v>0</v>
      </c>
      <c r="BS225" s="418" t="b">
        <v>0</v>
      </c>
      <c r="BT225" s="418" t="b">
        <v>0</v>
      </c>
      <c r="BU225" s="418">
        <v>2</v>
      </c>
      <c r="BV225" s="419" t="s">
        <v>217</v>
      </c>
      <c r="BX225" s="419" t="s">
        <v>364</v>
      </c>
      <c r="BY225" s="419" t="s">
        <v>217</v>
      </c>
    </row>
    <row r="226" spans="1:77" x14ac:dyDescent="0.35">
      <c r="A226" s="418">
        <v>1393</v>
      </c>
      <c r="B226" s="419" t="s">
        <v>1014</v>
      </c>
      <c r="C226" s="419" t="s">
        <v>217</v>
      </c>
      <c r="D226" s="419" t="s">
        <v>217</v>
      </c>
      <c r="E226" s="419" t="s">
        <v>1015</v>
      </c>
      <c r="F226" s="419" t="s">
        <v>396</v>
      </c>
      <c r="G226" s="418">
        <v>20890042</v>
      </c>
      <c r="H226" s="418">
        <v>20890042</v>
      </c>
      <c r="I226" s="419" t="s">
        <v>940</v>
      </c>
      <c r="J226" s="420">
        <v>42250</v>
      </c>
      <c r="K226" s="419" t="s">
        <v>217</v>
      </c>
      <c r="L226" s="419" t="s">
        <v>1016</v>
      </c>
      <c r="M226" s="419" t="s">
        <v>551</v>
      </c>
      <c r="N226" s="419" t="s">
        <v>551</v>
      </c>
      <c r="O226" s="419" t="s">
        <v>491</v>
      </c>
      <c r="R226" s="418">
        <v>0</v>
      </c>
      <c r="S226" s="418">
        <v>0</v>
      </c>
      <c r="T226" s="419" t="s">
        <v>217</v>
      </c>
      <c r="U226" s="419" t="s">
        <v>217</v>
      </c>
      <c r="V226" s="418">
        <v>1</v>
      </c>
      <c r="W226" s="418">
        <v>3</v>
      </c>
      <c r="X226" s="418">
        <v>4</v>
      </c>
      <c r="Y226" s="418">
        <v>0</v>
      </c>
      <c r="Z226" s="418">
        <v>0</v>
      </c>
      <c r="AA226" s="418">
        <v>0</v>
      </c>
      <c r="AB226" s="418">
        <v>1</v>
      </c>
      <c r="AC226" s="418">
        <v>3</v>
      </c>
      <c r="AD226" s="418">
        <v>4</v>
      </c>
      <c r="AE226" s="418">
        <v>0</v>
      </c>
      <c r="AF226" s="418">
        <v>0</v>
      </c>
      <c r="AG226" s="418">
        <v>0</v>
      </c>
      <c r="AH226" s="418">
        <v>4</v>
      </c>
      <c r="AI226" s="418">
        <v>6</v>
      </c>
      <c r="AJ226" s="418">
        <v>10</v>
      </c>
      <c r="AK226" s="418">
        <v>0</v>
      </c>
      <c r="AL226" s="418">
        <v>0</v>
      </c>
      <c r="AM226" s="418">
        <v>0</v>
      </c>
      <c r="AN226" s="418">
        <v>20</v>
      </c>
      <c r="AO226" s="418">
        <v>50</v>
      </c>
      <c r="AP226" s="418">
        <v>70</v>
      </c>
      <c r="AQ226" s="418">
        <v>14</v>
      </c>
      <c r="AR226" s="418">
        <v>19</v>
      </c>
      <c r="AS226" s="418">
        <v>33</v>
      </c>
      <c r="AT226" s="418">
        <v>3</v>
      </c>
      <c r="AU226" s="418">
        <v>3</v>
      </c>
      <c r="AV226" s="418">
        <v>6</v>
      </c>
      <c r="AW226" s="418">
        <v>1</v>
      </c>
      <c r="AX226" s="418">
        <v>0</v>
      </c>
      <c r="AY226" s="418">
        <v>1</v>
      </c>
      <c r="AZ226" s="418">
        <v>0</v>
      </c>
      <c r="BA226" s="418">
        <v>0</v>
      </c>
      <c r="BB226" s="418">
        <v>0</v>
      </c>
      <c r="BC226" s="419" t="s">
        <v>0</v>
      </c>
      <c r="BD226" s="419" t="s">
        <v>218</v>
      </c>
      <c r="BE226" s="418">
        <v>1</v>
      </c>
      <c r="BF226" s="418" t="b">
        <v>0</v>
      </c>
      <c r="BH226" s="418" t="b">
        <v>0</v>
      </c>
      <c r="BI226" s="418" t="b">
        <v>0</v>
      </c>
      <c r="BJ226" s="419" t="s">
        <v>2</v>
      </c>
      <c r="BL226" s="418" t="b">
        <v>0</v>
      </c>
      <c r="BN226" s="418" t="b">
        <v>0</v>
      </c>
      <c r="BP226" s="418" t="b">
        <v>0</v>
      </c>
      <c r="BQ226" s="418" t="b">
        <v>0</v>
      </c>
      <c r="BR226" s="418" t="b">
        <v>0</v>
      </c>
      <c r="BS226" s="418" t="b">
        <v>0</v>
      </c>
      <c r="BT226" s="418" t="b">
        <v>0</v>
      </c>
      <c r="BU226" s="418">
        <v>1</v>
      </c>
      <c r="BV226" s="419" t="s">
        <v>217</v>
      </c>
      <c r="BW226" s="418">
        <v>1.5</v>
      </c>
      <c r="BX226" s="419" t="s">
        <v>217</v>
      </c>
      <c r="BY226" s="419" t="s">
        <v>217</v>
      </c>
    </row>
    <row r="227" spans="1:77" ht="29" x14ac:dyDescent="0.35">
      <c r="A227" s="418">
        <v>1394</v>
      </c>
      <c r="B227" s="419" t="s">
        <v>1017</v>
      </c>
      <c r="C227" s="419" t="s">
        <v>217</v>
      </c>
      <c r="D227" s="419" t="s">
        <v>217</v>
      </c>
      <c r="E227" s="419" t="s">
        <v>1018</v>
      </c>
      <c r="F227" s="419" t="s">
        <v>396</v>
      </c>
      <c r="G227" s="418">
        <v>20890043</v>
      </c>
      <c r="H227" s="418">
        <v>20890043</v>
      </c>
      <c r="I227" s="419" t="s">
        <v>488</v>
      </c>
      <c r="J227" s="420">
        <v>42250</v>
      </c>
      <c r="K227" s="419" t="s">
        <v>217</v>
      </c>
      <c r="L227" s="419" t="s">
        <v>217</v>
      </c>
      <c r="M227" s="419" t="s">
        <v>551</v>
      </c>
      <c r="N227" s="419" t="s">
        <v>551</v>
      </c>
      <c r="O227" s="419" t="s">
        <v>217</v>
      </c>
      <c r="R227" s="418">
        <v>0</v>
      </c>
      <c r="S227" s="418">
        <v>0</v>
      </c>
      <c r="T227" s="419" t="s">
        <v>217</v>
      </c>
      <c r="U227" s="419" t="s">
        <v>217</v>
      </c>
      <c r="V227" s="418">
        <v>1</v>
      </c>
      <c r="W227" s="418">
        <v>2</v>
      </c>
      <c r="X227" s="418">
        <v>3</v>
      </c>
      <c r="Y227" s="418">
        <v>0</v>
      </c>
      <c r="Z227" s="418">
        <v>0</v>
      </c>
      <c r="AA227" s="418">
        <v>0</v>
      </c>
      <c r="AB227" s="418">
        <v>1</v>
      </c>
      <c r="AC227" s="418">
        <v>2</v>
      </c>
      <c r="AD227" s="418">
        <v>3</v>
      </c>
      <c r="AE227" s="418">
        <v>0</v>
      </c>
      <c r="AF227" s="418">
        <v>0</v>
      </c>
      <c r="AG227" s="418">
        <v>0</v>
      </c>
      <c r="AH227" s="418">
        <v>5</v>
      </c>
      <c r="AI227" s="418">
        <v>5</v>
      </c>
      <c r="AJ227" s="418">
        <v>10</v>
      </c>
      <c r="AK227" s="418">
        <v>0</v>
      </c>
      <c r="AL227" s="418">
        <v>0</v>
      </c>
      <c r="AM227" s="418">
        <v>0</v>
      </c>
      <c r="AN227" s="418">
        <v>26</v>
      </c>
      <c r="AO227" s="418">
        <v>39</v>
      </c>
      <c r="AP227" s="418">
        <v>65</v>
      </c>
      <c r="AQ227" s="418">
        <v>0</v>
      </c>
      <c r="AR227" s="418">
        <v>0</v>
      </c>
      <c r="AS227" s="418">
        <v>0</v>
      </c>
      <c r="AT227" s="418">
        <v>3</v>
      </c>
      <c r="AU227" s="418">
        <v>5</v>
      </c>
      <c r="AV227" s="418">
        <v>8</v>
      </c>
      <c r="AW227" s="418">
        <v>0</v>
      </c>
      <c r="AX227" s="418">
        <v>0</v>
      </c>
      <c r="AY227" s="418">
        <v>0</v>
      </c>
      <c r="AZ227" s="418">
        <v>0</v>
      </c>
      <c r="BA227" s="418">
        <v>0</v>
      </c>
      <c r="BB227" s="418">
        <v>0</v>
      </c>
      <c r="BC227" s="419" t="s">
        <v>0</v>
      </c>
      <c r="BD227" s="419" t="s">
        <v>218</v>
      </c>
      <c r="BE227" s="418">
        <v>1</v>
      </c>
      <c r="BF227" s="418" t="b">
        <v>0</v>
      </c>
      <c r="BH227" s="418" t="b">
        <v>0</v>
      </c>
      <c r="BI227" s="418" t="b">
        <v>1</v>
      </c>
      <c r="BJ227" s="419" t="s">
        <v>2</v>
      </c>
      <c r="BK227" s="418">
        <v>100</v>
      </c>
      <c r="BL227" s="418" t="b">
        <v>0</v>
      </c>
      <c r="BN227" s="418" t="b">
        <v>0</v>
      </c>
      <c r="BP227" s="418" t="b">
        <v>0</v>
      </c>
      <c r="BQ227" s="418" t="b">
        <v>0</v>
      </c>
      <c r="BR227" s="418" t="b">
        <v>0</v>
      </c>
      <c r="BS227" s="418" t="b">
        <v>0</v>
      </c>
      <c r="BT227" s="418" t="b">
        <v>0</v>
      </c>
      <c r="BU227" s="418">
        <v>3</v>
      </c>
      <c r="BV227" s="419" t="s">
        <v>217</v>
      </c>
      <c r="BW227" s="418">
        <v>4</v>
      </c>
      <c r="BX227" s="419" t="s">
        <v>217</v>
      </c>
      <c r="BY227" s="419" t="s">
        <v>217</v>
      </c>
    </row>
    <row r="228" spans="1:77" ht="29" x14ac:dyDescent="0.35">
      <c r="A228" s="418">
        <v>1395</v>
      </c>
      <c r="B228" s="419" t="s">
        <v>1019</v>
      </c>
      <c r="C228" s="419" t="s">
        <v>217</v>
      </c>
      <c r="D228" s="419" t="s">
        <v>1020</v>
      </c>
      <c r="E228" s="419" t="s">
        <v>1008</v>
      </c>
      <c r="F228" s="419" t="s">
        <v>396</v>
      </c>
      <c r="G228" s="418">
        <v>20890044</v>
      </c>
      <c r="H228" s="418">
        <v>20890044</v>
      </c>
      <c r="I228" s="419" t="s">
        <v>397</v>
      </c>
      <c r="J228" s="420">
        <v>42250</v>
      </c>
      <c r="K228" s="419" t="s">
        <v>217</v>
      </c>
      <c r="L228" s="419" t="s">
        <v>1008</v>
      </c>
      <c r="M228" s="419" t="s">
        <v>551</v>
      </c>
      <c r="N228" s="419" t="s">
        <v>551</v>
      </c>
      <c r="O228" s="419" t="s">
        <v>217</v>
      </c>
      <c r="R228" s="418">
        <v>0</v>
      </c>
      <c r="S228" s="418">
        <v>0</v>
      </c>
      <c r="T228" s="419" t="s">
        <v>217</v>
      </c>
      <c r="U228" s="419" t="s">
        <v>217</v>
      </c>
      <c r="V228" s="418">
        <v>1</v>
      </c>
      <c r="W228" s="418">
        <v>1</v>
      </c>
      <c r="X228" s="418">
        <v>2</v>
      </c>
      <c r="Y228" s="418">
        <v>0</v>
      </c>
      <c r="Z228" s="418">
        <v>0</v>
      </c>
      <c r="AA228" s="418">
        <v>0</v>
      </c>
      <c r="AB228" s="418">
        <v>1</v>
      </c>
      <c r="AC228" s="418">
        <v>1</v>
      </c>
      <c r="AD228" s="418">
        <v>2</v>
      </c>
      <c r="AE228" s="418">
        <v>0</v>
      </c>
      <c r="AF228" s="418">
        <v>0</v>
      </c>
      <c r="AG228" s="418">
        <v>0</v>
      </c>
      <c r="AH228" s="418">
        <v>3</v>
      </c>
      <c r="AI228" s="418">
        <v>4</v>
      </c>
      <c r="AJ228" s="418">
        <v>7</v>
      </c>
      <c r="AK228" s="418">
        <v>0</v>
      </c>
      <c r="AL228" s="418">
        <v>0</v>
      </c>
      <c r="AM228" s="418">
        <v>0</v>
      </c>
      <c r="AN228" s="418">
        <v>33</v>
      </c>
      <c r="AO228" s="418">
        <v>30</v>
      </c>
      <c r="AP228" s="418">
        <v>63</v>
      </c>
      <c r="AQ228" s="418">
        <v>25</v>
      </c>
      <c r="AR228" s="418">
        <v>17</v>
      </c>
      <c r="AS228" s="418">
        <v>42</v>
      </c>
      <c r="AT228" s="418">
        <v>26</v>
      </c>
      <c r="AU228" s="418">
        <v>8</v>
      </c>
      <c r="AV228" s="418">
        <v>34</v>
      </c>
      <c r="AW228" s="418">
        <v>3</v>
      </c>
      <c r="AX228" s="418">
        <v>8</v>
      </c>
      <c r="AY228" s="418">
        <v>11</v>
      </c>
      <c r="AZ228" s="418">
        <v>0</v>
      </c>
      <c r="BA228" s="418">
        <v>0</v>
      </c>
      <c r="BB228" s="418">
        <v>0</v>
      </c>
      <c r="BC228" s="419" t="s">
        <v>0</v>
      </c>
      <c r="BD228" s="419" t="s">
        <v>218</v>
      </c>
      <c r="BE228" s="418">
        <v>1</v>
      </c>
      <c r="BF228" s="418" t="b">
        <v>1</v>
      </c>
      <c r="BG228" s="418">
        <v>3</v>
      </c>
      <c r="BH228" s="418" t="b">
        <v>0</v>
      </c>
      <c r="BI228" s="418" t="b">
        <v>1</v>
      </c>
      <c r="BJ228" s="419" t="s">
        <v>2</v>
      </c>
      <c r="BK228" s="418">
        <v>30</v>
      </c>
      <c r="BL228" s="418" t="b">
        <v>0</v>
      </c>
      <c r="BN228" s="418" t="b">
        <v>0</v>
      </c>
      <c r="BP228" s="418" t="b">
        <v>0</v>
      </c>
      <c r="BQ228" s="418" t="b">
        <v>0</v>
      </c>
      <c r="BR228" s="418" t="b">
        <v>0</v>
      </c>
      <c r="BS228" s="418" t="b">
        <v>0</v>
      </c>
      <c r="BT228" s="418" t="b">
        <v>0</v>
      </c>
      <c r="BU228" s="418">
        <v>1</v>
      </c>
      <c r="BV228" s="419" t="s">
        <v>941</v>
      </c>
      <c r="BW228" s="418">
        <v>0.1</v>
      </c>
      <c r="BX228" s="419" t="s">
        <v>941</v>
      </c>
      <c r="BY228" s="419" t="s">
        <v>217</v>
      </c>
    </row>
    <row r="229" spans="1:77" x14ac:dyDescent="0.35">
      <c r="A229" s="418">
        <v>1396</v>
      </c>
      <c r="B229" s="419" t="s">
        <v>743</v>
      </c>
      <c r="C229" s="419" t="s">
        <v>217</v>
      </c>
      <c r="D229" s="419" t="s">
        <v>217</v>
      </c>
      <c r="E229" s="419" t="s">
        <v>1021</v>
      </c>
      <c r="F229" s="419" t="s">
        <v>396</v>
      </c>
      <c r="G229" s="418">
        <v>20890045</v>
      </c>
      <c r="H229" s="418">
        <v>20890045</v>
      </c>
      <c r="I229" s="419" t="s">
        <v>732</v>
      </c>
      <c r="J229" s="420">
        <v>42250</v>
      </c>
      <c r="K229" s="419" t="s">
        <v>217</v>
      </c>
      <c r="L229" s="419" t="s">
        <v>743</v>
      </c>
      <c r="M229" s="419" t="s">
        <v>566</v>
      </c>
      <c r="N229" s="419" t="s">
        <v>566</v>
      </c>
      <c r="O229" s="419" t="s">
        <v>561</v>
      </c>
      <c r="R229" s="418">
        <v>0</v>
      </c>
      <c r="S229" s="418">
        <v>0</v>
      </c>
      <c r="T229" s="419" t="s">
        <v>217</v>
      </c>
      <c r="U229" s="419" t="s">
        <v>217</v>
      </c>
      <c r="V229" s="418">
        <v>1</v>
      </c>
      <c r="W229" s="418">
        <v>5</v>
      </c>
      <c r="X229" s="418">
        <v>6</v>
      </c>
      <c r="Y229" s="418">
        <v>0</v>
      </c>
      <c r="Z229" s="418">
        <v>0</v>
      </c>
      <c r="AA229" s="418">
        <v>0</v>
      </c>
      <c r="AB229" s="418">
        <v>1</v>
      </c>
      <c r="AC229" s="418">
        <v>5</v>
      </c>
      <c r="AD229" s="418">
        <v>6</v>
      </c>
      <c r="AE229" s="418">
        <v>0</v>
      </c>
      <c r="AF229" s="418">
        <v>0</v>
      </c>
      <c r="AG229" s="418">
        <v>0</v>
      </c>
      <c r="AH229" s="418">
        <v>4</v>
      </c>
      <c r="AI229" s="418">
        <v>11</v>
      </c>
      <c r="AJ229" s="418">
        <v>15</v>
      </c>
      <c r="AK229" s="418">
        <v>0</v>
      </c>
      <c r="AL229" s="418">
        <v>0</v>
      </c>
      <c r="AM229" s="418">
        <v>0</v>
      </c>
      <c r="AN229" s="418">
        <v>79</v>
      </c>
      <c r="AO229" s="418">
        <v>333</v>
      </c>
      <c r="AP229" s="418">
        <v>412</v>
      </c>
      <c r="AQ229" s="418">
        <v>17</v>
      </c>
      <c r="AR229" s="418">
        <v>22</v>
      </c>
      <c r="AS229" s="418">
        <v>39</v>
      </c>
      <c r="AT229" s="418">
        <v>0</v>
      </c>
      <c r="AU229" s="418">
        <v>0</v>
      </c>
      <c r="AV229" s="418">
        <v>0</v>
      </c>
      <c r="AW229" s="418">
        <v>0</v>
      </c>
      <c r="AX229" s="418">
        <v>0</v>
      </c>
      <c r="AY229" s="418">
        <v>0</v>
      </c>
      <c r="AZ229" s="418">
        <v>2</v>
      </c>
      <c r="BA229" s="418">
        <v>0</v>
      </c>
      <c r="BB229" s="418">
        <v>2</v>
      </c>
      <c r="BC229" s="419" t="s">
        <v>0</v>
      </c>
      <c r="BD229" s="419" t="s">
        <v>7</v>
      </c>
      <c r="BE229" s="418">
        <v>1</v>
      </c>
      <c r="BF229" s="418" t="b">
        <v>0</v>
      </c>
      <c r="BH229" s="418" t="b">
        <v>0</v>
      </c>
      <c r="BI229" s="418" t="b">
        <v>1</v>
      </c>
      <c r="BJ229" s="419" t="s">
        <v>2</v>
      </c>
      <c r="BK229" s="418">
        <v>20</v>
      </c>
      <c r="BL229" s="418" t="b">
        <v>1</v>
      </c>
      <c r="BM229" s="418">
        <v>2</v>
      </c>
      <c r="BN229" s="418" t="b">
        <v>0</v>
      </c>
      <c r="BP229" s="418" t="b">
        <v>1</v>
      </c>
      <c r="BQ229" s="418" t="b">
        <v>0</v>
      </c>
      <c r="BR229" s="418" t="b">
        <v>0</v>
      </c>
      <c r="BS229" s="418" t="b">
        <v>0</v>
      </c>
      <c r="BT229" s="418" t="b">
        <v>0</v>
      </c>
      <c r="BV229" s="419" t="s">
        <v>217</v>
      </c>
      <c r="BW229" s="418">
        <v>4</v>
      </c>
      <c r="BX229" s="419" t="s">
        <v>217</v>
      </c>
      <c r="BY229" s="419" t="s">
        <v>217</v>
      </c>
    </row>
    <row r="230" spans="1:77" x14ac:dyDescent="0.35">
      <c r="A230" s="418">
        <v>1397</v>
      </c>
      <c r="B230" s="419" t="s">
        <v>1022</v>
      </c>
      <c r="C230" s="419" t="s">
        <v>217</v>
      </c>
      <c r="D230" s="419" t="s">
        <v>217</v>
      </c>
      <c r="E230" s="419" t="s">
        <v>715</v>
      </c>
      <c r="F230" s="419" t="s">
        <v>396</v>
      </c>
      <c r="G230" s="418">
        <v>20890046</v>
      </c>
      <c r="H230" s="418">
        <v>20890046</v>
      </c>
      <c r="I230" s="419" t="s">
        <v>1023</v>
      </c>
      <c r="J230" s="420">
        <v>42250</v>
      </c>
      <c r="K230" s="419" t="s">
        <v>217</v>
      </c>
      <c r="L230" s="419" t="s">
        <v>715</v>
      </c>
      <c r="M230" s="419" t="s">
        <v>566</v>
      </c>
      <c r="N230" s="419" t="s">
        <v>566</v>
      </c>
      <c r="O230" s="419" t="s">
        <v>715</v>
      </c>
      <c r="R230" s="418">
        <v>0</v>
      </c>
      <c r="S230" s="418">
        <v>0</v>
      </c>
      <c r="T230" s="419" t="s">
        <v>217</v>
      </c>
      <c r="U230" s="419" t="s">
        <v>217</v>
      </c>
      <c r="V230" s="418">
        <v>1</v>
      </c>
      <c r="W230" s="418">
        <v>1</v>
      </c>
      <c r="X230" s="418">
        <v>2</v>
      </c>
      <c r="Y230" s="418">
        <v>0</v>
      </c>
      <c r="Z230" s="418">
        <v>0</v>
      </c>
      <c r="AA230" s="418">
        <v>0</v>
      </c>
      <c r="AB230" s="418">
        <v>1</v>
      </c>
      <c r="AC230" s="418">
        <v>1</v>
      </c>
      <c r="AD230" s="418">
        <v>2</v>
      </c>
      <c r="AE230" s="418">
        <v>0</v>
      </c>
      <c r="AF230" s="418">
        <v>0</v>
      </c>
      <c r="AG230" s="418">
        <v>0</v>
      </c>
      <c r="AH230" s="418">
        <v>6</v>
      </c>
      <c r="AI230" s="418">
        <v>4</v>
      </c>
      <c r="AJ230" s="418">
        <v>10</v>
      </c>
      <c r="AK230" s="418">
        <v>0</v>
      </c>
      <c r="AL230" s="418">
        <v>0</v>
      </c>
      <c r="AM230" s="418">
        <v>0</v>
      </c>
      <c r="AN230" s="418">
        <v>0</v>
      </c>
      <c r="AO230" s="418">
        <v>0</v>
      </c>
      <c r="AP230" s="418">
        <v>0</v>
      </c>
      <c r="AQ230" s="418">
        <v>9</v>
      </c>
      <c r="AR230" s="418">
        <v>21</v>
      </c>
      <c r="AS230" s="418">
        <v>30</v>
      </c>
      <c r="AT230" s="418">
        <v>0</v>
      </c>
      <c r="AU230" s="418">
        <v>0</v>
      </c>
      <c r="AV230" s="418">
        <v>0</v>
      </c>
      <c r="AW230" s="418">
        <v>0</v>
      </c>
      <c r="AX230" s="418">
        <v>0</v>
      </c>
      <c r="AY230" s="418">
        <v>0</v>
      </c>
      <c r="AZ230" s="418">
        <v>0</v>
      </c>
      <c r="BA230" s="418">
        <v>0</v>
      </c>
      <c r="BB230" s="418">
        <v>0</v>
      </c>
      <c r="BC230" s="419" t="s">
        <v>0</v>
      </c>
      <c r="BD230" s="419" t="s">
        <v>1</v>
      </c>
      <c r="BE230" s="418">
        <v>1</v>
      </c>
      <c r="BF230" s="418" t="b">
        <v>1</v>
      </c>
      <c r="BG230" s="418">
        <v>1</v>
      </c>
      <c r="BH230" s="418" t="b">
        <v>1</v>
      </c>
      <c r="BI230" s="418" t="b">
        <v>1</v>
      </c>
      <c r="BJ230" s="419" t="s">
        <v>2</v>
      </c>
      <c r="BK230" s="418">
        <v>300</v>
      </c>
      <c r="BL230" s="418" t="b">
        <v>0</v>
      </c>
      <c r="BN230" s="418" t="b">
        <v>0</v>
      </c>
      <c r="BP230" s="418" t="b">
        <v>0</v>
      </c>
      <c r="BQ230" s="418" t="b">
        <v>0</v>
      </c>
      <c r="BR230" s="418" t="b">
        <v>0</v>
      </c>
      <c r="BS230" s="418" t="b">
        <v>0</v>
      </c>
      <c r="BT230" s="418" t="b">
        <v>0</v>
      </c>
      <c r="BU230" s="418">
        <v>0.4</v>
      </c>
      <c r="BV230" s="419" t="s">
        <v>217</v>
      </c>
      <c r="BW230" s="418">
        <v>0.4</v>
      </c>
      <c r="BX230" s="419" t="s">
        <v>217</v>
      </c>
      <c r="BY230" s="419" t="s">
        <v>217</v>
      </c>
    </row>
    <row r="231" spans="1:77" x14ac:dyDescent="0.35">
      <c r="A231" s="418">
        <v>1398</v>
      </c>
      <c r="B231" s="419" t="s">
        <v>359</v>
      </c>
      <c r="C231" s="419" t="s">
        <v>217</v>
      </c>
      <c r="D231" s="419" t="s">
        <v>217</v>
      </c>
      <c r="E231" s="419" t="s">
        <v>715</v>
      </c>
      <c r="F231" s="419" t="s">
        <v>396</v>
      </c>
      <c r="G231" s="418">
        <v>20890047</v>
      </c>
      <c r="H231" s="418">
        <v>20890047</v>
      </c>
      <c r="I231" s="419" t="s">
        <v>732</v>
      </c>
      <c r="J231" s="420">
        <v>42250</v>
      </c>
      <c r="K231" s="419" t="s">
        <v>217</v>
      </c>
      <c r="L231" s="419" t="s">
        <v>359</v>
      </c>
      <c r="M231" s="419" t="s">
        <v>566</v>
      </c>
      <c r="N231" s="419" t="s">
        <v>566</v>
      </c>
      <c r="O231" s="419" t="s">
        <v>715</v>
      </c>
      <c r="R231" s="418">
        <v>0</v>
      </c>
      <c r="S231" s="418">
        <v>0</v>
      </c>
      <c r="T231" s="419" t="s">
        <v>217</v>
      </c>
      <c r="U231" s="419" t="s">
        <v>217</v>
      </c>
      <c r="V231" s="418">
        <v>1</v>
      </c>
      <c r="W231" s="418">
        <v>1</v>
      </c>
      <c r="X231" s="418">
        <v>2</v>
      </c>
      <c r="Y231" s="418">
        <v>0</v>
      </c>
      <c r="Z231" s="418">
        <v>0</v>
      </c>
      <c r="AA231" s="418">
        <v>0</v>
      </c>
      <c r="AB231" s="418">
        <v>0</v>
      </c>
      <c r="AC231" s="418">
        <v>2</v>
      </c>
      <c r="AD231" s="418">
        <v>2</v>
      </c>
      <c r="AE231" s="418">
        <v>0</v>
      </c>
      <c r="AF231" s="418">
        <v>0</v>
      </c>
      <c r="AG231" s="418">
        <v>0</v>
      </c>
      <c r="AH231" s="418">
        <v>1</v>
      </c>
      <c r="AI231" s="418">
        <v>9</v>
      </c>
      <c r="AJ231" s="418">
        <v>10</v>
      </c>
      <c r="AK231" s="418">
        <v>0</v>
      </c>
      <c r="AL231" s="418">
        <v>0</v>
      </c>
      <c r="AM231" s="418">
        <v>0</v>
      </c>
      <c r="AN231" s="418">
        <v>0</v>
      </c>
      <c r="AO231" s="418">
        <v>0</v>
      </c>
      <c r="AP231" s="418">
        <v>0</v>
      </c>
      <c r="AQ231" s="418">
        <v>10</v>
      </c>
      <c r="AR231" s="418">
        <v>27</v>
      </c>
      <c r="AS231" s="418">
        <v>37</v>
      </c>
      <c r="AT231" s="418">
        <v>7</v>
      </c>
      <c r="AU231" s="418">
        <v>10</v>
      </c>
      <c r="AV231" s="418">
        <v>17</v>
      </c>
      <c r="AW231" s="418">
        <v>1</v>
      </c>
      <c r="AX231" s="418">
        <v>0</v>
      </c>
      <c r="AY231" s="418">
        <v>1</v>
      </c>
      <c r="AZ231" s="418">
        <v>1</v>
      </c>
      <c r="BA231" s="418">
        <v>1</v>
      </c>
      <c r="BB231" s="418">
        <v>2</v>
      </c>
      <c r="BC231" s="419" t="s">
        <v>0</v>
      </c>
      <c r="BD231" s="419" t="s">
        <v>218</v>
      </c>
      <c r="BE231" s="418">
        <v>1</v>
      </c>
      <c r="BF231" s="418" t="b">
        <v>1</v>
      </c>
      <c r="BG231" s="418">
        <v>2</v>
      </c>
      <c r="BH231" s="418" t="b">
        <v>1</v>
      </c>
      <c r="BI231" s="418" t="b">
        <v>1</v>
      </c>
      <c r="BJ231" s="419" t="s">
        <v>2</v>
      </c>
      <c r="BK231" s="418">
        <v>200</v>
      </c>
      <c r="BL231" s="418" t="b">
        <v>0</v>
      </c>
      <c r="BN231" s="418" t="b">
        <v>0</v>
      </c>
      <c r="BP231" s="418" t="b">
        <v>0</v>
      </c>
      <c r="BQ231" s="418" t="b">
        <v>1</v>
      </c>
      <c r="BR231" s="418" t="b">
        <v>0</v>
      </c>
      <c r="BS231" s="418" t="b">
        <v>0</v>
      </c>
      <c r="BT231" s="418" t="b">
        <v>0</v>
      </c>
      <c r="BU231" s="418">
        <v>1.5</v>
      </c>
      <c r="BV231" s="419" t="s">
        <v>217</v>
      </c>
      <c r="BW231" s="418">
        <v>1.5</v>
      </c>
      <c r="BX231" s="419" t="s">
        <v>217</v>
      </c>
      <c r="BY231" s="419" t="s">
        <v>217</v>
      </c>
    </row>
    <row r="232" spans="1:77" ht="29" x14ac:dyDescent="0.35">
      <c r="A232" s="418">
        <v>1399</v>
      </c>
      <c r="B232" s="419" t="s">
        <v>1024</v>
      </c>
      <c r="C232" s="419" t="s">
        <v>217</v>
      </c>
      <c r="D232" s="419" t="s">
        <v>1025</v>
      </c>
      <c r="E232" s="419" t="s">
        <v>715</v>
      </c>
      <c r="F232" s="419" t="s">
        <v>396</v>
      </c>
      <c r="G232" s="418">
        <v>20890048</v>
      </c>
      <c r="H232" s="418">
        <v>20890048</v>
      </c>
      <c r="I232" s="419" t="s">
        <v>732</v>
      </c>
      <c r="J232" s="420">
        <v>42250</v>
      </c>
      <c r="K232" s="419" t="s">
        <v>217</v>
      </c>
      <c r="L232" s="419" t="s">
        <v>1026</v>
      </c>
      <c r="M232" s="419" t="s">
        <v>566</v>
      </c>
      <c r="N232" s="419" t="s">
        <v>566</v>
      </c>
      <c r="O232" s="419" t="s">
        <v>715</v>
      </c>
      <c r="R232" s="418">
        <v>0</v>
      </c>
      <c r="S232" s="418">
        <v>0</v>
      </c>
      <c r="T232" s="419" t="s">
        <v>217</v>
      </c>
      <c r="U232" s="419" t="s">
        <v>217</v>
      </c>
      <c r="V232" s="418">
        <v>1</v>
      </c>
      <c r="W232" s="418">
        <v>1</v>
      </c>
      <c r="X232" s="418">
        <v>2</v>
      </c>
      <c r="Y232" s="418">
        <v>1</v>
      </c>
      <c r="Z232" s="418">
        <v>1</v>
      </c>
      <c r="AA232" s="418">
        <v>2</v>
      </c>
      <c r="AB232" s="418">
        <v>0</v>
      </c>
      <c r="AC232" s="418">
        <v>0</v>
      </c>
      <c r="AD232" s="418">
        <v>0</v>
      </c>
      <c r="AE232" s="418">
        <v>0</v>
      </c>
      <c r="AF232" s="418">
        <v>0</v>
      </c>
      <c r="AG232" s="418">
        <v>0</v>
      </c>
      <c r="AH232" s="418">
        <v>4</v>
      </c>
      <c r="AI232" s="418">
        <v>6</v>
      </c>
      <c r="AJ232" s="418">
        <v>10</v>
      </c>
      <c r="AK232" s="418">
        <v>0</v>
      </c>
      <c r="AL232" s="418">
        <v>0</v>
      </c>
      <c r="AM232" s="418">
        <v>0</v>
      </c>
      <c r="AN232" s="418">
        <v>26</v>
      </c>
      <c r="AO232" s="418">
        <v>34</v>
      </c>
      <c r="AP232" s="418">
        <v>60</v>
      </c>
      <c r="AQ232" s="418">
        <v>16</v>
      </c>
      <c r="AR232" s="418">
        <v>18</v>
      </c>
      <c r="AS232" s="418">
        <v>34</v>
      </c>
      <c r="AT232" s="418">
        <v>0</v>
      </c>
      <c r="AU232" s="418">
        <v>0</v>
      </c>
      <c r="AV232" s="418">
        <v>0</v>
      </c>
      <c r="AW232" s="418">
        <v>2</v>
      </c>
      <c r="AX232" s="418">
        <v>4</v>
      </c>
      <c r="AY232" s="418">
        <v>6</v>
      </c>
      <c r="AZ232" s="418">
        <v>0</v>
      </c>
      <c r="BA232" s="418">
        <v>0</v>
      </c>
      <c r="BB232" s="418">
        <v>0</v>
      </c>
      <c r="BC232" s="419" t="s">
        <v>0</v>
      </c>
      <c r="BD232" s="419" t="s">
        <v>1</v>
      </c>
      <c r="BE232" s="418">
        <v>1</v>
      </c>
      <c r="BF232" s="418" t="b">
        <v>1</v>
      </c>
      <c r="BG232" s="418">
        <v>2</v>
      </c>
      <c r="BH232" s="418" t="b">
        <v>1</v>
      </c>
      <c r="BI232" s="418" t="b">
        <v>1</v>
      </c>
      <c r="BJ232" s="419" t="s">
        <v>2</v>
      </c>
      <c r="BK232" s="418">
        <v>300</v>
      </c>
      <c r="BL232" s="418" t="b">
        <v>1</v>
      </c>
      <c r="BM232" s="418">
        <v>1.5</v>
      </c>
      <c r="BN232" s="418" t="b">
        <v>1</v>
      </c>
      <c r="BO232" s="418">
        <v>1</v>
      </c>
      <c r="BP232" s="418" t="b">
        <v>1</v>
      </c>
      <c r="BQ232" s="418" t="b">
        <v>0</v>
      </c>
      <c r="BR232" s="418" t="b">
        <v>0</v>
      </c>
      <c r="BS232" s="418" t="b">
        <v>0</v>
      </c>
      <c r="BT232" s="418" t="b">
        <v>0</v>
      </c>
      <c r="BU232" s="418">
        <v>0.4</v>
      </c>
      <c r="BV232" s="419" t="s">
        <v>217</v>
      </c>
      <c r="BW232" s="418">
        <v>0.45</v>
      </c>
      <c r="BX232" s="419" t="s">
        <v>217</v>
      </c>
      <c r="BY232" s="419" t="s">
        <v>217</v>
      </c>
    </row>
    <row r="233" spans="1:77" ht="29" x14ac:dyDescent="0.35">
      <c r="A233" s="418">
        <v>1400</v>
      </c>
      <c r="B233" s="419" t="s">
        <v>353</v>
      </c>
      <c r="C233" s="419" t="s">
        <v>728</v>
      </c>
      <c r="D233" s="419" t="s">
        <v>217</v>
      </c>
      <c r="E233" s="419" t="s">
        <v>1027</v>
      </c>
      <c r="F233" s="419" t="s">
        <v>396</v>
      </c>
      <c r="G233" s="418">
        <v>20890049</v>
      </c>
      <c r="H233" s="418">
        <v>20890049</v>
      </c>
      <c r="I233" s="419" t="s">
        <v>732</v>
      </c>
      <c r="J233" s="420">
        <v>42250</v>
      </c>
      <c r="K233" s="419" t="s">
        <v>217</v>
      </c>
      <c r="L233" s="419" t="s">
        <v>1027</v>
      </c>
      <c r="M233" s="419" t="s">
        <v>566</v>
      </c>
      <c r="N233" s="419" t="s">
        <v>566</v>
      </c>
      <c r="O233" s="419" t="s">
        <v>715</v>
      </c>
      <c r="R233" s="418">
        <v>0</v>
      </c>
      <c r="S233" s="418">
        <v>0</v>
      </c>
      <c r="T233" s="419" t="s">
        <v>217</v>
      </c>
      <c r="U233" s="419" t="s">
        <v>217</v>
      </c>
      <c r="V233" s="418">
        <v>0</v>
      </c>
      <c r="W233" s="418">
        <v>2</v>
      </c>
      <c r="X233" s="418">
        <v>2</v>
      </c>
      <c r="Y233" s="418">
        <v>0</v>
      </c>
      <c r="Z233" s="418">
        <v>0</v>
      </c>
      <c r="AA233" s="418">
        <v>0</v>
      </c>
      <c r="AB233" s="418">
        <v>0</v>
      </c>
      <c r="AC233" s="418">
        <v>2</v>
      </c>
      <c r="AD233" s="418">
        <v>2</v>
      </c>
      <c r="AE233" s="418">
        <v>0</v>
      </c>
      <c r="AF233" s="418">
        <v>0</v>
      </c>
      <c r="AG233" s="418">
        <v>0</v>
      </c>
      <c r="AH233" s="418">
        <v>4</v>
      </c>
      <c r="AI233" s="418">
        <v>6</v>
      </c>
      <c r="AJ233" s="418">
        <v>10</v>
      </c>
      <c r="AK233" s="418">
        <v>0</v>
      </c>
      <c r="AL233" s="418">
        <v>0</v>
      </c>
      <c r="AM233" s="418">
        <v>0</v>
      </c>
      <c r="AN233" s="418">
        <v>20</v>
      </c>
      <c r="AO233" s="418">
        <v>30</v>
      </c>
      <c r="AP233" s="418">
        <v>50</v>
      </c>
      <c r="AQ233" s="418">
        <v>10</v>
      </c>
      <c r="AR233" s="418">
        <v>26</v>
      </c>
      <c r="AS233" s="418">
        <v>36</v>
      </c>
      <c r="AT233" s="418">
        <v>0</v>
      </c>
      <c r="AU233" s="418">
        <v>0</v>
      </c>
      <c r="AV233" s="418">
        <v>0</v>
      </c>
      <c r="AW233" s="418">
        <v>0</v>
      </c>
      <c r="AX233" s="418">
        <v>0</v>
      </c>
      <c r="AY233" s="418">
        <v>0</v>
      </c>
      <c r="AZ233" s="418">
        <v>0</v>
      </c>
      <c r="BA233" s="418">
        <v>0</v>
      </c>
      <c r="BB233" s="418">
        <v>0</v>
      </c>
      <c r="BC233" s="419" t="s">
        <v>0</v>
      </c>
      <c r="BD233" s="419" t="s">
        <v>1</v>
      </c>
      <c r="BE233" s="418">
        <v>1</v>
      </c>
      <c r="BF233" s="418" t="b">
        <v>1</v>
      </c>
      <c r="BG233" s="418">
        <v>2</v>
      </c>
      <c r="BH233" s="418" t="b">
        <v>1</v>
      </c>
      <c r="BI233" s="418" t="b">
        <v>1</v>
      </c>
      <c r="BJ233" s="419" t="s">
        <v>2</v>
      </c>
      <c r="BK233" s="418">
        <v>20</v>
      </c>
      <c r="BL233" s="418" t="b">
        <v>0</v>
      </c>
      <c r="BN233" s="418" t="b">
        <v>0</v>
      </c>
      <c r="BP233" s="418" t="b">
        <v>0</v>
      </c>
      <c r="BQ233" s="418" t="b">
        <v>0</v>
      </c>
      <c r="BR233" s="418" t="b">
        <v>0</v>
      </c>
      <c r="BS233" s="418" t="b">
        <v>0</v>
      </c>
      <c r="BT233" s="418" t="b">
        <v>0</v>
      </c>
      <c r="BU233" s="418">
        <v>0.5</v>
      </c>
      <c r="BV233" s="419" t="s">
        <v>217</v>
      </c>
      <c r="BW233" s="418">
        <v>0.5</v>
      </c>
      <c r="BX233" s="419" t="s">
        <v>217</v>
      </c>
      <c r="BY233" s="419" t="s">
        <v>217</v>
      </c>
    </row>
    <row r="234" spans="1:77" ht="29" x14ac:dyDescent="0.35">
      <c r="A234" s="418">
        <v>1401</v>
      </c>
      <c r="B234" s="419" t="s">
        <v>724</v>
      </c>
      <c r="C234" s="419" t="s">
        <v>217</v>
      </c>
      <c r="D234" s="419" t="s">
        <v>721</v>
      </c>
      <c r="E234" s="419" t="s">
        <v>1027</v>
      </c>
      <c r="F234" s="419" t="s">
        <v>396</v>
      </c>
      <c r="G234" s="418">
        <v>20890050</v>
      </c>
      <c r="H234" s="418">
        <v>20890050</v>
      </c>
      <c r="I234" s="419" t="s">
        <v>732</v>
      </c>
      <c r="J234" s="420">
        <v>42250</v>
      </c>
      <c r="K234" s="419" t="s">
        <v>217</v>
      </c>
      <c r="L234" s="419" t="s">
        <v>724</v>
      </c>
      <c r="M234" s="419" t="s">
        <v>566</v>
      </c>
      <c r="N234" s="419" t="s">
        <v>566</v>
      </c>
      <c r="O234" s="419" t="s">
        <v>715</v>
      </c>
      <c r="R234" s="418">
        <v>0</v>
      </c>
      <c r="S234" s="418">
        <v>0</v>
      </c>
      <c r="T234" s="419" t="s">
        <v>217</v>
      </c>
      <c r="U234" s="419" t="s">
        <v>217</v>
      </c>
      <c r="V234" s="418">
        <v>0</v>
      </c>
      <c r="W234" s="418">
        <v>1</v>
      </c>
      <c r="X234" s="418">
        <v>1</v>
      </c>
      <c r="Y234" s="418">
        <v>0</v>
      </c>
      <c r="Z234" s="418">
        <v>0</v>
      </c>
      <c r="AA234" s="418">
        <v>0</v>
      </c>
      <c r="AB234" s="418">
        <v>0</v>
      </c>
      <c r="AC234" s="418">
        <v>1</v>
      </c>
      <c r="AD234" s="418">
        <v>1</v>
      </c>
      <c r="AE234" s="418">
        <v>0</v>
      </c>
      <c r="AF234" s="418">
        <v>0</v>
      </c>
      <c r="AG234" s="418">
        <v>0</v>
      </c>
      <c r="AH234" s="418">
        <v>3</v>
      </c>
      <c r="AI234" s="418">
        <v>7</v>
      </c>
      <c r="AJ234" s="418">
        <v>10</v>
      </c>
      <c r="AK234" s="418">
        <v>0</v>
      </c>
      <c r="AL234" s="418">
        <v>0</v>
      </c>
      <c r="AM234" s="418">
        <v>0</v>
      </c>
      <c r="AN234" s="418">
        <v>14</v>
      </c>
      <c r="AO234" s="418">
        <v>16</v>
      </c>
      <c r="AP234" s="418">
        <v>30</v>
      </c>
      <c r="AQ234" s="418">
        <v>9</v>
      </c>
      <c r="AR234" s="418">
        <v>7</v>
      </c>
      <c r="AS234" s="418">
        <v>16</v>
      </c>
      <c r="AT234" s="418">
        <v>2</v>
      </c>
      <c r="AU234" s="418">
        <v>3</v>
      </c>
      <c r="AV234" s="418">
        <v>5</v>
      </c>
      <c r="AW234" s="418">
        <v>5</v>
      </c>
      <c r="AX234" s="418">
        <v>3</v>
      </c>
      <c r="AY234" s="418">
        <v>8</v>
      </c>
      <c r="AZ234" s="418">
        <v>3</v>
      </c>
      <c r="BA234" s="418">
        <v>1</v>
      </c>
      <c r="BB234" s="418">
        <v>4</v>
      </c>
      <c r="BC234" s="419" t="s">
        <v>0</v>
      </c>
      <c r="BD234" s="419" t="s">
        <v>1</v>
      </c>
      <c r="BE234" s="418">
        <v>1</v>
      </c>
      <c r="BF234" s="418" t="b">
        <v>1</v>
      </c>
      <c r="BG234" s="418">
        <v>4</v>
      </c>
      <c r="BH234" s="418" t="b">
        <v>1</v>
      </c>
      <c r="BI234" s="418" t="b">
        <v>1</v>
      </c>
      <c r="BJ234" s="419" t="s">
        <v>2</v>
      </c>
      <c r="BK234" s="418">
        <v>20</v>
      </c>
      <c r="BL234" s="418" t="b">
        <v>1</v>
      </c>
      <c r="BM234" s="418">
        <v>1</v>
      </c>
      <c r="BN234" s="418" t="b">
        <v>1</v>
      </c>
      <c r="BO234" s="418">
        <v>0.5</v>
      </c>
      <c r="BP234" s="418" t="b">
        <v>0</v>
      </c>
      <c r="BQ234" s="418" t="b">
        <v>0</v>
      </c>
      <c r="BR234" s="418" t="b">
        <v>0</v>
      </c>
      <c r="BS234" s="418" t="b">
        <v>0</v>
      </c>
      <c r="BT234" s="418" t="b">
        <v>0</v>
      </c>
      <c r="BU234" s="418">
        <v>0.5</v>
      </c>
      <c r="BV234" s="419" t="s">
        <v>217</v>
      </c>
      <c r="BW234" s="418">
        <v>0.5</v>
      </c>
      <c r="BX234" s="419" t="s">
        <v>217</v>
      </c>
      <c r="BY234" s="419" t="s">
        <v>217</v>
      </c>
    </row>
    <row r="235" spans="1:77" x14ac:dyDescent="0.35">
      <c r="A235" s="418">
        <v>1402</v>
      </c>
      <c r="B235" s="419" t="s">
        <v>347</v>
      </c>
      <c r="C235" s="419" t="s">
        <v>217</v>
      </c>
      <c r="D235" s="419" t="s">
        <v>1028</v>
      </c>
      <c r="E235" s="419" t="s">
        <v>959</v>
      </c>
      <c r="F235" s="419" t="s">
        <v>396</v>
      </c>
      <c r="G235" s="418">
        <v>20890051</v>
      </c>
      <c r="H235" s="418">
        <v>20890051</v>
      </c>
      <c r="I235" s="419" t="s">
        <v>940</v>
      </c>
      <c r="J235" s="420">
        <v>42280</v>
      </c>
      <c r="K235" s="419" t="s">
        <v>217</v>
      </c>
      <c r="L235" s="419" t="s">
        <v>959</v>
      </c>
      <c r="M235" s="419" t="s">
        <v>551</v>
      </c>
      <c r="N235" s="419" t="s">
        <v>551</v>
      </c>
      <c r="O235" s="419" t="s">
        <v>906</v>
      </c>
      <c r="R235" s="418">
        <v>0</v>
      </c>
      <c r="S235" s="418">
        <v>0</v>
      </c>
      <c r="T235" s="419" t="s">
        <v>217</v>
      </c>
      <c r="U235" s="419" t="s">
        <v>217</v>
      </c>
      <c r="V235" s="418">
        <v>0</v>
      </c>
      <c r="W235" s="418">
        <v>2</v>
      </c>
      <c r="X235" s="418">
        <v>2</v>
      </c>
      <c r="Y235" s="418">
        <v>0</v>
      </c>
      <c r="Z235" s="418">
        <v>0</v>
      </c>
      <c r="AA235" s="418">
        <v>0</v>
      </c>
      <c r="AB235" s="418">
        <v>0</v>
      </c>
      <c r="AC235" s="418">
        <v>2</v>
      </c>
      <c r="AD235" s="418">
        <v>2</v>
      </c>
      <c r="AE235" s="418">
        <v>0</v>
      </c>
      <c r="AF235" s="418">
        <v>0</v>
      </c>
      <c r="AG235" s="418">
        <v>0</v>
      </c>
      <c r="AH235" s="418">
        <v>0</v>
      </c>
      <c r="AI235" s="418">
        <v>10</v>
      </c>
      <c r="AJ235" s="418">
        <v>10</v>
      </c>
      <c r="AK235" s="418">
        <v>0</v>
      </c>
      <c r="AL235" s="418">
        <v>0</v>
      </c>
      <c r="AM235" s="418">
        <v>0</v>
      </c>
      <c r="AN235" s="418">
        <v>31</v>
      </c>
      <c r="AO235" s="418">
        <v>36</v>
      </c>
      <c r="AP235" s="418">
        <v>67</v>
      </c>
      <c r="AQ235" s="418">
        <v>20</v>
      </c>
      <c r="AR235" s="418">
        <v>22</v>
      </c>
      <c r="AS235" s="418">
        <v>42</v>
      </c>
      <c r="AT235" s="418">
        <v>3</v>
      </c>
      <c r="AU235" s="418">
        <v>8</v>
      </c>
      <c r="AV235" s="418">
        <v>11</v>
      </c>
      <c r="AW235" s="418">
        <v>0</v>
      </c>
      <c r="AX235" s="418">
        <v>0</v>
      </c>
      <c r="AY235" s="418">
        <v>0</v>
      </c>
      <c r="AZ235" s="418">
        <v>1</v>
      </c>
      <c r="BA235" s="418">
        <v>2</v>
      </c>
      <c r="BB235" s="418">
        <v>3</v>
      </c>
      <c r="BC235" s="419" t="s">
        <v>0</v>
      </c>
      <c r="BD235" s="419" t="s">
        <v>218</v>
      </c>
      <c r="BE235" s="418">
        <v>1</v>
      </c>
      <c r="BF235" s="418" t="b">
        <v>0</v>
      </c>
      <c r="BH235" s="418" t="b">
        <v>0</v>
      </c>
      <c r="BI235" s="418" t="b">
        <v>1</v>
      </c>
      <c r="BJ235" s="419" t="s">
        <v>2</v>
      </c>
      <c r="BL235" s="418" t="b">
        <v>0</v>
      </c>
      <c r="BN235" s="418" t="b">
        <v>0</v>
      </c>
      <c r="BP235" s="418" t="b">
        <v>0</v>
      </c>
      <c r="BQ235" s="418" t="b">
        <v>0</v>
      </c>
      <c r="BR235" s="418" t="b">
        <v>0</v>
      </c>
      <c r="BS235" s="418" t="b">
        <v>0</v>
      </c>
      <c r="BT235" s="418" t="b">
        <v>0</v>
      </c>
      <c r="BU235" s="418">
        <v>0.5</v>
      </c>
      <c r="BV235" s="419" t="s">
        <v>1029</v>
      </c>
      <c r="BW235" s="418">
        <v>4</v>
      </c>
      <c r="BX235" s="419" t="s">
        <v>941</v>
      </c>
      <c r="BY235" s="419" t="s">
        <v>217</v>
      </c>
    </row>
    <row r="236" spans="1:77" ht="29" x14ac:dyDescent="0.35">
      <c r="A236" s="418">
        <v>1403</v>
      </c>
      <c r="B236" s="419" t="s">
        <v>1030</v>
      </c>
      <c r="C236" s="419" t="s">
        <v>217</v>
      </c>
      <c r="D236" s="419" t="s">
        <v>1031</v>
      </c>
      <c r="E236" s="419" t="s">
        <v>1032</v>
      </c>
      <c r="F236" s="419" t="s">
        <v>396</v>
      </c>
      <c r="G236" s="418">
        <v>20890052</v>
      </c>
      <c r="H236" s="418">
        <v>20890052</v>
      </c>
      <c r="I236" s="419" t="s">
        <v>1033</v>
      </c>
      <c r="J236" s="420">
        <v>41516</v>
      </c>
      <c r="K236" s="419" t="s">
        <v>217</v>
      </c>
      <c r="L236" s="419" t="s">
        <v>1032</v>
      </c>
      <c r="M236" s="419" t="s">
        <v>485</v>
      </c>
      <c r="N236" s="419" t="s">
        <v>485</v>
      </c>
      <c r="O236" s="419" t="s">
        <v>586</v>
      </c>
      <c r="R236" s="418">
        <v>0</v>
      </c>
      <c r="S236" s="418">
        <v>0</v>
      </c>
      <c r="T236" s="419" t="s">
        <v>217</v>
      </c>
      <c r="U236" s="419" t="s">
        <v>1030</v>
      </c>
      <c r="V236" s="418">
        <v>0</v>
      </c>
      <c r="W236" s="418">
        <v>2</v>
      </c>
      <c r="X236" s="418">
        <v>2</v>
      </c>
      <c r="Y236" s="418">
        <v>3</v>
      </c>
      <c r="Z236" s="418">
        <v>7</v>
      </c>
      <c r="AA236" s="418">
        <v>10</v>
      </c>
      <c r="AB236" s="418">
        <v>0</v>
      </c>
      <c r="AC236" s="418">
        <v>0</v>
      </c>
      <c r="AD236" s="418">
        <v>0</v>
      </c>
      <c r="AE236" s="418">
        <v>0</v>
      </c>
      <c r="AF236" s="418">
        <v>2</v>
      </c>
      <c r="AG236" s="418">
        <v>2</v>
      </c>
      <c r="AH236" s="418">
        <v>3</v>
      </c>
      <c r="AI236" s="418">
        <v>7</v>
      </c>
      <c r="AJ236" s="418">
        <v>10</v>
      </c>
      <c r="AN236" s="418">
        <v>26</v>
      </c>
      <c r="AO236" s="418">
        <v>49</v>
      </c>
      <c r="AP236" s="418">
        <v>75</v>
      </c>
      <c r="AQ236" s="418">
        <v>8</v>
      </c>
      <c r="AR236" s="418">
        <v>38</v>
      </c>
      <c r="AS236" s="418">
        <v>46</v>
      </c>
      <c r="AT236" s="418">
        <v>0</v>
      </c>
      <c r="AU236" s="418">
        <v>7</v>
      </c>
      <c r="AV236" s="418">
        <v>7</v>
      </c>
      <c r="AW236" s="418">
        <v>0</v>
      </c>
      <c r="AX236" s="418">
        <v>4</v>
      </c>
      <c r="AY236" s="418">
        <v>4</v>
      </c>
      <c r="AZ236" s="418">
        <v>0</v>
      </c>
      <c r="BA236" s="418">
        <v>0</v>
      </c>
      <c r="BB236" s="418">
        <v>0</v>
      </c>
      <c r="BC236" s="419" t="s">
        <v>0</v>
      </c>
      <c r="BD236" s="419" t="s">
        <v>218</v>
      </c>
      <c r="BE236" s="418">
        <v>1</v>
      </c>
      <c r="BF236" s="418" t="b">
        <v>1</v>
      </c>
      <c r="BG236" s="418">
        <v>2</v>
      </c>
      <c r="BH236" s="418" t="b">
        <v>0</v>
      </c>
      <c r="BI236" s="418" t="b">
        <v>1</v>
      </c>
      <c r="BJ236" s="419" t="s">
        <v>2</v>
      </c>
      <c r="BK236" s="418">
        <v>200</v>
      </c>
      <c r="BL236" s="418" t="b">
        <v>1</v>
      </c>
      <c r="BM236" s="418">
        <v>0.5</v>
      </c>
      <c r="BN236" s="418" t="b">
        <v>1</v>
      </c>
      <c r="BO236" s="418">
        <v>0.8</v>
      </c>
      <c r="BP236" s="418" t="b">
        <v>0</v>
      </c>
      <c r="BQ236" s="418" t="b">
        <v>0</v>
      </c>
      <c r="BR236" s="418" t="b">
        <v>0</v>
      </c>
      <c r="BS236" s="418" t="b">
        <v>1</v>
      </c>
      <c r="BT236" s="418" t="b">
        <v>0</v>
      </c>
      <c r="BU236" s="418">
        <v>2</v>
      </c>
      <c r="BV236" s="419" t="s">
        <v>1034</v>
      </c>
      <c r="BW236" s="418">
        <v>6</v>
      </c>
      <c r="BX236" s="419" t="s">
        <v>1035</v>
      </c>
      <c r="BY236" s="419" t="s">
        <v>217</v>
      </c>
    </row>
    <row r="237" spans="1:77" ht="29" x14ac:dyDescent="0.35">
      <c r="A237" s="418">
        <v>1404</v>
      </c>
      <c r="B237" s="419" t="s">
        <v>1036</v>
      </c>
      <c r="C237" s="419" t="s">
        <v>217</v>
      </c>
      <c r="D237" s="419" t="s">
        <v>1037</v>
      </c>
      <c r="E237" s="419" t="s">
        <v>1032</v>
      </c>
      <c r="F237" s="419" t="s">
        <v>396</v>
      </c>
      <c r="G237" s="418">
        <v>20890053</v>
      </c>
      <c r="H237" s="418">
        <v>20890053</v>
      </c>
      <c r="I237" s="419" t="s">
        <v>1033</v>
      </c>
      <c r="J237" s="420">
        <v>41516</v>
      </c>
      <c r="K237" s="419" t="s">
        <v>217</v>
      </c>
      <c r="L237" s="419" t="s">
        <v>1038</v>
      </c>
      <c r="M237" s="419" t="s">
        <v>485</v>
      </c>
      <c r="N237" s="419" t="s">
        <v>485</v>
      </c>
      <c r="O237" s="419" t="s">
        <v>586</v>
      </c>
      <c r="R237" s="418">
        <v>0</v>
      </c>
      <c r="S237" s="418">
        <v>0</v>
      </c>
      <c r="T237" s="419" t="s">
        <v>217</v>
      </c>
      <c r="U237" s="419" t="s">
        <v>217</v>
      </c>
      <c r="V237" s="418">
        <v>0</v>
      </c>
      <c r="W237" s="418">
        <v>3</v>
      </c>
      <c r="X237" s="418">
        <v>3</v>
      </c>
      <c r="Y237" s="418">
        <v>0</v>
      </c>
      <c r="Z237" s="418">
        <v>0</v>
      </c>
      <c r="AA237" s="418">
        <v>0</v>
      </c>
      <c r="AB237" s="418">
        <v>0</v>
      </c>
      <c r="AC237" s="418">
        <v>3</v>
      </c>
      <c r="AD237" s="418">
        <v>3</v>
      </c>
      <c r="AE237" s="418">
        <v>0</v>
      </c>
      <c r="AF237" s="418">
        <v>0</v>
      </c>
      <c r="AG237" s="418">
        <v>0</v>
      </c>
      <c r="AH237" s="418">
        <v>4</v>
      </c>
      <c r="AI237" s="418">
        <v>6</v>
      </c>
      <c r="AJ237" s="418">
        <v>10</v>
      </c>
      <c r="AK237" s="418">
        <v>0</v>
      </c>
      <c r="AL237" s="418">
        <v>0</v>
      </c>
      <c r="AM237" s="418">
        <v>0</v>
      </c>
      <c r="AN237" s="418">
        <v>43</v>
      </c>
      <c r="AO237" s="418">
        <v>28</v>
      </c>
      <c r="AP237" s="418">
        <v>71</v>
      </c>
      <c r="AQ237" s="418">
        <v>43</v>
      </c>
      <c r="AR237" s="418">
        <v>28</v>
      </c>
      <c r="AS237" s="418">
        <v>71</v>
      </c>
      <c r="AT237" s="418">
        <v>4</v>
      </c>
      <c r="AU237" s="418">
        <v>2</v>
      </c>
      <c r="AV237" s="418">
        <v>6</v>
      </c>
      <c r="AW237" s="418">
        <v>5</v>
      </c>
      <c r="AX237" s="418">
        <v>4</v>
      </c>
      <c r="AY237" s="418">
        <v>9</v>
      </c>
      <c r="AZ237" s="418">
        <v>0</v>
      </c>
      <c r="BA237" s="418">
        <v>0</v>
      </c>
      <c r="BB237" s="418">
        <v>0</v>
      </c>
      <c r="BC237" s="419" t="s">
        <v>8</v>
      </c>
      <c r="BD237" s="419" t="s">
        <v>7</v>
      </c>
      <c r="BE237" s="418">
        <v>1</v>
      </c>
      <c r="BF237" s="418" t="b">
        <v>0</v>
      </c>
      <c r="BH237" s="418" t="b">
        <v>0</v>
      </c>
      <c r="BI237" s="418" t="b">
        <v>1</v>
      </c>
      <c r="BJ237" s="419" t="s">
        <v>2</v>
      </c>
      <c r="BK237" s="418">
        <v>200</v>
      </c>
      <c r="BL237" s="418" t="b">
        <v>0</v>
      </c>
      <c r="BN237" s="418" t="b">
        <v>0</v>
      </c>
      <c r="BP237" s="418" t="b">
        <v>0</v>
      </c>
      <c r="BQ237" s="418" t="b">
        <v>0</v>
      </c>
      <c r="BR237" s="418" t="b">
        <v>0</v>
      </c>
      <c r="BS237" s="418" t="b">
        <v>0</v>
      </c>
      <c r="BT237" s="418" t="b">
        <v>0</v>
      </c>
      <c r="BU237" s="418">
        <v>0.3</v>
      </c>
      <c r="BV237" s="419" t="s">
        <v>1034</v>
      </c>
      <c r="BW237" s="418">
        <v>5</v>
      </c>
      <c r="BX237" s="419" t="s">
        <v>788</v>
      </c>
      <c r="BY237" s="419" t="s">
        <v>217</v>
      </c>
    </row>
    <row r="238" spans="1:77" ht="29" x14ac:dyDescent="0.35">
      <c r="A238" s="418">
        <v>1405</v>
      </c>
      <c r="B238" s="419" t="s">
        <v>343</v>
      </c>
      <c r="C238" s="419" t="s">
        <v>217</v>
      </c>
      <c r="D238" s="419" t="s">
        <v>1039</v>
      </c>
      <c r="E238" s="419" t="s">
        <v>1032</v>
      </c>
      <c r="F238" s="419" t="s">
        <v>396</v>
      </c>
      <c r="G238" s="418">
        <v>20890054</v>
      </c>
      <c r="H238" s="418">
        <v>20890054</v>
      </c>
      <c r="I238" s="419" t="s">
        <v>1033</v>
      </c>
      <c r="J238" s="420">
        <v>41516</v>
      </c>
      <c r="K238" s="419" t="s">
        <v>217</v>
      </c>
      <c r="L238" s="419" t="s">
        <v>1040</v>
      </c>
      <c r="M238" s="419" t="s">
        <v>485</v>
      </c>
      <c r="N238" s="419" t="s">
        <v>485</v>
      </c>
      <c r="O238" s="419" t="s">
        <v>586</v>
      </c>
      <c r="R238" s="418">
        <v>0</v>
      </c>
      <c r="S238" s="418">
        <v>0</v>
      </c>
      <c r="T238" s="419" t="s">
        <v>217</v>
      </c>
      <c r="U238" s="419" t="s">
        <v>217</v>
      </c>
      <c r="V238" s="418">
        <v>1</v>
      </c>
      <c r="W238" s="418">
        <v>2</v>
      </c>
      <c r="X238" s="418">
        <v>3</v>
      </c>
      <c r="Y238" s="418">
        <v>0</v>
      </c>
      <c r="Z238" s="418">
        <v>0</v>
      </c>
      <c r="AA238" s="418">
        <v>0</v>
      </c>
      <c r="AB238" s="418">
        <v>1</v>
      </c>
      <c r="AC238" s="418">
        <v>2</v>
      </c>
      <c r="AD238" s="418">
        <v>3</v>
      </c>
      <c r="AE238" s="418">
        <v>0</v>
      </c>
      <c r="AF238" s="418">
        <v>0</v>
      </c>
      <c r="AG238" s="418">
        <v>0</v>
      </c>
      <c r="AH238" s="418">
        <v>5</v>
      </c>
      <c r="AI238" s="418">
        <v>5</v>
      </c>
      <c r="AJ238" s="418">
        <v>10</v>
      </c>
      <c r="AK238" s="418">
        <v>0</v>
      </c>
      <c r="AL238" s="418">
        <v>0</v>
      </c>
      <c r="AM238" s="418">
        <v>0</v>
      </c>
      <c r="AN238" s="418">
        <v>86</v>
      </c>
      <c r="AO238" s="418">
        <v>100</v>
      </c>
      <c r="AP238" s="418">
        <v>186</v>
      </c>
      <c r="AQ238" s="418">
        <v>40</v>
      </c>
      <c r="AR238" s="418">
        <v>81</v>
      </c>
      <c r="AS238" s="418">
        <v>121</v>
      </c>
      <c r="AT238" s="418">
        <v>4</v>
      </c>
      <c r="AU238" s="418">
        <v>8</v>
      </c>
      <c r="AV238" s="418">
        <v>12</v>
      </c>
      <c r="AW238" s="418">
        <v>6</v>
      </c>
      <c r="AX238" s="418">
        <v>8</v>
      </c>
      <c r="AY238" s="418">
        <v>14</v>
      </c>
      <c r="AZ238" s="418">
        <v>0</v>
      </c>
      <c r="BA238" s="418">
        <v>1</v>
      </c>
      <c r="BB238" s="418">
        <v>1</v>
      </c>
      <c r="BC238" s="419" t="s">
        <v>3</v>
      </c>
      <c r="BD238" s="419" t="s">
        <v>7</v>
      </c>
      <c r="BE238" s="418">
        <v>1</v>
      </c>
      <c r="BF238" s="418" t="b">
        <v>0</v>
      </c>
      <c r="BH238" s="418" t="b">
        <v>0</v>
      </c>
      <c r="BI238" s="418" t="b">
        <v>1</v>
      </c>
      <c r="BJ238" s="419" t="s">
        <v>2</v>
      </c>
      <c r="BK238" s="418">
        <v>10</v>
      </c>
      <c r="BL238" s="418" t="b">
        <v>1</v>
      </c>
      <c r="BM238" s="418">
        <v>0.5</v>
      </c>
      <c r="BN238" s="418" t="b">
        <v>1</v>
      </c>
      <c r="BO238" s="418">
        <v>0.8</v>
      </c>
      <c r="BP238" s="418" t="b">
        <v>0</v>
      </c>
      <c r="BQ238" s="418" t="b">
        <v>0</v>
      </c>
      <c r="BR238" s="418" t="b">
        <v>0</v>
      </c>
      <c r="BS238" s="418" t="b">
        <v>1</v>
      </c>
      <c r="BT238" s="418" t="b">
        <v>0</v>
      </c>
      <c r="BU238" s="418">
        <v>1</v>
      </c>
      <c r="BV238" s="419" t="s">
        <v>1041</v>
      </c>
      <c r="BW238" s="418">
        <v>7</v>
      </c>
      <c r="BX238" s="419" t="s">
        <v>788</v>
      </c>
      <c r="BY238" s="419" t="s">
        <v>217</v>
      </c>
    </row>
    <row r="239" spans="1:77" x14ac:dyDescent="0.35">
      <c r="A239" s="418">
        <v>1406</v>
      </c>
      <c r="B239" s="419" t="s">
        <v>1042</v>
      </c>
      <c r="C239" s="419" t="s">
        <v>217</v>
      </c>
      <c r="D239" s="419" t="s">
        <v>1043</v>
      </c>
      <c r="E239" s="419" t="s">
        <v>1032</v>
      </c>
      <c r="F239" s="419" t="s">
        <v>396</v>
      </c>
      <c r="G239" s="418">
        <v>20890055</v>
      </c>
      <c r="H239" s="418">
        <v>20890055</v>
      </c>
      <c r="I239" s="419" t="s">
        <v>1044</v>
      </c>
      <c r="J239" s="420">
        <v>41516</v>
      </c>
      <c r="K239" s="419" t="s">
        <v>217</v>
      </c>
      <c r="L239" s="419" t="s">
        <v>1045</v>
      </c>
      <c r="M239" s="419" t="s">
        <v>485</v>
      </c>
      <c r="N239" s="419" t="s">
        <v>485</v>
      </c>
      <c r="O239" s="419" t="s">
        <v>586</v>
      </c>
      <c r="R239" s="418">
        <v>0</v>
      </c>
      <c r="S239" s="418">
        <v>0</v>
      </c>
      <c r="T239" s="419" t="s">
        <v>217</v>
      </c>
      <c r="U239" s="419" t="s">
        <v>217</v>
      </c>
      <c r="V239" s="418">
        <v>1</v>
      </c>
      <c r="W239" s="418">
        <v>1</v>
      </c>
      <c r="X239" s="418">
        <v>2</v>
      </c>
      <c r="Y239" s="418">
        <v>0</v>
      </c>
      <c r="Z239" s="418">
        <v>0</v>
      </c>
      <c r="AA239" s="418">
        <v>0</v>
      </c>
      <c r="AB239" s="418">
        <v>1</v>
      </c>
      <c r="AC239" s="418">
        <v>1</v>
      </c>
      <c r="AD239" s="418">
        <v>2</v>
      </c>
      <c r="AE239" s="418">
        <v>0</v>
      </c>
      <c r="AF239" s="418">
        <v>0</v>
      </c>
      <c r="AG239" s="418">
        <v>0</v>
      </c>
      <c r="AH239" s="418">
        <v>7</v>
      </c>
      <c r="AI239" s="418">
        <v>3</v>
      </c>
      <c r="AJ239" s="418">
        <v>10</v>
      </c>
      <c r="AK239" s="418">
        <v>0</v>
      </c>
      <c r="AL239" s="418">
        <v>0</v>
      </c>
      <c r="AM239" s="418">
        <v>0</v>
      </c>
      <c r="AN239" s="418">
        <v>21</v>
      </c>
      <c r="AO239" s="418">
        <v>44</v>
      </c>
      <c r="AP239" s="418">
        <v>65</v>
      </c>
      <c r="AQ239" s="418">
        <v>18</v>
      </c>
      <c r="AR239" s="418">
        <v>35</v>
      </c>
      <c r="AS239" s="418">
        <v>53</v>
      </c>
      <c r="AT239" s="418">
        <v>11</v>
      </c>
      <c r="AU239" s="418">
        <v>14</v>
      </c>
      <c r="AV239" s="418">
        <v>25</v>
      </c>
      <c r="AW239" s="418">
        <v>2</v>
      </c>
      <c r="AX239" s="418">
        <v>2</v>
      </c>
      <c r="AY239" s="418">
        <v>4</v>
      </c>
      <c r="AZ239" s="418">
        <v>1</v>
      </c>
      <c r="BA239" s="418">
        <v>2</v>
      </c>
      <c r="BB239" s="418">
        <v>3</v>
      </c>
      <c r="BC239" s="419" t="s">
        <v>3</v>
      </c>
      <c r="BD239" s="419" t="s">
        <v>1</v>
      </c>
      <c r="BE239" s="418">
        <v>1</v>
      </c>
      <c r="BF239" s="418" t="b">
        <v>1</v>
      </c>
      <c r="BG239" s="418">
        <v>1</v>
      </c>
      <c r="BH239" s="418" t="b">
        <v>0</v>
      </c>
      <c r="BI239" s="418" t="b">
        <v>1</v>
      </c>
      <c r="BJ239" s="419" t="s">
        <v>2</v>
      </c>
      <c r="BK239" s="418">
        <v>50</v>
      </c>
      <c r="BL239" s="418" t="b">
        <v>1</v>
      </c>
      <c r="BM239" s="418">
        <v>0.5</v>
      </c>
      <c r="BN239" s="418" t="b">
        <v>1</v>
      </c>
      <c r="BO239" s="418">
        <v>0.8</v>
      </c>
      <c r="BP239" s="418" t="b">
        <v>0</v>
      </c>
      <c r="BQ239" s="418" t="b">
        <v>0</v>
      </c>
      <c r="BR239" s="418" t="b">
        <v>0</v>
      </c>
      <c r="BS239" s="418" t="b">
        <v>0</v>
      </c>
      <c r="BT239" s="418" t="b">
        <v>0</v>
      </c>
      <c r="BU239" s="418">
        <v>1.5</v>
      </c>
      <c r="BV239" s="419" t="s">
        <v>1041</v>
      </c>
      <c r="BW239" s="418">
        <v>6</v>
      </c>
      <c r="BX239" s="419" t="s">
        <v>1035</v>
      </c>
      <c r="BY239" s="419" t="s">
        <v>217</v>
      </c>
    </row>
    <row r="240" spans="1:77" ht="29" x14ac:dyDescent="0.35">
      <c r="A240" s="418">
        <v>1407</v>
      </c>
      <c r="B240" s="419" t="s">
        <v>1046</v>
      </c>
      <c r="C240" s="419" t="s">
        <v>217</v>
      </c>
      <c r="D240" s="419" t="s">
        <v>217</v>
      </c>
      <c r="E240" s="419" t="s">
        <v>1046</v>
      </c>
      <c r="F240" s="419" t="s">
        <v>396</v>
      </c>
      <c r="G240" s="418">
        <v>20890056</v>
      </c>
      <c r="H240" s="418">
        <v>20890056</v>
      </c>
      <c r="I240" s="419" t="s">
        <v>455</v>
      </c>
      <c r="J240" s="420">
        <v>41373</v>
      </c>
      <c r="K240" s="419" t="s">
        <v>217</v>
      </c>
      <c r="L240" s="419" t="s">
        <v>1046</v>
      </c>
      <c r="M240" s="419" t="s">
        <v>495</v>
      </c>
      <c r="N240" s="419" t="s">
        <v>495</v>
      </c>
      <c r="O240" s="419" t="s">
        <v>1047</v>
      </c>
      <c r="R240" s="418">
        <v>0</v>
      </c>
      <c r="S240" s="418">
        <v>0</v>
      </c>
      <c r="T240" s="419" t="s">
        <v>1048</v>
      </c>
      <c r="U240" s="419"/>
      <c r="V240" s="418">
        <v>1</v>
      </c>
      <c r="W240" s="418">
        <v>1</v>
      </c>
      <c r="X240" s="418">
        <v>2</v>
      </c>
      <c r="Y240" s="418">
        <v>0</v>
      </c>
      <c r="Z240" s="418">
        <v>0</v>
      </c>
      <c r="AA240" s="418">
        <v>0</v>
      </c>
      <c r="AB240" s="418">
        <v>1</v>
      </c>
      <c r="AC240" s="418">
        <v>1</v>
      </c>
      <c r="AD240" s="418">
        <v>2</v>
      </c>
      <c r="AE240" s="418">
        <v>0</v>
      </c>
      <c r="AF240" s="418">
        <v>0</v>
      </c>
      <c r="AG240" s="418">
        <v>0</v>
      </c>
      <c r="AH240" s="418">
        <v>4</v>
      </c>
      <c r="AI240" s="418">
        <v>6</v>
      </c>
      <c r="AJ240" s="418">
        <v>10</v>
      </c>
      <c r="AK240" s="418">
        <v>0</v>
      </c>
      <c r="AL240" s="418">
        <v>0</v>
      </c>
      <c r="AM240" s="418">
        <v>0</v>
      </c>
      <c r="AN240" s="418">
        <v>30</v>
      </c>
      <c r="AO240" s="418">
        <v>40</v>
      </c>
      <c r="AP240" s="418">
        <v>70</v>
      </c>
      <c r="AQ240" s="418">
        <v>18</v>
      </c>
      <c r="AR240" s="418">
        <v>26</v>
      </c>
      <c r="AS240" s="418">
        <v>44</v>
      </c>
      <c r="AT240" s="418">
        <v>3</v>
      </c>
      <c r="AU240" s="418">
        <v>3</v>
      </c>
      <c r="AV240" s="418">
        <v>6</v>
      </c>
      <c r="AW240" s="418">
        <v>2</v>
      </c>
      <c r="AX240" s="418">
        <v>3</v>
      </c>
      <c r="AY240" s="418">
        <v>5</v>
      </c>
      <c r="AZ240" s="418">
        <v>0</v>
      </c>
      <c r="BA240" s="418">
        <v>0</v>
      </c>
      <c r="BB240" s="418">
        <v>0</v>
      </c>
      <c r="BC240" s="419" t="s">
        <v>3</v>
      </c>
      <c r="BD240" s="419" t="s">
        <v>1</v>
      </c>
      <c r="BE240" s="418">
        <v>1</v>
      </c>
      <c r="BF240" s="418" t="b">
        <v>1</v>
      </c>
      <c r="BG240" s="418">
        <v>2</v>
      </c>
      <c r="BH240" s="418" t="b">
        <v>1</v>
      </c>
      <c r="BI240" s="418" t="b">
        <v>1</v>
      </c>
      <c r="BJ240" s="419" t="s">
        <v>2</v>
      </c>
      <c r="BK240" s="418">
        <v>150</v>
      </c>
      <c r="BL240" s="418" t="b">
        <v>0</v>
      </c>
      <c r="BN240" s="418" t="b">
        <v>1</v>
      </c>
      <c r="BO240" s="418">
        <v>1.8</v>
      </c>
      <c r="BP240" s="418" t="b">
        <v>0</v>
      </c>
      <c r="BQ240" s="418" t="b">
        <v>0</v>
      </c>
      <c r="BR240" s="418" t="b">
        <v>0</v>
      </c>
      <c r="BS240" s="418" t="b">
        <v>1</v>
      </c>
      <c r="BT240" s="418" t="b">
        <v>0</v>
      </c>
      <c r="BU240" s="418">
        <v>0.6</v>
      </c>
      <c r="BV240" s="419" t="s">
        <v>1049</v>
      </c>
      <c r="BW240" s="418">
        <v>1.4</v>
      </c>
      <c r="BX240" s="419" t="s">
        <v>1050</v>
      </c>
      <c r="BY240" s="419" t="s">
        <v>217</v>
      </c>
    </row>
    <row r="241" spans="1:77" x14ac:dyDescent="0.35">
      <c r="A241" s="418">
        <v>1408</v>
      </c>
      <c r="B241" s="419" t="s">
        <v>1051</v>
      </c>
      <c r="C241" s="419" t="s">
        <v>217</v>
      </c>
      <c r="D241" s="419" t="s">
        <v>217</v>
      </c>
      <c r="E241" s="419" t="s">
        <v>1052</v>
      </c>
      <c r="F241" s="419" t="s">
        <v>396</v>
      </c>
      <c r="G241" s="418">
        <v>20890057</v>
      </c>
      <c r="H241" s="418">
        <v>20890057</v>
      </c>
      <c r="I241" s="419" t="s">
        <v>455</v>
      </c>
      <c r="J241" s="420">
        <v>41373</v>
      </c>
      <c r="K241" s="419" t="s">
        <v>217</v>
      </c>
      <c r="L241" s="419" t="s">
        <v>1051</v>
      </c>
      <c r="M241" s="419" t="s">
        <v>495</v>
      </c>
      <c r="N241" s="419" t="s">
        <v>495</v>
      </c>
      <c r="O241" s="419" t="s">
        <v>1047</v>
      </c>
      <c r="R241" s="418">
        <v>0</v>
      </c>
      <c r="S241" s="418">
        <v>0</v>
      </c>
      <c r="T241" s="419" t="s">
        <v>217</v>
      </c>
      <c r="U241" s="419" t="s">
        <v>217</v>
      </c>
      <c r="V241" s="418">
        <v>1</v>
      </c>
      <c r="W241" s="418">
        <v>2</v>
      </c>
      <c r="X241" s="418">
        <v>3</v>
      </c>
      <c r="Y241" s="418">
        <v>0</v>
      </c>
      <c r="Z241" s="418">
        <v>0</v>
      </c>
      <c r="AA241" s="418">
        <v>0</v>
      </c>
      <c r="AB241" s="418">
        <v>1</v>
      </c>
      <c r="AC241" s="418">
        <v>2</v>
      </c>
      <c r="AD241" s="418">
        <v>3</v>
      </c>
      <c r="AE241" s="418">
        <v>0</v>
      </c>
      <c r="AF241" s="418">
        <v>0</v>
      </c>
      <c r="AG241" s="418">
        <v>0</v>
      </c>
      <c r="AH241" s="418">
        <v>5</v>
      </c>
      <c r="AI241" s="418">
        <v>5</v>
      </c>
      <c r="AJ241" s="418">
        <v>10</v>
      </c>
      <c r="AK241" s="418">
        <v>0</v>
      </c>
      <c r="AL241" s="418">
        <v>0</v>
      </c>
      <c r="AM241" s="418">
        <v>0</v>
      </c>
      <c r="AN241" s="418">
        <v>37</v>
      </c>
      <c r="AO241" s="418">
        <v>53</v>
      </c>
      <c r="AP241" s="418">
        <v>90</v>
      </c>
      <c r="AQ241" s="418">
        <v>37</v>
      </c>
      <c r="AR241" s="418">
        <v>48</v>
      </c>
      <c r="AS241" s="418">
        <v>85</v>
      </c>
      <c r="AT241" s="418">
        <v>3</v>
      </c>
      <c r="AU241" s="418">
        <v>7</v>
      </c>
      <c r="AV241" s="418">
        <v>10</v>
      </c>
      <c r="AW241" s="418">
        <v>2</v>
      </c>
      <c r="AX241" s="418">
        <v>3</v>
      </c>
      <c r="AY241" s="418">
        <v>5</v>
      </c>
      <c r="AZ241" s="418">
        <v>0</v>
      </c>
      <c r="BA241" s="418">
        <v>0</v>
      </c>
      <c r="BB241" s="418">
        <v>0</v>
      </c>
      <c r="BC241" s="419" t="s">
        <v>8</v>
      </c>
      <c r="BD241" s="419" t="s">
        <v>218</v>
      </c>
      <c r="BE241" s="418">
        <v>1</v>
      </c>
      <c r="BF241" s="418" t="b">
        <v>1</v>
      </c>
      <c r="BG241" s="418">
        <v>1</v>
      </c>
      <c r="BH241" s="418" t="b">
        <v>1</v>
      </c>
      <c r="BI241" s="418" t="b">
        <v>1</v>
      </c>
      <c r="BJ241" s="419" t="s">
        <v>2</v>
      </c>
      <c r="BK241" s="418">
        <v>700</v>
      </c>
      <c r="BL241" s="418" t="b">
        <v>1</v>
      </c>
      <c r="BM241" s="418">
        <v>0.8</v>
      </c>
      <c r="BN241" s="418" t="b">
        <v>0</v>
      </c>
      <c r="BP241" s="418" t="b">
        <v>0</v>
      </c>
      <c r="BQ241" s="418" t="b">
        <v>0</v>
      </c>
      <c r="BR241" s="418" t="b">
        <v>0</v>
      </c>
      <c r="BS241" s="418" t="b">
        <v>0</v>
      </c>
      <c r="BT241" s="418" t="b">
        <v>0</v>
      </c>
      <c r="BU241" s="418">
        <v>2</v>
      </c>
      <c r="BV241" s="419" t="s">
        <v>1052</v>
      </c>
      <c r="BW241" s="418">
        <v>3.5</v>
      </c>
      <c r="BX241" s="419" t="s">
        <v>1050</v>
      </c>
      <c r="BY241" s="419" t="s">
        <v>217</v>
      </c>
    </row>
    <row r="242" spans="1:77" x14ac:dyDescent="0.35">
      <c r="A242" s="418">
        <v>1409</v>
      </c>
      <c r="B242" s="419" t="s">
        <v>1053</v>
      </c>
      <c r="C242" s="419" t="s">
        <v>217</v>
      </c>
      <c r="D242" s="419" t="s">
        <v>217</v>
      </c>
      <c r="E242" s="419" t="s">
        <v>1054</v>
      </c>
      <c r="F242" s="419" t="s">
        <v>396</v>
      </c>
      <c r="G242" s="418">
        <v>20890058</v>
      </c>
      <c r="H242" s="418">
        <v>20890058</v>
      </c>
      <c r="I242" s="419" t="s">
        <v>455</v>
      </c>
      <c r="J242" s="420">
        <v>41373</v>
      </c>
      <c r="K242" s="419" t="s">
        <v>217</v>
      </c>
      <c r="L242" s="419" t="s">
        <v>1053</v>
      </c>
      <c r="M242" s="419" t="s">
        <v>495</v>
      </c>
      <c r="N242" s="419" t="s">
        <v>495</v>
      </c>
      <c r="O242" s="419" t="s">
        <v>1047</v>
      </c>
      <c r="R242" s="418">
        <v>0</v>
      </c>
      <c r="S242" s="418">
        <v>0</v>
      </c>
      <c r="T242" s="419" t="s">
        <v>217</v>
      </c>
      <c r="U242" s="419" t="s">
        <v>217</v>
      </c>
      <c r="V242" s="418">
        <v>0</v>
      </c>
      <c r="W242" s="418">
        <v>1</v>
      </c>
      <c r="X242" s="418">
        <v>1</v>
      </c>
      <c r="Y242" s="418">
        <v>0</v>
      </c>
      <c r="Z242" s="418">
        <v>0</v>
      </c>
      <c r="AA242" s="418">
        <v>0</v>
      </c>
      <c r="AB242" s="418">
        <v>0</v>
      </c>
      <c r="AC242" s="418">
        <v>1</v>
      </c>
      <c r="AD242" s="418">
        <v>1</v>
      </c>
      <c r="AE242" s="418">
        <v>0</v>
      </c>
      <c r="AF242" s="418">
        <v>0</v>
      </c>
      <c r="AG242" s="418">
        <v>0</v>
      </c>
      <c r="AH242" s="418">
        <v>5</v>
      </c>
      <c r="AI242" s="418">
        <v>5</v>
      </c>
      <c r="AJ242" s="418">
        <v>10</v>
      </c>
      <c r="AK242" s="418">
        <v>0</v>
      </c>
      <c r="AL242" s="418">
        <v>0</v>
      </c>
      <c r="AM242" s="418">
        <v>0</v>
      </c>
      <c r="AN242" s="418">
        <v>12</v>
      </c>
      <c r="AO242" s="418">
        <v>19</v>
      </c>
      <c r="AP242" s="418">
        <v>31</v>
      </c>
      <c r="AQ242" s="418">
        <v>12</v>
      </c>
      <c r="AR242" s="418">
        <v>19</v>
      </c>
      <c r="AS242" s="418">
        <v>31</v>
      </c>
      <c r="AT242" s="418">
        <v>0</v>
      </c>
      <c r="AU242" s="418">
        <v>0</v>
      </c>
      <c r="AV242" s="418">
        <v>0</v>
      </c>
      <c r="AW242" s="418">
        <v>1</v>
      </c>
      <c r="AX242" s="418">
        <v>2</v>
      </c>
      <c r="AY242" s="418">
        <v>3</v>
      </c>
      <c r="AZ242" s="418">
        <v>0</v>
      </c>
      <c r="BA242" s="418">
        <v>0</v>
      </c>
      <c r="BB242" s="418">
        <v>0</v>
      </c>
      <c r="BC242" s="419" t="s">
        <v>3</v>
      </c>
      <c r="BD242" s="419" t="s">
        <v>218</v>
      </c>
      <c r="BE242" s="418">
        <v>1</v>
      </c>
      <c r="BF242" s="418" t="b">
        <v>0</v>
      </c>
      <c r="BH242" s="418" t="b">
        <v>0</v>
      </c>
      <c r="BI242" s="418" t="b">
        <v>1</v>
      </c>
      <c r="BJ242" s="419" t="s">
        <v>2</v>
      </c>
      <c r="BK242" s="418">
        <v>100</v>
      </c>
      <c r="BL242" s="418" t="b">
        <v>0</v>
      </c>
      <c r="BN242" s="418" t="b">
        <v>0</v>
      </c>
      <c r="BP242" s="418" t="b">
        <v>0</v>
      </c>
      <c r="BQ242" s="418" t="b">
        <v>0</v>
      </c>
      <c r="BR242" s="418" t="b">
        <v>0</v>
      </c>
      <c r="BS242" s="418" t="b">
        <v>0</v>
      </c>
      <c r="BT242" s="418" t="b">
        <v>0</v>
      </c>
      <c r="BU242" s="418">
        <v>0.4</v>
      </c>
      <c r="BV242" s="419" t="s">
        <v>217</v>
      </c>
      <c r="BW242" s="418">
        <v>7</v>
      </c>
      <c r="BX242" s="419" t="s">
        <v>217</v>
      </c>
      <c r="BY242" s="419" t="s">
        <v>217</v>
      </c>
    </row>
    <row r="243" spans="1:77" x14ac:dyDescent="0.35">
      <c r="A243" s="418">
        <v>1410</v>
      </c>
      <c r="B243" s="419" t="s">
        <v>1055</v>
      </c>
      <c r="C243" s="419" t="s">
        <v>217</v>
      </c>
      <c r="D243" s="419" t="s">
        <v>1056</v>
      </c>
      <c r="E243" s="419" t="s">
        <v>1032</v>
      </c>
      <c r="F243" s="419" t="s">
        <v>396</v>
      </c>
      <c r="G243" s="418">
        <v>20890059</v>
      </c>
      <c r="H243" s="418">
        <v>20890059</v>
      </c>
      <c r="I243" s="419" t="s">
        <v>455</v>
      </c>
      <c r="J243" s="420">
        <v>41403</v>
      </c>
      <c r="K243" s="419" t="s">
        <v>217</v>
      </c>
      <c r="L243" s="419" t="s">
        <v>1055</v>
      </c>
      <c r="M243" s="419" t="s">
        <v>485</v>
      </c>
      <c r="N243" s="419" t="s">
        <v>485</v>
      </c>
      <c r="O243" s="419" t="s">
        <v>788</v>
      </c>
      <c r="R243" s="418">
        <v>0</v>
      </c>
      <c r="S243" s="418">
        <v>0</v>
      </c>
      <c r="T243" s="419" t="s">
        <v>217</v>
      </c>
      <c r="U243" s="419" t="s">
        <v>217</v>
      </c>
      <c r="V243" s="418">
        <v>2</v>
      </c>
      <c r="W243" s="418">
        <v>1</v>
      </c>
      <c r="X243" s="418">
        <v>3</v>
      </c>
      <c r="Y243" s="418">
        <v>0</v>
      </c>
      <c r="Z243" s="418">
        <v>0</v>
      </c>
      <c r="AA243" s="418">
        <v>0</v>
      </c>
      <c r="AB243" s="418">
        <v>2</v>
      </c>
      <c r="AC243" s="418">
        <v>1</v>
      </c>
      <c r="AD243" s="418">
        <v>3</v>
      </c>
      <c r="AE243" s="418">
        <v>0</v>
      </c>
      <c r="AF243" s="418">
        <v>0</v>
      </c>
      <c r="AG243" s="418">
        <v>0</v>
      </c>
      <c r="AH243" s="418">
        <v>2</v>
      </c>
      <c r="AI243" s="418">
        <v>8</v>
      </c>
      <c r="AJ243" s="418">
        <v>10</v>
      </c>
      <c r="AK243" s="418">
        <v>0</v>
      </c>
      <c r="AL243" s="418">
        <v>0</v>
      </c>
      <c r="AM243" s="418">
        <v>0</v>
      </c>
      <c r="AN243" s="418">
        <v>31</v>
      </c>
      <c r="AO243" s="418">
        <v>40</v>
      </c>
      <c r="AP243" s="418">
        <v>71</v>
      </c>
      <c r="AQ243" s="418">
        <v>30</v>
      </c>
      <c r="AR243" s="418">
        <v>23</v>
      </c>
      <c r="AS243" s="418">
        <v>53</v>
      </c>
      <c r="AT243" s="418">
        <v>19</v>
      </c>
      <c r="AU243" s="418">
        <v>10</v>
      </c>
      <c r="AV243" s="418">
        <v>29</v>
      </c>
      <c r="AW243" s="418">
        <v>3</v>
      </c>
      <c r="AX243" s="418">
        <v>2</v>
      </c>
      <c r="AY243" s="418">
        <v>5</v>
      </c>
      <c r="AZ243" s="418">
        <v>1</v>
      </c>
      <c r="BA243" s="418">
        <v>0</v>
      </c>
      <c r="BB243" s="418">
        <v>1</v>
      </c>
      <c r="BC243" s="419" t="s">
        <v>3</v>
      </c>
      <c r="BD243" s="419" t="s">
        <v>218</v>
      </c>
      <c r="BE243" s="418">
        <v>1</v>
      </c>
      <c r="BF243" s="418" t="b">
        <v>1</v>
      </c>
      <c r="BG243" s="418">
        <v>1</v>
      </c>
      <c r="BH243" s="418" t="b">
        <v>1</v>
      </c>
      <c r="BI243" s="418" t="b">
        <v>1</v>
      </c>
      <c r="BJ243" s="419" t="s">
        <v>2</v>
      </c>
      <c r="BK243" s="418">
        <v>150</v>
      </c>
      <c r="BL243" s="418" t="b">
        <v>1</v>
      </c>
      <c r="BM243" s="418">
        <v>0.5</v>
      </c>
      <c r="BN243" s="418" t="b">
        <v>0</v>
      </c>
      <c r="BP243" s="418" t="b">
        <v>1</v>
      </c>
      <c r="BQ243" s="418" t="b">
        <v>0</v>
      </c>
      <c r="BR243" s="418" t="b">
        <v>0</v>
      </c>
      <c r="BS243" s="418" t="b">
        <v>0</v>
      </c>
      <c r="BT243" s="418" t="b">
        <v>0</v>
      </c>
      <c r="BU243" s="418">
        <v>2</v>
      </c>
      <c r="BV243" s="419" t="s">
        <v>788</v>
      </c>
      <c r="BW243" s="418">
        <v>2</v>
      </c>
      <c r="BX243" s="419" t="s">
        <v>1035</v>
      </c>
      <c r="BY243" s="419" t="s">
        <v>217</v>
      </c>
    </row>
    <row r="244" spans="1:77" ht="29" x14ac:dyDescent="0.35">
      <c r="A244" s="418">
        <v>1411</v>
      </c>
      <c r="B244" s="419" t="s">
        <v>352</v>
      </c>
      <c r="C244" s="419" t="s">
        <v>217</v>
      </c>
      <c r="D244" s="419" t="s">
        <v>217</v>
      </c>
      <c r="E244" s="419" t="s">
        <v>1032</v>
      </c>
      <c r="F244" s="419" t="s">
        <v>396</v>
      </c>
      <c r="G244" s="418">
        <v>20890060</v>
      </c>
      <c r="H244" s="418">
        <v>20890060</v>
      </c>
      <c r="I244" s="419" t="s">
        <v>397</v>
      </c>
      <c r="J244" s="420">
        <v>41403</v>
      </c>
      <c r="K244" s="419" t="s">
        <v>217</v>
      </c>
      <c r="L244" s="419" t="s">
        <v>352</v>
      </c>
      <c r="M244" s="419" t="s">
        <v>485</v>
      </c>
      <c r="N244" s="419" t="s">
        <v>485</v>
      </c>
      <c r="O244" s="419" t="s">
        <v>788</v>
      </c>
      <c r="R244" s="418">
        <v>0</v>
      </c>
      <c r="S244" s="418">
        <v>0</v>
      </c>
      <c r="T244" s="419" t="s">
        <v>217</v>
      </c>
      <c r="U244" s="419" t="s">
        <v>217</v>
      </c>
      <c r="V244" s="418">
        <v>0</v>
      </c>
      <c r="W244" s="418">
        <v>3</v>
      </c>
      <c r="X244" s="418">
        <v>3</v>
      </c>
      <c r="Y244" s="418">
        <v>0</v>
      </c>
      <c r="Z244" s="418">
        <v>0</v>
      </c>
      <c r="AA244" s="418">
        <v>0</v>
      </c>
      <c r="AB244" s="418">
        <v>0</v>
      </c>
      <c r="AC244" s="418">
        <v>0</v>
      </c>
      <c r="AD244" s="418">
        <v>0</v>
      </c>
      <c r="AE244" s="418">
        <v>0</v>
      </c>
      <c r="AF244" s="418">
        <v>0</v>
      </c>
      <c r="AG244" s="418">
        <v>0</v>
      </c>
      <c r="AH244" s="418">
        <v>2</v>
      </c>
      <c r="AI244" s="418">
        <v>8</v>
      </c>
      <c r="AJ244" s="418">
        <v>10</v>
      </c>
      <c r="AK244" s="418">
        <v>0</v>
      </c>
      <c r="AL244" s="418">
        <v>0</v>
      </c>
      <c r="AM244" s="418">
        <v>0</v>
      </c>
      <c r="AN244" s="418">
        <v>30</v>
      </c>
      <c r="AO244" s="418">
        <v>48</v>
      </c>
      <c r="AP244" s="418">
        <v>78</v>
      </c>
      <c r="AQ244" s="418">
        <v>30</v>
      </c>
      <c r="AR244" s="418">
        <v>48</v>
      </c>
      <c r="AS244" s="418">
        <v>78</v>
      </c>
      <c r="AT244" s="418">
        <v>2</v>
      </c>
      <c r="AU244" s="418">
        <v>3</v>
      </c>
      <c r="AV244" s="418">
        <v>5</v>
      </c>
      <c r="AW244" s="418">
        <v>2</v>
      </c>
      <c r="AX244" s="418">
        <v>3</v>
      </c>
      <c r="AY244" s="418">
        <v>5</v>
      </c>
      <c r="AZ244" s="418">
        <v>0</v>
      </c>
      <c r="BA244" s="418">
        <v>1</v>
      </c>
      <c r="BB244" s="418">
        <v>1</v>
      </c>
      <c r="BC244" s="419" t="s">
        <v>3</v>
      </c>
      <c r="BD244" s="419" t="s">
        <v>218</v>
      </c>
      <c r="BE244" s="418">
        <v>1</v>
      </c>
      <c r="BF244" s="418" t="b">
        <v>0</v>
      </c>
      <c r="BH244" s="418" t="b">
        <v>0</v>
      </c>
      <c r="BI244" s="418" t="b">
        <v>1</v>
      </c>
      <c r="BJ244" s="419" t="s">
        <v>2</v>
      </c>
      <c r="BK244" s="418">
        <v>100</v>
      </c>
      <c r="BL244" s="418" t="b">
        <v>0</v>
      </c>
      <c r="BN244" s="418" t="b">
        <v>0</v>
      </c>
      <c r="BP244" s="418" t="b">
        <v>0</v>
      </c>
      <c r="BQ244" s="418" t="b">
        <v>0</v>
      </c>
      <c r="BR244" s="418" t="b">
        <v>0</v>
      </c>
      <c r="BS244" s="418" t="b">
        <v>0</v>
      </c>
      <c r="BT244" s="418" t="b">
        <v>0</v>
      </c>
      <c r="BU244" s="418">
        <v>1.5</v>
      </c>
      <c r="BV244" s="419" t="s">
        <v>788</v>
      </c>
      <c r="BW244" s="418">
        <v>1.7</v>
      </c>
      <c r="BX244" s="419" t="s">
        <v>1035</v>
      </c>
      <c r="BY244" s="419" t="s">
        <v>217</v>
      </c>
    </row>
    <row r="245" spans="1:77" x14ac:dyDescent="0.35">
      <c r="A245" s="418">
        <v>1412</v>
      </c>
      <c r="B245" s="419" t="s">
        <v>344</v>
      </c>
      <c r="C245" s="419" t="s">
        <v>217</v>
      </c>
      <c r="D245" s="419" t="s">
        <v>1057</v>
      </c>
      <c r="E245" s="419" t="s">
        <v>1058</v>
      </c>
      <c r="F245" s="419" t="s">
        <v>396</v>
      </c>
      <c r="G245" s="418">
        <v>20890061</v>
      </c>
      <c r="H245" s="418">
        <v>20890061</v>
      </c>
      <c r="I245" s="419" t="s">
        <v>455</v>
      </c>
      <c r="J245" s="420">
        <v>41403</v>
      </c>
      <c r="K245" s="419" t="s">
        <v>217</v>
      </c>
      <c r="L245" s="419" t="s">
        <v>1059</v>
      </c>
      <c r="M245" s="419" t="s">
        <v>485</v>
      </c>
      <c r="N245" s="419" t="s">
        <v>485</v>
      </c>
      <c r="O245" s="419" t="s">
        <v>1058</v>
      </c>
      <c r="R245" s="418">
        <v>0</v>
      </c>
      <c r="S245" s="418">
        <v>0</v>
      </c>
      <c r="T245" s="419" t="s">
        <v>217</v>
      </c>
      <c r="U245" s="419" t="s">
        <v>217</v>
      </c>
      <c r="V245" s="418">
        <v>0</v>
      </c>
      <c r="W245" s="418">
        <v>2</v>
      </c>
      <c r="X245" s="418">
        <v>2</v>
      </c>
      <c r="Y245" s="418">
        <v>0</v>
      </c>
      <c r="Z245" s="418">
        <v>0</v>
      </c>
      <c r="AA245" s="418">
        <v>0</v>
      </c>
      <c r="AB245" s="418">
        <v>0</v>
      </c>
      <c r="AC245" s="418">
        <v>0</v>
      </c>
      <c r="AD245" s="418">
        <v>0</v>
      </c>
      <c r="AE245" s="418">
        <v>0</v>
      </c>
      <c r="AF245" s="418">
        <v>0</v>
      </c>
      <c r="AG245" s="418">
        <v>0</v>
      </c>
      <c r="AH245" s="418">
        <v>4</v>
      </c>
      <c r="AI245" s="418">
        <v>6</v>
      </c>
      <c r="AJ245" s="418">
        <v>10</v>
      </c>
      <c r="AK245" s="418">
        <v>0</v>
      </c>
      <c r="AL245" s="418">
        <v>0</v>
      </c>
      <c r="AM245" s="418">
        <v>0</v>
      </c>
      <c r="AN245" s="418">
        <v>43</v>
      </c>
      <c r="AO245" s="418">
        <v>19</v>
      </c>
      <c r="AP245" s="418">
        <v>62</v>
      </c>
      <c r="AQ245" s="418">
        <v>34</v>
      </c>
      <c r="AR245" s="418">
        <v>27</v>
      </c>
      <c r="AS245" s="418">
        <v>61</v>
      </c>
      <c r="AT245" s="418">
        <v>2</v>
      </c>
      <c r="AU245" s="418">
        <v>6</v>
      </c>
      <c r="AV245" s="418">
        <v>8</v>
      </c>
      <c r="AW245" s="418">
        <v>1</v>
      </c>
      <c r="AX245" s="418">
        <v>5</v>
      </c>
      <c r="AY245" s="418">
        <v>6</v>
      </c>
      <c r="AZ245" s="418">
        <v>0</v>
      </c>
      <c r="BA245" s="418">
        <v>0</v>
      </c>
      <c r="BB245" s="418">
        <v>0</v>
      </c>
      <c r="BC245" s="419" t="s">
        <v>8</v>
      </c>
      <c r="BD245" s="419" t="s">
        <v>7</v>
      </c>
      <c r="BE245" s="418">
        <v>1</v>
      </c>
      <c r="BF245" s="418" t="b">
        <v>0</v>
      </c>
      <c r="BH245" s="418" t="b">
        <v>0</v>
      </c>
      <c r="BI245" s="418" t="b">
        <v>0</v>
      </c>
      <c r="BJ245" s="419" t="s">
        <v>2</v>
      </c>
      <c r="BK245" s="418">
        <v>100</v>
      </c>
      <c r="BL245" s="418" t="b">
        <v>1</v>
      </c>
      <c r="BM245" s="418">
        <v>1</v>
      </c>
      <c r="BN245" s="418" t="b">
        <v>1</v>
      </c>
      <c r="BO245" s="418">
        <v>0.5</v>
      </c>
      <c r="BP245" s="418" t="b">
        <v>1</v>
      </c>
      <c r="BQ245" s="418" t="b">
        <v>0</v>
      </c>
      <c r="BR245" s="418" t="b">
        <v>0</v>
      </c>
      <c r="BS245" s="418" t="b">
        <v>0</v>
      </c>
      <c r="BT245" s="418" t="b">
        <v>0</v>
      </c>
      <c r="BV245" s="419" t="s">
        <v>217</v>
      </c>
      <c r="BX245" s="419" t="s">
        <v>217</v>
      </c>
      <c r="BY245" s="419" t="s">
        <v>217</v>
      </c>
    </row>
    <row r="246" spans="1:77" x14ac:dyDescent="0.35">
      <c r="A246" s="418">
        <v>1413</v>
      </c>
      <c r="B246" s="419" t="s">
        <v>1060</v>
      </c>
      <c r="C246" s="419" t="s">
        <v>217</v>
      </c>
      <c r="D246" s="419" t="s">
        <v>1061</v>
      </c>
      <c r="E246" s="419" t="s">
        <v>1058</v>
      </c>
      <c r="F246" s="419" t="s">
        <v>396</v>
      </c>
      <c r="G246" s="418">
        <v>20890062</v>
      </c>
      <c r="H246" s="418">
        <v>20890062</v>
      </c>
      <c r="I246" s="419" t="s">
        <v>1062</v>
      </c>
      <c r="J246" s="420">
        <v>41434</v>
      </c>
      <c r="K246" s="419" t="s">
        <v>217</v>
      </c>
      <c r="L246" s="419" t="s">
        <v>1063</v>
      </c>
      <c r="M246" s="419" t="s">
        <v>485</v>
      </c>
      <c r="N246" s="419" t="s">
        <v>485</v>
      </c>
      <c r="O246" s="419" t="s">
        <v>806</v>
      </c>
      <c r="R246" s="418">
        <v>0</v>
      </c>
      <c r="S246" s="418">
        <v>0</v>
      </c>
      <c r="T246" s="419" t="s">
        <v>217</v>
      </c>
      <c r="U246" s="419" t="s">
        <v>217</v>
      </c>
      <c r="V246" s="418">
        <v>0</v>
      </c>
      <c r="W246" s="418">
        <v>1</v>
      </c>
      <c r="X246" s="418">
        <v>1</v>
      </c>
      <c r="Y246" s="418">
        <v>0</v>
      </c>
      <c r="Z246" s="418">
        <v>0</v>
      </c>
      <c r="AA246" s="418">
        <v>0</v>
      </c>
      <c r="AB246" s="418">
        <v>0</v>
      </c>
      <c r="AC246" s="418">
        <v>1</v>
      </c>
      <c r="AD246" s="418">
        <v>1</v>
      </c>
      <c r="AE246" s="418">
        <v>0</v>
      </c>
      <c r="AF246" s="418">
        <v>0</v>
      </c>
      <c r="AG246" s="418">
        <v>0</v>
      </c>
      <c r="AH246" s="418">
        <v>5</v>
      </c>
      <c r="AI246" s="418">
        <v>5</v>
      </c>
      <c r="AJ246" s="418">
        <v>10</v>
      </c>
      <c r="AK246" s="418">
        <v>0</v>
      </c>
      <c r="AL246" s="418">
        <v>0</v>
      </c>
      <c r="AM246" s="418">
        <v>0</v>
      </c>
      <c r="AN246" s="418">
        <v>17</v>
      </c>
      <c r="AO246" s="418">
        <v>24</v>
      </c>
      <c r="AP246" s="418">
        <v>41</v>
      </c>
      <c r="AQ246" s="418">
        <v>9</v>
      </c>
      <c r="AR246" s="418">
        <v>12</v>
      </c>
      <c r="AS246" s="418">
        <v>21</v>
      </c>
      <c r="AT246" s="418">
        <v>2</v>
      </c>
      <c r="AU246" s="418">
        <v>0</v>
      </c>
      <c r="AV246" s="418">
        <v>2</v>
      </c>
      <c r="AW246" s="418">
        <v>0</v>
      </c>
      <c r="AX246" s="418">
        <v>1</v>
      </c>
      <c r="AY246" s="418">
        <v>1</v>
      </c>
      <c r="AZ246" s="418">
        <v>0</v>
      </c>
      <c r="BA246" s="418">
        <v>1</v>
      </c>
      <c r="BB246" s="418">
        <v>1</v>
      </c>
      <c r="BC246" s="419" t="s">
        <v>3</v>
      </c>
      <c r="BD246" s="419" t="s">
        <v>7</v>
      </c>
      <c r="BE246" s="418">
        <v>1</v>
      </c>
      <c r="BF246" s="418" t="b">
        <v>1</v>
      </c>
      <c r="BG246" s="418">
        <v>1</v>
      </c>
      <c r="BH246" s="418" t="b">
        <v>0</v>
      </c>
      <c r="BI246" s="418" t="b">
        <v>1</v>
      </c>
      <c r="BJ246" s="419" t="s">
        <v>2</v>
      </c>
      <c r="BK246" s="418">
        <v>130</v>
      </c>
      <c r="BL246" s="418" t="b">
        <v>0</v>
      </c>
      <c r="BN246" s="418" t="b">
        <v>0</v>
      </c>
      <c r="BP246" s="418" t="b">
        <v>1</v>
      </c>
      <c r="BQ246" s="418" t="b">
        <v>0</v>
      </c>
      <c r="BR246" s="418" t="b">
        <v>0</v>
      </c>
      <c r="BS246" s="418" t="b">
        <v>0</v>
      </c>
      <c r="BT246" s="418" t="b">
        <v>0</v>
      </c>
      <c r="BU246" s="418">
        <v>2</v>
      </c>
      <c r="BV246" s="419" t="s">
        <v>1058</v>
      </c>
      <c r="BW246" s="418">
        <v>1.2</v>
      </c>
      <c r="BX246" s="419" t="s">
        <v>217</v>
      </c>
      <c r="BY246" s="419" t="s">
        <v>217</v>
      </c>
    </row>
    <row r="247" spans="1:77" x14ac:dyDescent="0.35">
      <c r="A247" s="418">
        <v>1414</v>
      </c>
      <c r="B247" s="419" t="s">
        <v>1064</v>
      </c>
      <c r="C247" s="419" t="s">
        <v>217</v>
      </c>
      <c r="D247" s="419" t="s">
        <v>1065</v>
      </c>
      <c r="E247" s="419" t="s">
        <v>1066</v>
      </c>
      <c r="F247" s="419" t="s">
        <v>396</v>
      </c>
      <c r="G247" s="418">
        <v>20890063</v>
      </c>
      <c r="H247" s="418">
        <v>20890063</v>
      </c>
      <c r="I247" s="419" t="s">
        <v>838</v>
      </c>
      <c r="J247" s="420">
        <v>41434</v>
      </c>
      <c r="K247" s="419" t="s">
        <v>217</v>
      </c>
      <c r="L247" s="419" t="s">
        <v>1066</v>
      </c>
      <c r="M247" s="419" t="s">
        <v>485</v>
      </c>
      <c r="N247" s="419" t="s">
        <v>485</v>
      </c>
      <c r="O247" s="419" t="s">
        <v>1058</v>
      </c>
      <c r="R247" s="418">
        <v>0</v>
      </c>
      <c r="S247" s="418">
        <v>0</v>
      </c>
      <c r="T247" s="419" t="s">
        <v>217</v>
      </c>
      <c r="U247" s="419" t="s">
        <v>217</v>
      </c>
      <c r="V247" s="418">
        <v>0</v>
      </c>
      <c r="W247" s="418">
        <v>2</v>
      </c>
      <c r="X247" s="418">
        <v>2</v>
      </c>
      <c r="Y247" s="418">
        <v>0</v>
      </c>
      <c r="Z247" s="418">
        <v>0</v>
      </c>
      <c r="AA247" s="418">
        <v>0</v>
      </c>
      <c r="AB247" s="418">
        <v>0</v>
      </c>
      <c r="AC247" s="418">
        <v>2</v>
      </c>
      <c r="AD247" s="418">
        <v>2</v>
      </c>
      <c r="AE247" s="418">
        <v>0</v>
      </c>
      <c r="AF247" s="418">
        <v>0</v>
      </c>
      <c r="AG247" s="418">
        <v>0</v>
      </c>
      <c r="AH247" s="418">
        <v>3</v>
      </c>
      <c r="AI247" s="418">
        <v>6</v>
      </c>
      <c r="AJ247" s="418">
        <v>9</v>
      </c>
      <c r="AK247" s="418">
        <v>0</v>
      </c>
      <c r="AL247" s="418">
        <v>0</v>
      </c>
      <c r="AM247" s="418">
        <v>0</v>
      </c>
      <c r="AN247" s="418">
        <v>26</v>
      </c>
      <c r="AO247" s="418">
        <v>37</v>
      </c>
      <c r="AP247" s="418">
        <v>63</v>
      </c>
      <c r="AQ247" s="418">
        <v>0</v>
      </c>
      <c r="AR247" s="418">
        <v>0</v>
      </c>
      <c r="AS247" s="418">
        <v>0</v>
      </c>
      <c r="AT247" s="418">
        <v>2</v>
      </c>
      <c r="AU247" s="418">
        <v>4</v>
      </c>
      <c r="AV247" s="418">
        <v>6</v>
      </c>
      <c r="AW247" s="418">
        <v>0</v>
      </c>
      <c r="AX247" s="418">
        <v>0</v>
      </c>
      <c r="AY247" s="418">
        <v>0</v>
      </c>
      <c r="AZ247" s="418">
        <v>0</v>
      </c>
      <c r="BA247" s="418">
        <v>0</v>
      </c>
      <c r="BB247" s="418">
        <v>0</v>
      </c>
      <c r="BC247" s="419" t="s">
        <v>0</v>
      </c>
      <c r="BD247" s="419" t="s">
        <v>218</v>
      </c>
      <c r="BE247" s="418">
        <v>1</v>
      </c>
      <c r="BF247" s="418" t="b">
        <v>1</v>
      </c>
      <c r="BG247" s="418">
        <v>2</v>
      </c>
      <c r="BH247" s="418" t="b">
        <v>0</v>
      </c>
      <c r="BI247" s="418" t="b">
        <v>1</v>
      </c>
      <c r="BJ247" s="419" t="s">
        <v>2</v>
      </c>
      <c r="BK247" s="418">
        <v>170</v>
      </c>
      <c r="BL247" s="418" t="b">
        <v>0</v>
      </c>
      <c r="BN247" s="418" t="b">
        <v>0</v>
      </c>
      <c r="BP247" s="418" t="b">
        <v>0</v>
      </c>
      <c r="BQ247" s="418" t="b">
        <v>0</v>
      </c>
      <c r="BR247" s="418" t="b">
        <v>0</v>
      </c>
      <c r="BS247" s="418" t="b">
        <v>0</v>
      </c>
      <c r="BT247" s="418" t="b">
        <v>0</v>
      </c>
      <c r="BU247" s="418">
        <v>2</v>
      </c>
      <c r="BV247" s="419" t="s">
        <v>1059</v>
      </c>
      <c r="BW247" s="418">
        <v>1.3</v>
      </c>
      <c r="BX247" s="419" t="s">
        <v>217</v>
      </c>
      <c r="BY247" s="419" t="s">
        <v>217</v>
      </c>
    </row>
    <row r="248" spans="1:77" ht="29" x14ac:dyDescent="0.35">
      <c r="A248" s="418">
        <v>1415</v>
      </c>
      <c r="B248" s="419" t="s">
        <v>1067</v>
      </c>
      <c r="C248" s="419" t="s">
        <v>217</v>
      </c>
      <c r="D248" s="419" t="s">
        <v>217</v>
      </c>
      <c r="E248" s="419" t="s">
        <v>1068</v>
      </c>
      <c r="F248" s="419" t="s">
        <v>396</v>
      </c>
      <c r="G248" s="418">
        <v>20890064</v>
      </c>
      <c r="H248" s="418">
        <v>20890064</v>
      </c>
      <c r="I248" s="419" t="s">
        <v>786</v>
      </c>
      <c r="J248" s="420">
        <v>41526</v>
      </c>
      <c r="K248" s="419" t="s">
        <v>217</v>
      </c>
      <c r="L248" s="419" t="s">
        <v>1068</v>
      </c>
      <c r="M248" s="419" t="s">
        <v>817</v>
      </c>
      <c r="N248" s="419" t="s">
        <v>817</v>
      </c>
      <c r="O248" s="419" t="s">
        <v>826</v>
      </c>
      <c r="R248" s="418">
        <v>0</v>
      </c>
      <c r="S248" s="418">
        <v>0</v>
      </c>
      <c r="T248" s="419" t="s">
        <v>217</v>
      </c>
      <c r="U248" s="419" t="s">
        <v>217</v>
      </c>
      <c r="V248" s="418">
        <v>0</v>
      </c>
      <c r="W248" s="418">
        <v>2</v>
      </c>
      <c r="X248" s="418">
        <v>2</v>
      </c>
      <c r="Y248" s="418">
        <v>0</v>
      </c>
      <c r="Z248" s="418">
        <v>0</v>
      </c>
      <c r="AA248" s="418">
        <v>0</v>
      </c>
      <c r="AB248" s="418">
        <v>0</v>
      </c>
      <c r="AC248" s="418">
        <v>2</v>
      </c>
      <c r="AD248" s="418">
        <v>2</v>
      </c>
      <c r="AE248" s="418">
        <v>0</v>
      </c>
      <c r="AF248" s="418">
        <v>0</v>
      </c>
      <c r="AG248" s="418">
        <v>0</v>
      </c>
      <c r="AH248" s="418">
        <v>2</v>
      </c>
      <c r="AI248" s="418">
        <v>0</v>
      </c>
      <c r="AJ248" s="418">
        <v>2</v>
      </c>
      <c r="AK248" s="418">
        <v>0</v>
      </c>
      <c r="AL248" s="418">
        <v>0</v>
      </c>
      <c r="AM248" s="418">
        <v>0</v>
      </c>
      <c r="AN248" s="418">
        <v>44</v>
      </c>
      <c r="AO248" s="418">
        <v>32</v>
      </c>
      <c r="AP248" s="418">
        <v>76</v>
      </c>
      <c r="AQ248" s="418">
        <v>0</v>
      </c>
      <c r="AR248" s="418">
        <v>0</v>
      </c>
      <c r="AS248" s="418">
        <v>0</v>
      </c>
      <c r="AT248" s="418">
        <v>11</v>
      </c>
      <c r="AU248" s="418">
        <v>14</v>
      </c>
      <c r="AV248" s="418">
        <v>25</v>
      </c>
      <c r="AW248" s="418">
        <v>4</v>
      </c>
      <c r="AX248" s="418">
        <v>5</v>
      </c>
      <c r="AY248" s="418">
        <v>9</v>
      </c>
      <c r="AZ248" s="418">
        <v>0</v>
      </c>
      <c r="BA248" s="418">
        <v>0</v>
      </c>
      <c r="BB248" s="418">
        <v>0</v>
      </c>
      <c r="BC248" s="419" t="s">
        <v>3</v>
      </c>
      <c r="BD248" s="419" t="s">
        <v>1</v>
      </c>
      <c r="BE248" s="418">
        <v>1</v>
      </c>
      <c r="BF248" s="418" t="b">
        <v>1</v>
      </c>
      <c r="BG248" s="418">
        <v>2</v>
      </c>
      <c r="BH248" s="418" t="b">
        <v>0</v>
      </c>
      <c r="BI248" s="418" t="b">
        <v>1</v>
      </c>
      <c r="BJ248" s="419" t="s">
        <v>2</v>
      </c>
      <c r="BK248" s="418">
        <v>500</v>
      </c>
      <c r="BL248" s="418" t="b">
        <v>0</v>
      </c>
      <c r="BN248" s="418" t="b">
        <v>0</v>
      </c>
      <c r="BP248" s="418" t="b">
        <v>0</v>
      </c>
      <c r="BQ248" s="418" t="b">
        <v>0</v>
      </c>
      <c r="BR248" s="418" t="b">
        <v>0</v>
      </c>
      <c r="BS248" s="418" t="b">
        <v>0</v>
      </c>
      <c r="BT248" s="418" t="b">
        <v>0</v>
      </c>
      <c r="BU248" s="418">
        <v>0.5</v>
      </c>
      <c r="BV248" s="419" t="s">
        <v>217</v>
      </c>
      <c r="BW248" s="418">
        <v>1.8</v>
      </c>
      <c r="BX248" s="419" t="s">
        <v>217</v>
      </c>
      <c r="BY248" s="419" t="s">
        <v>217</v>
      </c>
    </row>
    <row r="249" spans="1:77" ht="29" x14ac:dyDescent="0.35">
      <c r="A249" s="418">
        <v>1416</v>
      </c>
      <c r="B249" s="419" t="s">
        <v>1069</v>
      </c>
      <c r="C249" s="419" t="s">
        <v>1070</v>
      </c>
      <c r="D249" s="419" t="s">
        <v>217</v>
      </c>
      <c r="E249" s="419" t="s">
        <v>1071</v>
      </c>
      <c r="F249" s="419" t="s">
        <v>396</v>
      </c>
      <c r="G249" s="418">
        <v>20890065</v>
      </c>
      <c r="H249" s="418">
        <v>20890065</v>
      </c>
      <c r="I249" s="419" t="s">
        <v>795</v>
      </c>
      <c r="J249" s="420">
        <v>41526</v>
      </c>
      <c r="K249" s="419" t="s">
        <v>217</v>
      </c>
      <c r="L249" s="419" t="s">
        <v>1071</v>
      </c>
      <c r="M249" s="419" t="s">
        <v>817</v>
      </c>
      <c r="N249" s="419" t="s">
        <v>817</v>
      </c>
      <c r="O249" s="419" t="s">
        <v>826</v>
      </c>
      <c r="R249" s="418">
        <v>0</v>
      </c>
      <c r="S249" s="418">
        <v>0</v>
      </c>
      <c r="T249" s="419" t="s">
        <v>217</v>
      </c>
      <c r="U249" s="419" t="s">
        <v>217</v>
      </c>
      <c r="V249" s="418">
        <v>0</v>
      </c>
      <c r="W249" s="418">
        <v>1</v>
      </c>
      <c r="X249" s="418">
        <v>1</v>
      </c>
      <c r="Y249" s="418">
        <v>0</v>
      </c>
      <c r="Z249" s="418">
        <v>0</v>
      </c>
      <c r="AA249" s="418">
        <v>0</v>
      </c>
      <c r="AB249" s="418">
        <v>0</v>
      </c>
      <c r="AC249" s="418">
        <v>1</v>
      </c>
      <c r="AD249" s="418">
        <v>1</v>
      </c>
      <c r="AE249" s="418">
        <v>0</v>
      </c>
      <c r="AF249" s="418">
        <v>0</v>
      </c>
      <c r="AG249" s="418">
        <v>0</v>
      </c>
      <c r="AH249" s="418">
        <v>4</v>
      </c>
      <c r="AI249" s="418">
        <v>6</v>
      </c>
      <c r="AJ249" s="418">
        <v>10</v>
      </c>
      <c r="AK249" s="418">
        <v>0</v>
      </c>
      <c r="AL249" s="418">
        <v>0</v>
      </c>
      <c r="AM249" s="418">
        <v>0</v>
      </c>
      <c r="AN249" s="418">
        <v>22</v>
      </c>
      <c r="AO249" s="418">
        <v>26</v>
      </c>
      <c r="AP249" s="418">
        <v>48</v>
      </c>
      <c r="AQ249" s="418">
        <v>15</v>
      </c>
      <c r="AR249" s="418">
        <v>21</v>
      </c>
      <c r="AS249" s="418">
        <v>36</v>
      </c>
      <c r="AT249" s="418">
        <v>5</v>
      </c>
      <c r="AU249" s="418">
        <v>7</v>
      </c>
      <c r="AV249" s="418">
        <v>12</v>
      </c>
      <c r="AW249" s="418">
        <v>3</v>
      </c>
      <c r="AX249" s="418">
        <v>4</v>
      </c>
      <c r="AY249" s="418">
        <v>7</v>
      </c>
      <c r="AZ249" s="418">
        <v>2</v>
      </c>
      <c r="BA249" s="418">
        <v>0</v>
      </c>
      <c r="BB249" s="418">
        <v>2</v>
      </c>
      <c r="BC249" s="419" t="s">
        <v>3</v>
      </c>
      <c r="BD249" s="419" t="s">
        <v>1</v>
      </c>
      <c r="BE249" s="418">
        <v>1</v>
      </c>
      <c r="BF249" s="418" t="b">
        <v>1</v>
      </c>
      <c r="BG249" s="418">
        <v>1</v>
      </c>
      <c r="BH249" s="418" t="b">
        <v>0</v>
      </c>
      <c r="BI249" s="418" t="b">
        <v>1</v>
      </c>
      <c r="BJ249" s="419" t="s">
        <v>2</v>
      </c>
      <c r="BK249" s="418">
        <v>200</v>
      </c>
      <c r="BL249" s="418" t="b">
        <v>0</v>
      </c>
      <c r="BN249" s="418" t="b">
        <v>0</v>
      </c>
      <c r="BP249" s="418" t="b">
        <v>0</v>
      </c>
      <c r="BQ249" s="418" t="b">
        <v>0</v>
      </c>
      <c r="BR249" s="418" t="b">
        <v>0</v>
      </c>
      <c r="BS249" s="418" t="b">
        <v>0</v>
      </c>
      <c r="BT249" s="418" t="b">
        <v>0</v>
      </c>
      <c r="BU249" s="418">
        <v>0.5</v>
      </c>
      <c r="BV249" s="419" t="s">
        <v>217</v>
      </c>
      <c r="BW249" s="418">
        <v>1.2</v>
      </c>
      <c r="BX249" s="419" t="s">
        <v>217</v>
      </c>
      <c r="BY249" s="419" t="s">
        <v>217</v>
      </c>
    </row>
    <row r="250" spans="1:77" ht="29" x14ac:dyDescent="0.35">
      <c r="A250" s="418">
        <v>1417</v>
      </c>
      <c r="B250" s="419" t="s">
        <v>1072</v>
      </c>
      <c r="C250" s="419" t="s">
        <v>217</v>
      </c>
      <c r="D250" s="419" t="s">
        <v>217</v>
      </c>
      <c r="E250" s="419" t="s">
        <v>1073</v>
      </c>
      <c r="F250" s="419" t="s">
        <v>396</v>
      </c>
      <c r="G250" s="418">
        <v>20890066</v>
      </c>
      <c r="H250" s="418">
        <v>20890066</v>
      </c>
      <c r="I250" s="419" t="s">
        <v>786</v>
      </c>
      <c r="J250" s="420">
        <v>41526</v>
      </c>
      <c r="K250" s="419" t="s">
        <v>217</v>
      </c>
      <c r="L250" s="419" t="s">
        <v>1074</v>
      </c>
      <c r="M250" s="419" t="s">
        <v>817</v>
      </c>
      <c r="N250" s="419" t="s">
        <v>817</v>
      </c>
      <c r="O250" s="419" t="s">
        <v>826</v>
      </c>
      <c r="R250" s="418">
        <v>0</v>
      </c>
      <c r="S250" s="418">
        <v>0</v>
      </c>
      <c r="T250" s="419" t="s">
        <v>217</v>
      </c>
      <c r="U250" s="419" t="s">
        <v>217</v>
      </c>
      <c r="V250" s="418">
        <v>2</v>
      </c>
      <c r="W250" s="418">
        <v>3</v>
      </c>
      <c r="X250" s="418">
        <v>5</v>
      </c>
      <c r="Y250" s="418">
        <v>0</v>
      </c>
      <c r="Z250" s="418">
        <v>2</v>
      </c>
      <c r="AA250" s="418">
        <v>2</v>
      </c>
      <c r="AB250" s="418">
        <v>0</v>
      </c>
      <c r="AC250" s="418">
        <v>3</v>
      </c>
      <c r="AD250" s="418">
        <v>3</v>
      </c>
      <c r="AE250" s="418">
        <v>0</v>
      </c>
      <c r="AF250" s="418">
        <v>0</v>
      </c>
      <c r="AG250" s="418">
        <v>0</v>
      </c>
      <c r="AH250" s="418">
        <v>3</v>
      </c>
      <c r="AI250" s="418">
        <v>7</v>
      </c>
      <c r="AJ250" s="418">
        <v>10</v>
      </c>
      <c r="AK250" s="418">
        <v>0</v>
      </c>
      <c r="AL250" s="418">
        <v>0</v>
      </c>
      <c r="AM250" s="418">
        <v>0</v>
      </c>
      <c r="AN250" s="418">
        <v>132</v>
      </c>
      <c r="AO250" s="418">
        <v>167</v>
      </c>
      <c r="AP250" s="418">
        <v>299</v>
      </c>
      <c r="AQ250" s="418">
        <v>0</v>
      </c>
      <c r="AR250" s="418">
        <v>0</v>
      </c>
      <c r="AS250" s="418">
        <v>0</v>
      </c>
      <c r="AT250" s="418">
        <v>2</v>
      </c>
      <c r="AU250" s="418">
        <v>3</v>
      </c>
      <c r="AV250" s="418">
        <v>5</v>
      </c>
      <c r="AW250" s="418">
        <v>0</v>
      </c>
      <c r="AX250" s="418">
        <v>0</v>
      </c>
      <c r="AY250" s="418">
        <v>0</v>
      </c>
      <c r="AZ250" s="418">
        <v>0</v>
      </c>
      <c r="BA250" s="418">
        <v>0</v>
      </c>
      <c r="BB250" s="418">
        <v>0</v>
      </c>
      <c r="BC250" s="419" t="s">
        <v>3</v>
      </c>
      <c r="BD250" s="419" t="s">
        <v>1</v>
      </c>
      <c r="BE250" s="418">
        <v>1</v>
      </c>
      <c r="BF250" s="418" t="b">
        <v>0</v>
      </c>
      <c r="BH250" s="418" t="b">
        <v>0</v>
      </c>
      <c r="BI250" s="418" t="b">
        <v>1</v>
      </c>
      <c r="BJ250" s="419" t="s">
        <v>2</v>
      </c>
      <c r="BK250" s="418">
        <v>800</v>
      </c>
      <c r="BL250" s="418" t="b">
        <v>0</v>
      </c>
      <c r="BN250" s="418" t="b">
        <v>0</v>
      </c>
      <c r="BP250" s="418" t="b">
        <v>1</v>
      </c>
      <c r="BQ250" s="418" t="b">
        <v>0</v>
      </c>
      <c r="BR250" s="418" t="b">
        <v>0</v>
      </c>
      <c r="BS250" s="418" t="b">
        <v>0</v>
      </c>
      <c r="BT250" s="418" t="b">
        <v>0</v>
      </c>
      <c r="BU250" s="418">
        <v>0.5</v>
      </c>
      <c r="BV250" s="419" t="s">
        <v>217</v>
      </c>
      <c r="BW250" s="418">
        <v>1</v>
      </c>
      <c r="BX250" s="419" t="s">
        <v>217</v>
      </c>
      <c r="BY250" s="419" t="s">
        <v>217</v>
      </c>
    </row>
    <row r="251" spans="1:77" ht="29" x14ac:dyDescent="0.35">
      <c r="A251" s="418">
        <v>1418</v>
      </c>
      <c r="B251" s="419" t="s">
        <v>1075</v>
      </c>
      <c r="C251" s="419" t="s">
        <v>1076</v>
      </c>
      <c r="D251" s="419" t="s">
        <v>217</v>
      </c>
      <c r="E251" s="419" t="s">
        <v>1075</v>
      </c>
      <c r="F251" s="419" t="s">
        <v>396</v>
      </c>
      <c r="G251" s="418">
        <v>20890067</v>
      </c>
      <c r="H251" s="418">
        <v>20890067</v>
      </c>
      <c r="I251" s="419" t="s">
        <v>1077</v>
      </c>
      <c r="J251" s="420">
        <v>41526</v>
      </c>
      <c r="K251" s="419" t="s">
        <v>217</v>
      </c>
      <c r="L251" s="419" t="s">
        <v>1075</v>
      </c>
      <c r="M251" s="419" t="s">
        <v>817</v>
      </c>
      <c r="N251" s="419" t="s">
        <v>817</v>
      </c>
      <c r="O251" s="419" t="s">
        <v>826</v>
      </c>
      <c r="R251" s="418">
        <v>0</v>
      </c>
      <c r="S251" s="418">
        <v>0</v>
      </c>
      <c r="T251" s="419" t="s">
        <v>217</v>
      </c>
      <c r="U251" s="419" t="s">
        <v>217</v>
      </c>
      <c r="V251" s="418">
        <v>0</v>
      </c>
      <c r="W251" s="418">
        <v>3</v>
      </c>
      <c r="X251" s="418">
        <v>3</v>
      </c>
      <c r="Y251" s="418">
        <v>0</v>
      </c>
      <c r="Z251" s="418">
        <v>0</v>
      </c>
      <c r="AA251" s="418">
        <v>0</v>
      </c>
      <c r="AB251" s="418">
        <v>0</v>
      </c>
      <c r="AC251" s="418">
        <v>3</v>
      </c>
      <c r="AD251" s="418">
        <v>3</v>
      </c>
      <c r="AE251" s="418">
        <v>0</v>
      </c>
      <c r="AF251" s="418">
        <v>0</v>
      </c>
      <c r="AG251" s="418">
        <v>0</v>
      </c>
      <c r="AH251" s="418">
        <v>0</v>
      </c>
      <c r="AI251" s="418">
        <v>0</v>
      </c>
      <c r="AJ251" s="418">
        <v>0</v>
      </c>
      <c r="AK251" s="418">
        <v>0</v>
      </c>
      <c r="AL251" s="418">
        <v>0</v>
      </c>
      <c r="AM251" s="418">
        <v>0</v>
      </c>
      <c r="AN251" s="418">
        <v>36</v>
      </c>
      <c r="AO251" s="418">
        <v>56</v>
      </c>
      <c r="AP251" s="418">
        <v>92</v>
      </c>
      <c r="AQ251" s="418">
        <v>0</v>
      </c>
      <c r="AR251" s="418">
        <v>0</v>
      </c>
      <c r="AS251" s="418">
        <v>0</v>
      </c>
      <c r="AT251" s="418">
        <v>12</v>
      </c>
      <c r="AU251" s="418">
        <v>24</v>
      </c>
      <c r="AV251" s="418">
        <v>36</v>
      </c>
      <c r="AW251" s="418">
        <v>1</v>
      </c>
      <c r="AX251" s="418">
        <v>0</v>
      </c>
      <c r="AY251" s="418">
        <v>1</v>
      </c>
      <c r="AZ251" s="418">
        <v>0</v>
      </c>
      <c r="BA251" s="418">
        <v>0</v>
      </c>
      <c r="BB251" s="418">
        <v>0</v>
      </c>
      <c r="BC251" s="419" t="s">
        <v>3</v>
      </c>
      <c r="BD251" s="419" t="s">
        <v>1</v>
      </c>
      <c r="BE251" s="418">
        <v>1</v>
      </c>
      <c r="BF251" s="418" t="b">
        <v>1</v>
      </c>
      <c r="BH251" s="418" t="b">
        <v>0</v>
      </c>
      <c r="BI251" s="418" t="b">
        <v>1</v>
      </c>
      <c r="BJ251" s="419" t="s">
        <v>2</v>
      </c>
      <c r="BK251" s="418">
        <v>200</v>
      </c>
      <c r="BL251" s="418" t="b">
        <v>0</v>
      </c>
      <c r="BN251" s="418" t="b">
        <v>0</v>
      </c>
      <c r="BP251" s="418" t="b">
        <v>1</v>
      </c>
      <c r="BQ251" s="418" t="b">
        <v>0</v>
      </c>
      <c r="BR251" s="418" t="b">
        <v>0</v>
      </c>
      <c r="BS251" s="418" t="b">
        <v>0</v>
      </c>
      <c r="BT251" s="418" t="b">
        <v>0</v>
      </c>
      <c r="BU251" s="418">
        <v>1</v>
      </c>
      <c r="BV251" s="419" t="s">
        <v>217</v>
      </c>
      <c r="BW251" s="418">
        <v>5.5</v>
      </c>
      <c r="BX251" s="419" t="s">
        <v>217</v>
      </c>
      <c r="BY251" s="419" t="s">
        <v>217</v>
      </c>
    </row>
    <row r="252" spans="1:77" ht="29" x14ac:dyDescent="0.35">
      <c r="A252" s="418">
        <v>1419</v>
      </c>
      <c r="B252" s="419" t="s">
        <v>1078</v>
      </c>
      <c r="C252" s="419" t="s">
        <v>217</v>
      </c>
      <c r="D252" s="419" t="s">
        <v>217</v>
      </c>
      <c r="E252" s="419" t="s">
        <v>826</v>
      </c>
      <c r="F252" s="419" t="s">
        <v>396</v>
      </c>
      <c r="G252" s="418">
        <v>20890068</v>
      </c>
      <c r="H252" s="418">
        <v>20890068</v>
      </c>
      <c r="I252" s="419" t="s">
        <v>786</v>
      </c>
      <c r="J252" s="420">
        <v>41526</v>
      </c>
      <c r="K252" s="419" t="s">
        <v>217</v>
      </c>
      <c r="L252" s="419" t="s">
        <v>826</v>
      </c>
      <c r="M252" s="419" t="s">
        <v>817</v>
      </c>
      <c r="N252" s="419" t="s">
        <v>817</v>
      </c>
      <c r="O252" s="419" t="s">
        <v>826</v>
      </c>
      <c r="R252" s="418">
        <v>0</v>
      </c>
      <c r="S252" s="418">
        <v>0</v>
      </c>
      <c r="T252" s="419" t="s">
        <v>217</v>
      </c>
      <c r="U252" s="419" t="s">
        <v>217</v>
      </c>
      <c r="V252" s="418">
        <v>0</v>
      </c>
      <c r="W252" s="418">
        <v>1</v>
      </c>
      <c r="X252" s="418">
        <v>1</v>
      </c>
      <c r="Y252" s="418">
        <v>0</v>
      </c>
      <c r="Z252" s="418">
        <v>0</v>
      </c>
      <c r="AA252" s="418">
        <v>0</v>
      </c>
      <c r="AB252" s="418">
        <v>0</v>
      </c>
      <c r="AC252" s="418">
        <v>1</v>
      </c>
      <c r="AD252" s="418">
        <v>1</v>
      </c>
      <c r="AE252" s="418">
        <v>0</v>
      </c>
      <c r="AF252" s="418">
        <v>0</v>
      </c>
      <c r="AG252" s="418">
        <v>0</v>
      </c>
      <c r="AH252" s="418">
        <v>0</v>
      </c>
      <c r="AI252" s="418">
        <v>0</v>
      </c>
      <c r="AJ252" s="418">
        <v>0</v>
      </c>
      <c r="AK252" s="418">
        <v>0</v>
      </c>
      <c r="AL252" s="418">
        <v>0</v>
      </c>
      <c r="AM252" s="418">
        <v>0</v>
      </c>
      <c r="AN252" s="418">
        <v>13</v>
      </c>
      <c r="AO252" s="418">
        <v>26</v>
      </c>
      <c r="AP252" s="418">
        <v>39</v>
      </c>
      <c r="AQ252" s="418">
        <v>3</v>
      </c>
      <c r="AR252" s="418">
        <v>9</v>
      </c>
      <c r="AS252" s="418">
        <v>12</v>
      </c>
      <c r="AT252" s="418">
        <v>1</v>
      </c>
      <c r="AU252" s="418">
        <v>2</v>
      </c>
      <c r="AV252" s="418">
        <v>3</v>
      </c>
      <c r="AW252" s="418">
        <v>0</v>
      </c>
      <c r="AX252" s="418">
        <v>0</v>
      </c>
      <c r="AY252" s="418">
        <v>0</v>
      </c>
      <c r="AZ252" s="418">
        <v>0</v>
      </c>
      <c r="BA252" s="418">
        <v>0</v>
      </c>
      <c r="BB252" s="418">
        <v>0</v>
      </c>
      <c r="BC252" s="419" t="s">
        <v>0</v>
      </c>
      <c r="BD252" s="419" t="s">
        <v>1</v>
      </c>
      <c r="BE252" s="418">
        <v>1</v>
      </c>
      <c r="BF252" s="418" t="b">
        <v>1</v>
      </c>
      <c r="BG252" s="418">
        <v>2</v>
      </c>
      <c r="BH252" s="418" t="b">
        <v>0</v>
      </c>
      <c r="BI252" s="418" t="b">
        <v>0</v>
      </c>
      <c r="BJ252" s="419" t="s">
        <v>2</v>
      </c>
      <c r="BL252" s="418" t="b">
        <v>0</v>
      </c>
      <c r="BN252" s="418" t="b">
        <v>0</v>
      </c>
      <c r="BP252" s="418" t="b">
        <v>0</v>
      </c>
      <c r="BQ252" s="418" t="b">
        <v>0</v>
      </c>
      <c r="BR252" s="418" t="b">
        <v>0</v>
      </c>
      <c r="BS252" s="418" t="b">
        <v>0</v>
      </c>
      <c r="BT252" s="418" t="b">
        <v>0</v>
      </c>
      <c r="BU252" s="418">
        <v>0.5</v>
      </c>
      <c r="BV252" s="419" t="s">
        <v>217</v>
      </c>
      <c r="BW252" s="418">
        <v>5</v>
      </c>
      <c r="BX252" s="419" t="s">
        <v>217</v>
      </c>
      <c r="BY252" s="419" t="s">
        <v>217</v>
      </c>
    </row>
    <row r="253" spans="1:77" ht="29" x14ac:dyDescent="0.35">
      <c r="A253" s="418">
        <v>1420</v>
      </c>
      <c r="B253" s="419" t="s">
        <v>1079</v>
      </c>
      <c r="C253" s="419" t="s">
        <v>217</v>
      </c>
      <c r="D253" s="419" t="s">
        <v>217</v>
      </c>
      <c r="E253" s="419" t="s">
        <v>1080</v>
      </c>
      <c r="F253" s="419" t="s">
        <v>396</v>
      </c>
      <c r="G253" s="418">
        <v>20890069</v>
      </c>
      <c r="H253" s="418">
        <v>20890069</v>
      </c>
      <c r="I253" s="419" t="s">
        <v>1081</v>
      </c>
      <c r="J253" s="420">
        <v>41526</v>
      </c>
      <c r="K253" s="419" t="s">
        <v>217</v>
      </c>
      <c r="L253" s="419" t="s">
        <v>1082</v>
      </c>
      <c r="M253" s="419" t="s">
        <v>817</v>
      </c>
      <c r="N253" s="419" t="s">
        <v>817</v>
      </c>
      <c r="O253" s="419" t="s">
        <v>826</v>
      </c>
      <c r="R253" s="418">
        <v>0</v>
      </c>
      <c r="S253" s="418">
        <v>0</v>
      </c>
      <c r="T253" s="419" t="s">
        <v>217</v>
      </c>
      <c r="U253" s="419" t="s">
        <v>217</v>
      </c>
      <c r="V253" s="418">
        <v>0</v>
      </c>
      <c r="W253" s="418">
        <v>2</v>
      </c>
      <c r="X253" s="418">
        <v>2</v>
      </c>
      <c r="Y253" s="418">
        <v>0</v>
      </c>
      <c r="Z253" s="418">
        <v>0</v>
      </c>
      <c r="AA253" s="418">
        <v>0</v>
      </c>
      <c r="AB253" s="418">
        <v>0</v>
      </c>
      <c r="AC253" s="418">
        <v>2</v>
      </c>
      <c r="AD253" s="418">
        <v>2</v>
      </c>
      <c r="AE253" s="418">
        <v>0</v>
      </c>
      <c r="AF253" s="418">
        <v>0</v>
      </c>
      <c r="AG253" s="418">
        <v>0</v>
      </c>
      <c r="AH253" s="418">
        <v>0</v>
      </c>
      <c r="AI253" s="418">
        <v>0</v>
      </c>
      <c r="AJ253" s="418">
        <v>0</v>
      </c>
      <c r="AK253" s="418">
        <v>0</v>
      </c>
      <c r="AL253" s="418">
        <v>0</v>
      </c>
      <c r="AM253" s="418">
        <v>0</v>
      </c>
      <c r="AN253" s="418">
        <v>15</v>
      </c>
      <c r="AO253" s="418">
        <v>11</v>
      </c>
      <c r="AP253" s="418">
        <v>26</v>
      </c>
      <c r="AQ253" s="418">
        <v>15</v>
      </c>
      <c r="AR253" s="418">
        <v>11</v>
      </c>
      <c r="AS253" s="418">
        <v>26</v>
      </c>
      <c r="AT253" s="418">
        <v>14</v>
      </c>
      <c r="AU253" s="418">
        <v>6</v>
      </c>
      <c r="AV253" s="418">
        <v>20</v>
      </c>
      <c r="AW253" s="418">
        <v>0</v>
      </c>
      <c r="AX253" s="418">
        <v>0</v>
      </c>
      <c r="AY253" s="418">
        <v>0</v>
      </c>
      <c r="AZ253" s="418">
        <v>0</v>
      </c>
      <c r="BA253" s="418">
        <v>0</v>
      </c>
      <c r="BB253" s="418">
        <v>0</v>
      </c>
      <c r="BC253" s="419" t="s">
        <v>0</v>
      </c>
      <c r="BD253" s="419" t="s">
        <v>7</v>
      </c>
      <c r="BE253" s="418">
        <v>1</v>
      </c>
      <c r="BF253" s="418" t="b">
        <v>1</v>
      </c>
      <c r="BG253" s="418">
        <v>1</v>
      </c>
      <c r="BH253" s="418" t="b">
        <v>0</v>
      </c>
      <c r="BI253" s="418" t="b">
        <v>1</v>
      </c>
      <c r="BJ253" s="419" t="s">
        <v>2</v>
      </c>
      <c r="BK253" s="418">
        <v>15</v>
      </c>
      <c r="BL253" s="418" t="b">
        <v>0</v>
      </c>
      <c r="BN253" s="418" t="b">
        <v>0</v>
      </c>
      <c r="BP253" s="418" t="b">
        <v>0</v>
      </c>
      <c r="BQ253" s="418" t="b">
        <v>0</v>
      </c>
      <c r="BR253" s="418" t="b">
        <v>0</v>
      </c>
      <c r="BS253" s="418" t="b">
        <v>0</v>
      </c>
      <c r="BT253" s="418" t="b">
        <v>0</v>
      </c>
      <c r="BU253" s="418">
        <v>0.5</v>
      </c>
      <c r="BV253" s="419" t="s">
        <v>1083</v>
      </c>
      <c r="BW253" s="418">
        <v>6</v>
      </c>
      <c r="BX253" s="419" t="s">
        <v>217</v>
      </c>
      <c r="BY253" s="419" t="s">
        <v>217</v>
      </c>
    </row>
    <row r="254" spans="1:77" ht="29" x14ac:dyDescent="0.35">
      <c r="A254" s="418">
        <v>1421</v>
      </c>
      <c r="B254" s="419" t="s">
        <v>1084</v>
      </c>
      <c r="C254" s="419" t="s">
        <v>217</v>
      </c>
      <c r="D254" s="419" t="s">
        <v>217</v>
      </c>
      <c r="E254" s="419" t="s">
        <v>1085</v>
      </c>
      <c r="F254" s="419" t="s">
        <v>396</v>
      </c>
      <c r="G254" s="418">
        <v>20890070</v>
      </c>
      <c r="H254" s="418">
        <v>20890070</v>
      </c>
      <c r="I254" s="419" t="s">
        <v>1086</v>
      </c>
      <c r="J254" s="420">
        <v>41526</v>
      </c>
      <c r="K254" s="419" t="s">
        <v>217</v>
      </c>
      <c r="L254" s="419" t="s">
        <v>1084</v>
      </c>
      <c r="M254" s="419" t="s">
        <v>817</v>
      </c>
      <c r="N254" s="419" t="s">
        <v>817</v>
      </c>
      <c r="O254" s="419" t="s">
        <v>826</v>
      </c>
      <c r="R254" s="418">
        <v>0</v>
      </c>
      <c r="S254" s="418">
        <v>0</v>
      </c>
      <c r="T254" s="419" t="s">
        <v>217</v>
      </c>
      <c r="U254" s="419" t="s">
        <v>217</v>
      </c>
      <c r="V254" s="418">
        <v>0</v>
      </c>
      <c r="W254" s="418">
        <v>2</v>
      </c>
      <c r="X254" s="418">
        <v>2</v>
      </c>
      <c r="Y254" s="418">
        <v>0</v>
      </c>
      <c r="Z254" s="418">
        <v>0</v>
      </c>
      <c r="AA254" s="418">
        <v>0</v>
      </c>
      <c r="AB254" s="418">
        <v>0</v>
      </c>
      <c r="AC254" s="418">
        <v>2</v>
      </c>
      <c r="AD254" s="418">
        <v>2</v>
      </c>
      <c r="AE254" s="418">
        <v>0</v>
      </c>
      <c r="AF254" s="418">
        <v>0</v>
      </c>
      <c r="AG254" s="418">
        <v>0</v>
      </c>
      <c r="AH254" s="418">
        <v>4</v>
      </c>
      <c r="AI254" s="418">
        <v>6</v>
      </c>
      <c r="AJ254" s="418">
        <v>10</v>
      </c>
      <c r="AK254" s="418">
        <v>0</v>
      </c>
      <c r="AL254" s="418">
        <v>0</v>
      </c>
      <c r="AM254" s="418">
        <v>0</v>
      </c>
      <c r="AN254" s="418">
        <v>30</v>
      </c>
      <c r="AO254" s="418">
        <v>44</v>
      </c>
      <c r="AP254" s="418">
        <v>74</v>
      </c>
      <c r="AQ254" s="418">
        <v>0</v>
      </c>
      <c r="AR254" s="418">
        <v>0</v>
      </c>
      <c r="AS254" s="418">
        <v>0</v>
      </c>
      <c r="AT254" s="418">
        <v>0</v>
      </c>
      <c r="AU254" s="418">
        <v>0</v>
      </c>
      <c r="AV254" s="418">
        <v>0</v>
      </c>
      <c r="AW254" s="418">
        <v>0</v>
      </c>
      <c r="AX254" s="418">
        <v>0</v>
      </c>
      <c r="AY254" s="418">
        <v>0</v>
      </c>
      <c r="AZ254" s="418">
        <v>0</v>
      </c>
      <c r="BA254" s="418">
        <v>2</v>
      </c>
      <c r="BB254" s="418">
        <v>2</v>
      </c>
      <c r="BC254" s="419" t="s">
        <v>0</v>
      </c>
      <c r="BD254" s="419" t="s">
        <v>7</v>
      </c>
      <c r="BE254" s="418">
        <v>1</v>
      </c>
      <c r="BF254" s="418" t="b">
        <v>1</v>
      </c>
      <c r="BG254" s="418">
        <v>1</v>
      </c>
      <c r="BH254" s="418" t="b">
        <v>0</v>
      </c>
      <c r="BI254" s="418" t="b">
        <v>1</v>
      </c>
      <c r="BJ254" s="419" t="s">
        <v>2</v>
      </c>
      <c r="BK254" s="418">
        <v>400</v>
      </c>
      <c r="BL254" s="418" t="b">
        <v>0</v>
      </c>
      <c r="BN254" s="418" t="b">
        <v>0</v>
      </c>
      <c r="BP254" s="418" t="b">
        <v>0</v>
      </c>
      <c r="BQ254" s="418" t="b">
        <v>0</v>
      </c>
      <c r="BR254" s="418" t="b">
        <v>0</v>
      </c>
      <c r="BS254" s="418" t="b">
        <v>0</v>
      </c>
      <c r="BT254" s="418" t="b">
        <v>0</v>
      </c>
      <c r="BU254" s="418">
        <v>2</v>
      </c>
      <c r="BV254" s="419" t="s">
        <v>217</v>
      </c>
      <c r="BW254" s="418">
        <v>5</v>
      </c>
      <c r="BX254" s="419" t="s">
        <v>217</v>
      </c>
      <c r="BY254" s="419" t="s">
        <v>217</v>
      </c>
    </row>
    <row r="255" spans="1:77" ht="29" x14ac:dyDescent="0.35">
      <c r="A255" s="418">
        <v>1422</v>
      </c>
      <c r="B255" s="419" t="s">
        <v>353</v>
      </c>
      <c r="C255" s="419" t="s">
        <v>217</v>
      </c>
      <c r="D255" s="419" t="s">
        <v>217</v>
      </c>
      <c r="E255" s="419" t="s">
        <v>1087</v>
      </c>
      <c r="F255" s="419" t="s">
        <v>396</v>
      </c>
      <c r="G255" s="418">
        <v>20890071</v>
      </c>
      <c r="H255" s="418">
        <v>20890071</v>
      </c>
      <c r="I255" s="419" t="s">
        <v>1088</v>
      </c>
      <c r="J255" s="420">
        <v>41526</v>
      </c>
      <c r="K255" s="419" t="s">
        <v>217</v>
      </c>
      <c r="L255" s="419" t="s">
        <v>1089</v>
      </c>
      <c r="M255" s="419" t="s">
        <v>817</v>
      </c>
      <c r="N255" s="419" t="s">
        <v>817</v>
      </c>
      <c r="O255" s="419" t="s">
        <v>826</v>
      </c>
      <c r="R255" s="418">
        <v>0</v>
      </c>
      <c r="S255" s="418">
        <v>0</v>
      </c>
      <c r="T255" s="419" t="s">
        <v>217</v>
      </c>
      <c r="U255" s="419" t="s">
        <v>217</v>
      </c>
      <c r="V255" s="418">
        <v>0</v>
      </c>
      <c r="W255" s="418">
        <v>2</v>
      </c>
      <c r="X255" s="418">
        <v>2</v>
      </c>
      <c r="Y255" s="418">
        <v>0</v>
      </c>
      <c r="Z255" s="418">
        <v>0</v>
      </c>
      <c r="AA255" s="418">
        <v>0</v>
      </c>
      <c r="AB255" s="418">
        <v>0</v>
      </c>
      <c r="AC255" s="418">
        <v>2</v>
      </c>
      <c r="AD255" s="418">
        <v>2</v>
      </c>
      <c r="AE255" s="418">
        <v>0</v>
      </c>
      <c r="AF255" s="418">
        <v>0</v>
      </c>
      <c r="AG255" s="418">
        <v>0</v>
      </c>
      <c r="AH255" s="418">
        <v>3</v>
      </c>
      <c r="AI255" s="418">
        <v>7</v>
      </c>
      <c r="AJ255" s="418">
        <v>10</v>
      </c>
      <c r="AK255" s="418">
        <v>0</v>
      </c>
      <c r="AL255" s="418">
        <v>0</v>
      </c>
      <c r="AM255" s="418">
        <v>0</v>
      </c>
      <c r="AN255" s="418">
        <v>26</v>
      </c>
      <c r="AO255" s="418">
        <v>45</v>
      </c>
      <c r="AP255" s="418">
        <v>71</v>
      </c>
      <c r="AQ255" s="418">
        <v>0</v>
      </c>
      <c r="AR255" s="418">
        <v>0</v>
      </c>
      <c r="AS255" s="418">
        <v>0</v>
      </c>
      <c r="AT255" s="418">
        <v>4</v>
      </c>
      <c r="AU255" s="418">
        <v>6</v>
      </c>
      <c r="AV255" s="418">
        <v>10</v>
      </c>
      <c r="AW255" s="418">
        <v>2</v>
      </c>
      <c r="AX255" s="418">
        <v>3</v>
      </c>
      <c r="AY255" s="418">
        <v>5</v>
      </c>
      <c r="AZ255" s="418">
        <v>0</v>
      </c>
      <c r="BA255" s="418">
        <v>0</v>
      </c>
      <c r="BB255" s="418">
        <v>0</v>
      </c>
      <c r="BC255" s="419" t="s">
        <v>0</v>
      </c>
      <c r="BD255" s="419" t="s">
        <v>7</v>
      </c>
      <c r="BE255" s="418">
        <v>1</v>
      </c>
      <c r="BF255" s="418" t="b">
        <v>0</v>
      </c>
      <c r="BH255" s="418" t="b">
        <v>0</v>
      </c>
      <c r="BI255" s="418" t="b">
        <v>1</v>
      </c>
      <c r="BJ255" s="419" t="s">
        <v>9</v>
      </c>
      <c r="BK255" s="418">
        <v>2</v>
      </c>
      <c r="BL255" s="418" t="b">
        <v>0</v>
      </c>
      <c r="BN255" s="418" t="b">
        <v>0</v>
      </c>
      <c r="BP255" s="418" t="b">
        <v>0</v>
      </c>
      <c r="BQ255" s="418" t="b">
        <v>0</v>
      </c>
      <c r="BR255" s="418" t="b">
        <v>0</v>
      </c>
      <c r="BS255" s="418" t="b">
        <v>0</v>
      </c>
      <c r="BT255" s="418" t="b">
        <v>0</v>
      </c>
      <c r="BU255" s="418">
        <v>0.3</v>
      </c>
      <c r="BV255" s="419" t="s">
        <v>217</v>
      </c>
      <c r="BW255" s="418">
        <v>3.2</v>
      </c>
      <c r="BX255" s="419" t="s">
        <v>217</v>
      </c>
      <c r="BY255" s="419" t="s">
        <v>217</v>
      </c>
    </row>
    <row r="256" spans="1:77" ht="29" x14ac:dyDescent="0.35">
      <c r="A256" s="418">
        <v>1423</v>
      </c>
      <c r="B256" s="419" t="s">
        <v>334</v>
      </c>
      <c r="C256" s="419" t="s">
        <v>217</v>
      </c>
      <c r="D256" s="419" t="s">
        <v>217</v>
      </c>
      <c r="E256" s="419" t="s">
        <v>1090</v>
      </c>
      <c r="F256" s="419" t="s">
        <v>396</v>
      </c>
      <c r="G256" s="418">
        <v>20890072</v>
      </c>
      <c r="H256" s="418">
        <v>20890072</v>
      </c>
      <c r="I256" s="419" t="s">
        <v>1086</v>
      </c>
      <c r="K256" s="419" t="s">
        <v>217</v>
      </c>
      <c r="L256" s="419" t="s">
        <v>1091</v>
      </c>
      <c r="M256" s="419" t="s">
        <v>817</v>
      </c>
      <c r="N256" s="419" t="s">
        <v>817</v>
      </c>
      <c r="O256" s="419" t="s">
        <v>826</v>
      </c>
      <c r="R256" s="418">
        <v>0</v>
      </c>
      <c r="S256" s="418">
        <v>0</v>
      </c>
      <c r="T256" s="419" t="s">
        <v>217</v>
      </c>
      <c r="U256" s="419" t="s">
        <v>217</v>
      </c>
      <c r="BC256" s="419" t="s">
        <v>8</v>
      </c>
      <c r="BD256" s="419" t="s">
        <v>7</v>
      </c>
      <c r="BE256" s="424">
        <v>1</v>
      </c>
      <c r="BF256" s="418" t="b">
        <v>0</v>
      </c>
      <c r="BH256" s="418" t="b">
        <v>0</v>
      </c>
      <c r="BI256" s="418" t="b">
        <v>0</v>
      </c>
      <c r="BJ256" s="419" t="s">
        <v>2</v>
      </c>
      <c r="BL256" s="418" t="b">
        <v>0</v>
      </c>
      <c r="BN256" s="418" t="b">
        <v>0</v>
      </c>
      <c r="BP256" s="418" t="b">
        <v>0</v>
      </c>
      <c r="BQ256" s="418" t="b">
        <v>0</v>
      </c>
      <c r="BR256" s="418" t="b">
        <v>0</v>
      </c>
      <c r="BS256" s="418" t="b">
        <v>0</v>
      </c>
      <c r="BT256" s="418" t="b">
        <v>0</v>
      </c>
      <c r="BV256" s="419" t="s">
        <v>217</v>
      </c>
      <c r="BX256" s="419" t="s">
        <v>217</v>
      </c>
      <c r="BY256" s="419" t="s">
        <v>217</v>
      </c>
    </row>
    <row r="257" spans="1:77" ht="29" x14ac:dyDescent="0.35">
      <c r="A257" s="418">
        <v>1424</v>
      </c>
      <c r="B257" s="419" t="s">
        <v>1092</v>
      </c>
      <c r="C257" s="419" t="s">
        <v>217</v>
      </c>
      <c r="D257" s="419" t="s">
        <v>217</v>
      </c>
      <c r="E257" s="419" t="s">
        <v>1090</v>
      </c>
      <c r="F257" s="419" t="s">
        <v>396</v>
      </c>
      <c r="G257" s="418">
        <v>20890073</v>
      </c>
      <c r="H257" s="418">
        <v>20890073</v>
      </c>
      <c r="I257" s="419" t="s">
        <v>1086</v>
      </c>
      <c r="J257" s="420">
        <v>41526</v>
      </c>
      <c r="K257" s="419" t="s">
        <v>217</v>
      </c>
      <c r="L257" s="419" t="s">
        <v>1090</v>
      </c>
      <c r="M257" s="419" t="s">
        <v>817</v>
      </c>
      <c r="N257" s="419" t="s">
        <v>817</v>
      </c>
      <c r="O257" s="419" t="s">
        <v>826</v>
      </c>
      <c r="R257" s="418">
        <v>0</v>
      </c>
      <c r="S257" s="418">
        <v>0</v>
      </c>
      <c r="T257" s="419" t="s">
        <v>217</v>
      </c>
      <c r="U257" s="419" t="s">
        <v>217</v>
      </c>
      <c r="V257" s="418">
        <v>0</v>
      </c>
      <c r="W257" s="418">
        <v>4</v>
      </c>
      <c r="X257" s="418">
        <v>4</v>
      </c>
      <c r="Y257" s="418">
        <v>0</v>
      </c>
      <c r="Z257" s="418">
        <v>1</v>
      </c>
      <c r="AA257" s="418">
        <v>1</v>
      </c>
      <c r="AB257" s="418">
        <v>0</v>
      </c>
      <c r="AC257" s="418">
        <v>3</v>
      </c>
      <c r="AD257" s="418">
        <v>3</v>
      </c>
      <c r="AE257" s="418">
        <v>0</v>
      </c>
      <c r="AF257" s="418">
        <v>0</v>
      </c>
      <c r="AG257" s="418">
        <v>0</v>
      </c>
      <c r="AH257" s="418">
        <v>0</v>
      </c>
      <c r="AI257" s="418">
        <v>10</v>
      </c>
      <c r="AJ257" s="418">
        <v>10</v>
      </c>
      <c r="AK257" s="418">
        <v>0</v>
      </c>
      <c r="AL257" s="418">
        <v>0</v>
      </c>
      <c r="AM257" s="418">
        <v>0</v>
      </c>
      <c r="AN257" s="418">
        <v>42</v>
      </c>
      <c r="AO257" s="418">
        <v>26</v>
      </c>
      <c r="AP257" s="418">
        <v>68</v>
      </c>
      <c r="AQ257" s="418">
        <v>2</v>
      </c>
      <c r="AR257" s="418">
        <v>8</v>
      </c>
      <c r="AS257" s="418">
        <v>10</v>
      </c>
      <c r="AT257" s="418">
        <v>0</v>
      </c>
      <c r="AU257" s="418">
        <v>0</v>
      </c>
      <c r="AV257" s="418">
        <v>0</v>
      </c>
      <c r="AW257" s="418">
        <v>0</v>
      </c>
      <c r="AX257" s="418">
        <v>0</v>
      </c>
      <c r="AY257" s="418">
        <v>0</v>
      </c>
      <c r="AZ257" s="418">
        <v>0</v>
      </c>
      <c r="BA257" s="418">
        <v>0</v>
      </c>
      <c r="BB257" s="418">
        <v>0</v>
      </c>
      <c r="BC257" s="419" t="s">
        <v>0</v>
      </c>
      <c r="BD257" s="419" t="s">
        <v>7</v>
      </c>
      <c r="BE257" s="418">
        <v>1</v>
      </c>
      <c r="BF257" s="418" t="b">
        <v>0</v>
      </c>
      <c r="BH257" s="418" t="b">
        <v>0</v>
      </c>
      <c r="BI257" s="418" t="b">
        <v>1</v>
      </c>
      <c r="BJ257" s="419" t="s">
        <v>2</v>
      </c>
      <c r="BK257" s="418">
        <v>300</v>
      </c>
      <c r="BL257" s="418" t="b">
        <v>0</v>
      </c>
      <c r="BN257" s="418" t="b">
        <v>0</v>
      </c>
      <c r="BP257" s="418" t="b">
        <v>0</v>
      </c>
      <c r="BQ257" s="418" t="b">
        <v>0</v>
      </c>
      <c r="BR257" s="418" t="b">
        <v>0</v>
      </c>
      <c r="BS257" s="418" t="b">
        <v>0</v>
      </c>
      <c r="BT257" s="418" t="b">
        <v>0</v>
      </c>
      <c r="BU257" s="418">
        <v>2</v>
      </c>
      <c r="BV257" s="419" t="s">
        <v>217</v>
      </c>
      <c r="BW257" s="418">
        <v>1</v>
      </c>
      <c r="BX257" s="419" t="s">
        <v>217</v>
      </c>
      <c r="BY257" s="419" t="s">
        <v>217</v>
      </c>
    </row>
    <row r="258" spans="1:77" ht="29" x14ac:dyDescent="0.35">
      <c r="A258" s="418">
        <v>1425</v>
      </c>
      <c r="B258" s="419" t="s">
        <v>1093</v>
      </c>
      <c r="C258" s="419" t="s">
        <v>1094</v>
      </c>
      <c r="D258" s="419" t="s">
        <v>217</v>
      </c>
      <c r="E258" s="419" t="s">
        <v>1090</v>
      </c>
      <c r="F258" s="419" t="s">
        <v>396</v>
      </c>
      <c r="G258" s="418">
        <v>20890074</v>
      </c>
      <c r="H258" s="418">
        <v>20890074</v>
      </c>
      <c r="I258" s="419" t="s">
        <v>1095</v>
      </c>
      <c r="J258" s="420">
        <v>41526</v>
      </c>
      <c r="K258" s="419" t="s">
        <v>217</v>
      </c>
      <c r="L258" s="419" t="s">
        <v>1093</v>
      </c>
      <c r="M258" s="419" t="s">
        <v>817</v>
      </c>
      <c r="N258" s="419" t="s">
        <v>817</v>
      </c>
      <c r="O258" s="419" t="s">
        <v>826</v>
      </c>
      <c r="R258" s="418">
        <v>0</v>
      </c>
      <c r="S258" s="418">
        <v>0</v>
      </c>
      <c r="T258" s="419" t="s">
        <v>217</v>
      </c>
      <c r="U258" s="419" t="s">
        <v>217</v>
      </c>
      <c r="V258" s="418">
        <v>0</v>
      </c>
      <c r="W258" s="418">
        <v>2</v>
      </c>
      <c r="X258" s="418">
        <v>2</v>
      </c>
      <c r="Y258" s="418">
        <v>0</v>
      </c>
      <c r="Z258" s="418">
        <v>0</v>
      </c>
      <c r="AA258" s="418">
        <v>0</v>
      </c>
      <c r="AB258" s="418">
        <v>0</v>
      </c>
      <c r="AC258" s="418">
        <v>2</v>
      </c>
      <c r="AD258" s="418">
        <v>2</v>
      </c>
      <c r="AE258" s="418">
        <v>0</v>
      </c>
      <c r="AF258" s="418">
        <v>0</v>
      </c>
      <c r="AG258" s="418">
        <v>0</v>
      </c>
      <c r="AH258" s="418">
        <v>3</v>
      </c>
      <c r="AI258" s="418">
        <v>7</v>
      </c>
      <c r="AJ258" s="418">
        <v>10</v>
      </c>
      <c r="AK258" s="418">
        <v>0</v>
      </c>
      <c r="AL258" s="418">
        <v>0</v>
      </c>
      <c r="AM258" s="418">
        <v>0</v>
      </c>
      <c r="AN258" s="418">
        <v>20</v>
      </c>
      <c r="AO258" s="418">
        <v>40</v>
      </c>
      <c r="AP258" s="418">
        <v>60</v>
      </c>
      <c r="AQ258" s="418">
        <v>20</v>
      </c>
      <c r="AR258" s="418">
        <v>20</v>
      </c>
      <c r="AS258" s="418">
        <v>40</v>
      </c>
      <c r="AT258" s="418">
        <v>0</v>
      </c>
      <c r="AU258" s="418">
        <v>0</v>
      </c>
      <c r="AV258" s="418">
        <v>0</v>
      </c>
      <c r="AW258" s="418">
        <v>0</v>
      </c>
      <c r="AX258" s="418">
        <v>0</v>
      </c>
      <c r="AY258" s="418">
        <v>0</v>
      </c>
      <c r="AZ258" s="418">
        <v>0</v>
      </c>
      <c r="BA258" s="418">
        <v>0</v>
      </c>
      <c r="BB258" s="418">
        <v>0</v>
      </c>
      <c r="BC258" s="419" t="s">
        <v>0</v>
      </c>
      <c r="BD258" s="419" t="s">
        <v>7</v>
      </c>
      <c r="BE258" s="418">
        <v>1</v>
      </c>
      <c r="BF258" s="418" t="b">
        <v>1</v>
      </c>
      <c r="BG258" s="418">
        <v>1</v>
      </c>
      <c r="BH258" s="418" t="b">
        <v>1</v>
      </c>
      <c r="BI258" s="418" t="b">
        <v>1</v>
      </c>
      <c r="BJ258" s="419" t="s">
        <v>2</v>
      </c>
      <c r="BK258" s="418">
        <v>500</v>
      </c>
      <c r="BL258" s="418" t="b">
        <v>0</v>
      </c>
      <c r="BN258" s="418" t="b">
        <v>0</v>
      </c>
      <c r="BP258" s="418" t="b">
        <v>0</v>
      </c>
      <c r="BQ258" s="418" t="b">
        <v>0</v>
      </c>
      <c r="BR258" s="418" t="b">
        <v>0</v>
      </c>
      <c r="BS258" s="418" t="b">
        <v>0</v>
      </c>
      <c r="BT258" s="418" t="b">
        <v>0</v>
      </c>
      <c r="BU258" s="418">
        <v>0.5</v>
      </c>
      <c r="BV258" s="419" t="s">
        <v>217</v>
      </c>
      <c r="BW258" s="418">
        <v>2.5</v>
      </c>
      <c r="BX258" s="419" t="s">
        <v>217</v>
      </c>
      <c r="BY258" s="419" t="s">
        <v>217</v>
      </c>
    </row>
    <row r="259" spans="1:77" ht="29" x14ac:dyDescent="0.35">
      <c r="A259" s="418">
        <v>1426</v>
      </c>
      <c r="B259" s="419" t="s">
        <v>1096</v>
      </c>
      <c r="C259" s="419" t="s">
        <v>217</v>
      </c>
      <c r="D259" s="419" t="s">
        <v>217</v>
      </c>
      <c r="E259" s="419" t="s">
        <v>1097</v>
      </c>
      <c r="F259" s="419" t="s">
        <v>396</v>
      </c>
      <c r="G259" s="418">
        <v>20890075</v>
      </c>
      <c r="H259" s="418">
        <v>20890075</v>
      </c>
      <c r="I259" s="419" t="s">
        <v>1088</v>
      </c>
      <c r="J259" s="420">
        <v>41526</v>
      </c>
      <c r="K259" s="419" t="s">
        <v>217</v>
      </c>
      <c r="L259" s="419" t="s">
        <v>1096</v>
      </c>
      <c r="M259" s="419" t="s">
        <v>817</v>
      </c>
      <c r="N259" s="419" t="s">
        <v>817</v>
      </c>
      <c r="O259" s="419" t="s">
        <v>826</v>
      </c>
      <c r="R259" s="418">
        <v>0</v>
      </c>
      <c r="S259" s="418">
        <v>0</v>
      </c>
      <c r="T259" s="419" t="s">
        <v>217</v>
      </c>
      <c r="U259" s="419" t="s">
        <v>217</v>
      </c>
      <c r="V259" s="418">
        <v>0</v>
      </c>
      <c r="W259" s="418">
        <v>2</v>
      </c>
      <c r="X259" s="418">
        <v>2</v>
      </c>
      <c r="Y259" s="418">
        <v>0</v>
      </c>
      <c r="Z259" s="418">
        <v>0</v>
      </c>
      <c r="AA259" s="418">
        <v>0</v>
      </c>
      <c r="AB259" s="418">
        <v>0</v>
      </c>
      <c r="AC259" s="418">
        <v>2</v>
      </c>
      <c r="AD259" s="418">
        <v>2</v>
      </c>
      <c r="AE259" s="418">
        <v>0</v>
      </c>
      <c r="AF259" s="418">
        <v>0</v>
      </c>
      <c r="AG259" s="418">
        <v>0</v>
      </c>
      <c r="AH259" s="418">
        <v>3</v>
      </c>
      <c r="AI259" s="418">
        <v>3</v>
      </c>
      <c r="AJ259" s="418">
        <v>6</v>
      </c>
      <c r="AK259" s="418">
        <v>0</v>
      </c>
      <c r="AL259" s="418">
        <v>0</v>
      </c>
      <c r="AM259" s="418">
        <v>0</v>
      </c>
      <c r="AN259" s="418">
        <v>23</v>
      </c>
      <c r="AO259" s="418">
        <v>19</v>
      </c>
      <c r="AP259" s="418">
        <v>42</v>
      </c>
      <c r="AQ259" s="418">
        <v>0</v>
      </c>
      <c r="AR259" s="418">
        <v>0</v>
      </c>
      <c r="AS259" s="418">
        <v>0</v>
      </c>
      <c r="AT259" s="418">
        <v>0</v>
      </c>
      <c r="AU259" s="418">
        <v>0</v>
      </c>
      <c r="AV259" s="418">
        <v>0</v>
      </c>
      <c r="AW259" s="418">
        <v>3</v>
      </c>
      <c r="AX259" s="418">
        <v>5</v>
      </c>
      <c r="AY259" s="418">
        <v>8</v>
      </c>
      <c r="AZ259" s="418">
        <v>0</v>
      </c>
      <c r="BA259" s="418">
        <v>0</v>
      </c>
      <c r="BB259" s="418">
        <v>0</v>
      </c>
      <c r="BC259" s="419" t="s">
        <v>3</v>
      </c>
      <c r="BD259" s="419" t="s">
        <v>1</v>
      </c>
      <c r="BE259" s="418">
        <v>1</v>
      </c>
      <c r="BF259" s="418" t="b">
        <v>1</v>
      </c>
      <c r="BG259" s="418">
        <v>1</v>
      </c>
      <c r="BH259" s="418" t="b">
        <v>0</v>
      </c>
      <c r="BI259" s="418" t="b">
        <v>1</v>
      </c>
      <c r="BJ259" s="419" t="s">
        <v>2</v>
      </c>
      <c r="BK259" s="418">
        <v>200</v>
      </c>
      <c r="BL259" s="418" t="b">
        <v>0</v>
      </c>
      <c r="BN259" s="418" t="b">
        <v>0</v>
      </c>
      <c r="BP259" s="418" t="b">
        <v>0</v>
      </c>
      <c r="BQ259" s="418" t="b">
        <v>0</v>
      </c>
      <c r="BR259" s="418" t="b">
        <v>0</v>
      </c>
      <c r="BS259" s="418" t="b">
        <v>0</v>
      </c>
      <c r="BT259" s="418" t="b">
        <v>0</v>
      </c>
      <c r="BU259" s="418">
        <v>0.1</v>
      </c>
      <c r="BV259" s="419" t="s">
        <v>217</v>
      </c>
      <c r="BW259" s="418">
        <v>1.8</v>
      </c>
      <c r="BX259" s="419" t="s">
        <v>217</v>
      </c>
      <c r="BY259" s="419" t="s">
        <v>217</v>
      </c>
    </row>
    <row r="260" spans="1:77" ht="29" x14ac:dyDescent="0.35">
      <c r="A260" s="418">
        <v>1427</v>
      </c>
      <c r="B260" s="419" t="s">
        <v>1098</v>
      </c>
      <c r="C260" s="419" t="s">
        <v>1099</v>
      </c>
      <c r="D260" s="419" t="s">
        <v>217</v>
      </c>
      <c r="E260" s="419" t="s">
        <v>1100</v>
      </c>
      <c r="F260" s="419" t="s">
        <v>396</v>
      </c>
      <c r="G260" s="418">
        <v>20890076</v>
      </c>
      <c r="H260" s="418">
        <v>20890076</v>
      </c>
      <c r="I260" s="419" t="s">
        <v>895</v>
      </c>
      <c r="J260" s="420">
        <v>41526</v>
      </c>
      <c r="K260" s="419" t="s">
        <v>217</v>
      </c>
      <c r="L260" s="419" t="s">
        <v>1100</v>
      </c>
      <c r="M260" s="419" t="s">
        <v>817</v>
      </c>
      <c r="N260" s="419" t="s">
        <v>817</v>
      </c>
      <c r="O260" s="419" t="s">
        <v>826</v>
      </c>
      <c r="R260" s="418">
        <v>0</v>
      </c>
      <c r="S260" s="418">
        <v>0</v>
      </c>
      <c r="T260" s="419" t="s">
        <v>217</v>
      </c>
      <c r="U260" s="419" t="s">
        <v>217</v>
      </c>
      <c r="V260" s="418">
        <v>0</v>
      </c>
      <c r="W260" s="418">
        <v>2</v>
      </c>
      <c r="X260" s="418">
        <v>2</v>
      </c>
      <c r="Y260" s="418">
        <v>0</v>
      </c>
      <c r="Z260" s="418">
        <v>0</v>
      </c>
      <c r="AA260" s="418">
        <v>0</v>
      </c>
      <c r="AB260" s="418">
        <v>0</v>
      </c>
      <c r="AC260" s="418">
        <v>2</v>
      </c>
      <c r="AD260" s="418">
        <v>2</v>
      </c>
      <c r="AE260" s="418">
        <v>0</v>
      </c>
      <c r="AF260" s="418">
        <v>0</v>
      </c>
      <c r="AG260" s="418">
        <v>0</v>
      </c>
      <c r="AH260" s="418">
        <v>0</v>
      </c>
      <c r="AI260" s="418">
        <v>0</v>
      </c>
      <c r="AJ260" s="418">
        <v>0</v>
      </c>
      <c r="AK260" s="418">
        <v>0</v>
      </c>
      <c r="AL260" s="418">
        <v>0</v>
      </c>
      <c r="AM260" s="418">
        <v>0</v>
      </c>
      <c r="AN260" s="418">
        <v>41</v>
      </c>
      <c r="AO260" s="418">
        <v>32</v>
      </c>
      <c r="AP260" s="418">
        <v>73</v>
      </c>
      <c r="AQ260" s="418">
        <v>0</v>
      </c>
      <c r="AR260" s="418">
        <v>0</v>
      </c>
      <c r="AS260" s="418">
        <v>0</v>
      </c>
      <c r="AT260" s="418">
        <v>4</v>
      </c>
      <c r="AU260" s="418">
        <v>6</v>
      </c>
      <c r="AV260" s="418">
        <v>10</v>
      </c>
      <c r="AW260" s="418">
        <v>1</v>
      </c>
      <c r="AX260" s="418">
        <v>1</v>
      </c>
      <c r="AY260" s="418">
        <v>2</v>
      </c>
      <c r="AZ260" s="418">
        <v>0</v>
      </c>
      <c r="BA260" s="418">
        <v>0</v>
      </c>
      <c r="BB260" s="418">
        <v>0</v>
      </c>
      <c r="BC260" s="419" t="s">
        <v>0</v>
      </c>
      <c r="BD260" s="419" t="s">
        <v>7</v>
      </c>
      <c r="BE260" s="418">
        <v>1</v>
      </c>
      <c r="BF260" s="418" t="b">
        <v>0</v>
      </c>
      <c r="BH260" s="418" t="b">
        <v>0</v>
      </c>
      <c r="BI260" s="418" t="b">
        <v>1</v>
      </c>
      <c r="BJ260" s="419" t="s">
        <v>2</v>
      </c>
      <c r="BK260" s="418">
        <v>300</v>
      </c>
      <c r="BL260" s="418" t="b">
        <v>0</v>
      </c>
      <c r="BN260" s="418" t="b">
        <v>0</v>
      </c>
      <c r="BP260" s="418" t="b">
        <v>0</v>
      </c>
      <c r="BQ260" s="418" t="b">
        <v>0</v>
      </c>
      <c r="BR260" s="418" t="b">
        <v>0</v>
      </c>
      <c r="BS260" s="418" t="b">
        <v>0</v>
      </c>
      <c r="BT260" s="418" t="b">
        <v>0</v>
      </c>
      <c r="BU260" s="418">
        <v>0.5</v>
      </c>
      <c r="BV260" s="419" t="s">
        <v>217</v>
      </c>
      <c r="BW260" s="418">
        <v>1.5</v>
      </c>
      <c r="BX260" s="419" t="s">
        <v>217</v>
      </c>
      <c r="BY260" s="419" t="s">
        <v>217</v>
      </c>
    </row>
    <row r="261" spans="1:77" ht="29" x14ac:dyDescent="0.35">
      <c r="A261" s="418">
        <v>1428</v>
      </c>
      <c r="B261" s="419" t="s">
        <v>1101</v>
      </c>
      <c r="C261" s="419" t="s">
        <v>217</v>
      </c>
      <c r="D261" s="419" t="s">
        <v>217</v>
      </c>
      <c r="E261" s="419" t="s">
        <v>1102</v>
      </c>
      <c r="F261" s="419" t="s">
        <v>396</v>
      </c>
      <c r="G261" s="418">
        <v>20890077</v>
      </c>
      <c r="H261" s="418">
        <v>20890077</v>
      </c>
      <c r="I261" s="419" t="s">
        <v>786</v>
      </c>
      <c r="J261" s="420">
        <v>41556</v>
      </c>
      <c r="K261" s="419" t="s">
        <v>217</v>
      </c>
      <c r="L261" s="419" t="s">
        <v>826</v>
      </c>
      <c r="M261" s="419" t="s">
        <v>817</v>
      </c>
      <c r="N261" s="419" t="s">
        <v>817</v>
      </c>
      <c r="O261" s="419" t="s">
        <v>826</v>
      </c>
      <c r="R261" s="418">
        <v>0</v>
      </c>
      <c r="S261" s="418">
        <v>0</v>
      </c>
      <c r="T261" s="419" t="s">
        <v>217</v>
      </c>
      <c r="U261" s="419" t="s">
        <v>217</v>
      </c>
      <c r="V261" s="418">
        <v>0</v>
      </c>
      <c r="W261" s="418">
        <v>1</v>
      </c>
      <c r="X261" s="418">
        <v>1</v>
      </c>
      <c r="Y261" s="418">
        <v>0</v>
      </c>
      <c r="Z261" s="418">
        <v>0</v>
      </c>
      <c r="AA261" s="418">
        <v>0</v>
      </c>
      <c r="AB261" s="418">
        <v>0</v>
      </c>
      <c r="AC261" s="418">
        <v>1</v>
      </c>
      <c r="AD261" s="418">
        <v>1</v>
      </c>
      <c r="AE261" s="418">
        <v>0</v>
      </c>
      <c r="AF261" s="418">
        <v>0</v>
      </c>
      <c r="AG261" s="418">
        <v>0</v>
      </c>
      <c r="AH261" s="418">
        <v>0</v>
      </c>
      <c r="AI261" s="418">
        <v>0</v>
      </c>
      <c r="AJ261" s="418">
        <v>0</v>
      </c>
      <c r="AK261" s="418">
        <v>0</v>
      </c>
      <c r="AL261" s="418">
        <v>0</v>
      </c>
      <c r="AM261" s="418">
        <v>0</v>
      </c>
      <c r="AN261" s="418">
        <v>24</v>
      </c>
      <c r="AO261" s="418">
        <v>26</v>
      </c>
      <c r="AP261" s="418">
        <v>50</v>
      </c>
      <c r="AQ261" s="418">
        <v>13</v>
      </c>
      <c r="AR261" s="418">
        <v>26</v>
      </c>
      <c r="AS261" s="418">
        <v>39</v>
      </c>
      <c r="AT261" s="418">
        <v>13</v>
      </c>
      <c r="AU261" s="418">
        <v>26</v>
      </c>
      <c r="AV261" s="418">
        <v>39</v>
      </c>
      <c r="AW261" s="418">
        <v>0</v>
      </c>
      <c r="AX261" s="418">
        <v>0</v>
      </c>
      <c r="AY261" s="418">
        <v>0</v>
      </c>
      <c r="AZ261" s="418">
        <v>0</v>
      </c>
      <c r="BA261" s="418">
        <v>0</v>
      </c>
      <c r="BB261" s="418">
        <v>0</v>
      </c>
      <c r="BC261" s="419" t="s">
        <v>3</v>
      </c>
      <c r="BD261" s="419" t="s">
        <v>218</v>
      </c>
      <c r="BE261" s="418">
        <v>1</v>
      </c>
      <c r="BF261" s="418" t="b">
        <v>0</v>
      </c>
      <c r="BH261" s="418" t="b">
        <v>0</v>
      </c>
      <c r="BI261" s="418" t="b">
        <v>1</v>
      </c>
      <c r="BJ261" s="419" t="s">
        <v>4</v>
      </c>
      <c r="BK261" s="418">
        <v>3</v>
      </c>
      <c r="BL261" s="418" t="b">
        <v>0</v>
      </c>
      <c r="BN261" s="418" t="b">
        <v>0</v>
      </c>
      <c r="BP261" s="418" t="b">
        <v>0</v>
      </c>
      <c r="BQ261" s="418" t="b">
        <v>0</v>
      </c>
      <c r="BR261" s="418" t="b">
        <v>0</v>
      </c>
      <c r="BS261" s="418" t="b">
        <v>0</v>
      </c>
      <c r="BT261" s="418" t="b">
        <v>0</v>
      </c>
      <c r="BU261" s="418">
        <v>2</v>
      </c>
      <c r="BV261" s="419" t="s">
        <v>217</v>
      </c>
      <c r="BW261" s="418">
        <v>0.8</v>
      </c>
      <c r="BX261" s="419" t="s">
        <v>217</v>
      </c>
      <c r="BY261" s="419" t="s">
        <v>217</v>
      </c>
    </row>
    <row r="262" spans="1:77" ht="29" x14ac:dyDescent="0.35">
      <c r="A262" s="418">
        <v>1429</v>
      </c>
      <c r="B262" s="419" t="s">
        <v>1103</v>
      </c>
      <c r="C262" s="419" t="s">
        <v>217</v>
      </c>
      <c r="D262" s="419" t="s">
        <v>217</v>
      </c>
      <c r="E262" s="419" t="s">
        <v>1104</v>
      </c>
      <c r="F262" s="419" t="s">
        <v>396</v>
      </c>
      <c r="G262" s="418">
        <v>20890078</v>
      </c>
      <c r="H262" s="418">
        <v>20890078</v>
      </c>
      <c r="I262" s="419" t="s">
        <v>786</v>
      </c>
      <c r="J262" s="420">
        <v>41556</v>
      </c>
      <c r="K262" s="419" t="s">
        <v>217</v>
      </c>
      <c r="L262" s="419" t="s">
        <v>826</v>
      </c>
      <c r="M262" s="419" t="s">
        <v>817</v>
      </c>
      <c r="N262" s="419" t="s">
        <v>817</v>
      </c>
      <c r="O262" s="419" t="s">
        <v>826</v>
      </c>
      <c r="R262" s="418">
        <v>0</v>
      </c>
      <c r="S262" s="418">
        <v>0</v>
      </c>
      <c r="T262" s="419" t="s">
        <v>217</v>
      </c>
      <c r="U262" s="419" t="s">
        <v>217</v>
      </c>
      <c r="V262" s="418">
        <v>0</v>
      </c>
      <c r="W262" s="418">
        <v>2</v>
      </c>
      <c r="X262" s="418">
        <v>2</v>
      </c>
      <c r="Y262" s="418">
        <v>0</v>
      </c>
      <c r="Z262" s="418">
        <v>1</v>
      </c>
      <c r="AA262" s="418">
        <v>1</v>
      </c>
      <c r="AB262" s="418">
        <v>0</v>
      </c>
      <c r="AC262" s="418">
        <v>1</v>
      </c>
      <c r="AD262" s="418">
        <v>1</v>
      </c>
      <c r="AE262" s="418">
        <v>0</v>
      </c>
      <c r="AF262" s="418">
        <v>0</v>
      </c>
      <c r="AG262" s="418">
        <v>0</v>
      </c>
      <c r="AH262" s="418">
        <v>0</v>
      </c>
      <c r="AI262" s="418">
        <v>0</v>
      </c>
      <c r="AJ262" s="418">
        <v>0</v>
      </c>
      <c r="AK262" s="418">
        <v>0</v>
      </c>
      <c r="AL262" s="418">
        <v>0</v>
      </c>
      <c r="AM262" s="418">
        <v>0</v>
      </c>
      <c r="AN262" s="418">
        <v>0</v>
      </c>
      <c r="AO262" s="418">
        <v>0</v>
      </c>
      <c r="AP262" s="418">
        <v>0</v>
      </c>
      <c r="AQ262" s="418">
        <v>0</v>
      </c>
      <c r="AR262" s="418">
        <v>0</v>
      </c>
      <c r="AS262" s="418">
        <v>0</v>
      </c>
      <c r="AT262" s="418">
        <v>0</v>
      </c>
      <c r="AU262" s="418">
        <v>0</v>
      </c>
      <c r="AV262" s="418">
        <v>0</v>
      </c>
      <c r="AW262" s="418">
        <v>0</v>
      </c>
      <c r="AX262" s="418">
        <v>0</v>
      </c>
      <c r="AY262" s="418">
        <v>0</v>
      </c>
      <c r="AZ262" s="418">
        <v>0</v>
      </c>
      <c r="BA262" s="418">
        <v>0</v>
      </c>
      <c r="BB262" s="418">
        <v>0</v>
      </c>
      <c r="BC262" s="419" t="s">
        <v>3</v>
      </c>
      <c r="BD262" s="419" t="s">
        <v>1</v>
      </c>
      <c r="BE262" s="418">
        <v>1</v>
      </c>
      <c r="BF262" s="418" t="b">
        <v>1</v>
      </c>
      <c r="BG262" s="418">
        <v>4</v>
      </c>
      <c r="BH262" s="418" t="b">
        <v>1</v>
      </c>
      <c r="BI262" s="418" t="b">
        <v>1</v>
      </c>
      <c r="BJ262" s="419" t="s">
        <v>2</v>
      </c>
      <c r="BL262" s="418" t="b">
        <v>0</v>
      </c>
      <c r="BN262" s="418" t="b">
        <v>0</v>
      </c>
      <c r="BP262" s="418" t="b">
        <v>0</v>
      </c>
      <c r="BQ262" s="418" t="b">
        <v>0</v>
      </c>
      <c r="BR262" s="418" t="b">
        <v>0</v>
      </c>
      <c r="BS262" s="418" t="b">
        <v>0</v>
      </c>
      <c r="BT262" s="418" t="b">
        <v>0</v>
      </c>
      <c r="BU262" s="418">
        <v>0.5</v>
      </c>
      <c r="BV262" s="419" t="s">
        <v>217</v>
      </c>
      <c r="BW262" s="418">
        <v>0.3</v>
      </c>
      <c r="BX262" s="419" t="s">
        <v>217</v>
      </c>
      <c r="BY262" s="419" t="s">
        <v>217</v>
      </c>
    </row>
    <row r="263" spans="1:77" ht="29" x14ac:dyDescent="0.35">
      <c r="A263" s="418">
        <v>1430</v>
      </c>
      <c r="B263" s="419" t="s">
        <v>1105</v>
      </c>
      <c r="C263" s="419" t="s">
        <v>1106</v>
      </c>
      <c r="D263" s="419" t="s">
        <v>217</v>
      </c>
      <c r="E263" s="419" t="s">
        <v>1107</v>
      </c>
      <c r="F263" s="419" t="s">
        <v>396</v>
      </c>
      <c r="G263" s="418">
        <v>20890079</v>
      </c>
      <c r="H263" s="418">
        <v>20890079</v>
      </c>
      <c r="I263" s="419" t="s">
        <v>786</v>
      </c>
      <c r="J263" s="420">
        <v>41556</v>
      </c>
      <c r="K263" s="419" t="s">
        <v>217</v>
      </c>
      <c r="L263" s="419" t="s">
        <v>1107</v>
      </c>
      <c r="M263" s="419" t="s">
        <v>817</v>
      </c>
      <c r="N263" s="419" t="s">
        <v>817</v>
      </c>
      <c r="O263" s="419" t="s">
        <v>826</v>
      </c>
      <c r="R263" s="418">
        <v>0</v>
      </c>
      <c r="S263" s="418">
        <v>0</v>
      </c>
      <c r="T263" s="419" t="s">
        <v>217</v>
      </c>
      <c r="U263" s="419" t="s">
        <v>217</v>
      </c>
      <c r="V263" s="418">
        <v>0</v>
      </c>
      <c r="W263" s="418">
        <v>1</v>
      </c>
      <c r="X263" s="418">
        <v>1</v>
      </c>
      <c r="Y263" s="418">
        <v>0</v>
      </c>
      <c r="Z263" s="418">
        <v>0</v>
      </c>
      <c r="AA263" s="418">
        <v>0</v>
      </c>
      <c r="AB263" s="418">
        <v>0</v>
      </c>
      <c r="AC263" s="418">
        <v>1</v>
      </c>
      <c r="AD263" s="418">
        <v>1</v>
      </c>
      <c r="AE263" s="418">
        <v>0</v>
      </c>
      <c r="AF263" s="418">
        <v>0</v>
      </c>
      <c r="AG263" s="418">
        <v>0</v>
      </c>
      <c r="AH263" s="418">
        <v>1</v>
      </c>
      <c r="AI263" s="418">
        <v>9</v>
      </c>
      <c r="AJ263" s="418">
        <v>10</v>
      </c>
      <c r="AK263" s="418">
        <v>0</v>
      </c>
      <c r="AL263" s="418">
        <v>0</v>
      </c>
      <c r="AM263" s="418">
        <v>0</v>
      </c>
      <c r="AN263" s="418">
        <v>12</v>
      </c>
      <c r="AO263" s="418">
        <v>16</v>
      </c>
      <c r="AP263" s="418">
        <v>28</v>
      </c>
      <c r="AQ263" s="418">
        <v>3</v>
      </c>
      <c r="AR263" s="418">
        <v>3</v>
      </c>
      <c r="AS263" s="418">
        <v>6</v>
      </c>
      <c r="AT263" s="418">
        <v>4</v>
      </c>
      <c r="AU263" s="418">
        <v>6</v>
      </c>
      <c r="AV263" s="418">
        <v>10</v>
      </c>
      <c r="AW263" s="418">
        <v>1</v>
      </c>
      <c r="AX263" s="418">
        <v>0</v>
      </c>
      <c r="AY263" s="418">
        <v>1</v>
      </c>
      <c r="AZ263" s="418">
        <v>0</v>
      </c>
      <c r="BA263" s="418">
        <v>0</v>
      </c>
      <c r="BB263" s="418">
        <v>0</v>
      </c>
      <c r="BC263" s="419" t="s">
        <v>3</v>
      </c>
      <c r="BD263" s="419" t="s">
        <v>1</v>
      </c>
      <c r="BE263" s="418">
        <v>1</v>
      </c>
      <c r="BF263" s="418" t="b">
        <v>0</v>
      </c>
      <c r="BH263" s="418" t="b">
        <v>0</v>
      </c>
      <c r="BI263" s="418" t="b">
        <v>1</v>
      </c>
      <c r="BJ263" s="419" t="s">
        <v>2</v>
      </c>
      <c r="BK263" s="418">
        <v>100</v>
      </c>
      <c r="BL263" s="418" t="b">
        <v>0</v>
      </c>
      <c r="BN263" s="418" t="b">
        <v>0</v>
      </c>
      <c r="BP263" s="418" t="b">
        <v>0</v>
      </c>
      <c r="BQ263" s="418" t="b">
        <v>0</v>
      </c>
      <c r="BR263" s="418" t="b">
        <v>0</v>
      </c>
      <c r="BS263" s="418" t="b">
        <v>0</v>
      </c>
      <c r="BT263" s="418" t="b">
        <v>0</v>
      </c>
      <c r="BU263" s="418">
        <v>0.6</v>
      </c>
      <c r="BV263" s="419" t="s">
        <v>217</v>
      </c>
      <c r="BW263" s="418">
        <v>0.8</v>
      </c>
      <c r="BX263" s="419" t="s">
        <v>217</v>
      </c>
      <c r="BY263" s="419" t="s">
        <v>217</v>
      </c>
    </row>
    <row r="264" spans="1:77" ht="29" x14ac:dyDescent="0.35">
      <c r="A264" s="418">
        <v>1431</v>
      </c>
      <c r="B264" s="419" t="s">
        <v>1108</v>
      </c>
      <c r="C264" s="419" t="s">
        <v>1109</v>
      </c>
      <c r="D264" s="419" t="s">
        <v>217</v>
      </c>
      <c r="E264" s="419" t="s">
        <v>1107</v>
      </c>
      <c r="F264" s="419" t="s">
        <v>396</v>
      </c>
      <c r="G264" s="418">
        <v>20890080</v>
      </c>
      <c r="H264" s="418">
        <v>20890080</v>
      </c>
      <c r="I264" s="419" t="s">
        <v>786</v>
      </c>
      <c r="J264" s="420">
        <v>41556</v>
      </c>
      <c r="K264" s="419" t="s">
        <v>217</v>
      </c>
      <c r="L264" s="419" t="s">
        <v>1110</v>
      </c>
      <c r="M264" s="419" t="s">
        <v>817</v>
      </c>
      <c r="N264" s="419" t="s">
        <v>817</v>
      </c>
      <c r="O264" s="419" t="s">
        <v>826</v>
      </c>
      <c r="R264" s="418">
        <v>0</v>
      </c>
      <c r="S264" s="418">
        <v>0</v>
      </c>
      <c r="T264" s="419" t="s">
        <v>217</v>
      </c>
      <c r="U264" s="419" t="s">
        <v>217</v>
      </c>
      <c r="V264" s="418">
        <v>0</v>
      </c>
      <c r="W264" s="418">
        <v>1</v>
      </c>
      <c r="X264" s="418">
        <v>1</v>
      </c>
      <c r="Y264" s="418">
        <v>0</v>
      </c>
      <c r="Z264" s="418">
        <v>0</v>
      </c>
      <c r="AA264" s="418">
        <v>0</v>
      </c>
      <c r="AB264" s="418">
        <v>0</v>
      </c>
      <c r="AC264" s="418">
        <v>1</v>
      </c>
      <c r="AD264" s="418">
        <v>1</v>
      </c>
      <c r="AE264" s="418">
        <v>0</v>
      </c>
      <c r="AF264" s="418">
        <v>0</v>
      </c>
      <c r="AG264" s="418">
        <v>0</v>
      </c>
      <c r="AH264" s="418">
        <v>4</v>
      </c>
      <c r="AI264" s="418">
        <v>6</v>
      </c>
      <c r="AJ264" s="418">
        <v>10</v>
      </c>
      <c r="AK264" s="418">
        <v>0</v>
      </c>
      <c r="AL264" s="418">
        <v>0</v>
      </c>
      <c r="AM264" s="418">
        <v>0</v>
      </c>
      <c r="AN264" s="418">
        <v>6</v>
      </c>
      <c r="AO264" s="418">
        <v>17</v>
      </c>
      <c r="AP264" s="418">
        <v>23</v>
      </c>
      <c r="AQ264" s="418">
        <v>4</v>
      </c>
      <c r="AR264" s="418">
        <v>6</v>
      </c>
      <c r="AS264" s="418">
        <v>10</v>
      </c>
      <c r="AT264" s="418">
        <v>6</v>
      </c>
      <c r="AU264" s="418">
        <v>16</v>
      </c>
      <c r="AV264" s="418">
        <v>22</v>
      </c>
      <c r="AW264" s="418">
        <v>4</v>
      </c>
      <c r="AX264" s="418">
        <v>2</v>
      </c>
      <c r="AY264" s="418">
        <v>6</v>
      </c>
      <c r="AZ264" s="418">
        <v>0</v>
      </c>
      <c r="BA264" s="418">
        <v>0</v>
      </c>
      <c r="BB264" s="418">
        <v>0</v>
      </c>
      <c r="BC264" s="419" t="s">
        <v>3</v>
      </c>
      <c r="BD264" s="419" t="s">
        <v>1</v>
      </c>
      <c r="BE264" s="418">
        <v>1</v>
      </c>
      <c r="BF264" s="418" t="b">
        <v>0</v>
      </c>
      <c r="BH264" s="418" t="b">
        <v>0</v>
      </c>
      <c r="BI264" s="418" t="b">
        <v>1</v>
      </c>
      <c r="BJ264" s="419" t="s">
        <v>2</v>
      </c>
      <c r="BK264" s="418">
        <v>1</v>
      </c>
      <c r="BL264" s="418" t="b">
        <v>0</v>
      </c>
      <c r="BN264" s="418" t="b">
        <v>0</v>
      </c>
      <c r="BP264" s="418" t="b">
        <v>0</v>
      </c>
      <c r="BQ264" s="418" t="b">
        <v>0</v>
      </c>
      <c r="BR264" s="418" t="b">
        <v>0</v>
      </c>
      <c r="BS264" s="418" t="b">
        <v>0</v>
      </c>
      <c r="BT264" s="418" t="b">
        <v>0</v>
      </c>
      <c r="BU264" s="418">
        <v>0.8</v>
      </c>
      <c r="BV264" s="419" t="s">
        <v>217</v>
      </c>
      <c r="BW264" s="418">
        <v>0.9</v>
      </c>
      <c r="BX264" s="419" t="s">
        <v>217</v>
      </c>
      <c r="BY264" s="419" t="s">
        <v>217</v>
      </c>
    </row>
    <row r="265" spans="1:77" ht="29" x14ac:dyDescent="0.35">
      <c r="A265" s="418">
        <v>1432</v>
      </c>
      <c r="B265" s="419" t="s">
        <v>923</v>
      </c>
      <c r="C265" s="419" t="s">
        <v>1111</v>
      </c>
      <c r="D265" s="419" t="s">
        <v>217</v>
      </c>
      <c r="E265" s="419" t="s">
        <v>1112</v>
      </c>
      <c r="F265" s="419" t="s">
        <v>396</v>
      </c>
      <c r="G265" s="418">
        <v>20890081</v>
      </c>
      <c r="H265" s="418">
        <v>20890081</v>
      </c>
      <c r="I265" s="419" t="s">
        <v>1113</v>
      </c>
      <c r="J265" s="420">
        <v>41556</v>
      </c>
      <c r="K265" s="419" t="s">
        <v>217</v>
      </c>
      <c r="L265" s="419" t="s">
        <v>1116</v>
      </c>
      <c r="M265" s="419" t="s">
        <v>817</v>
      </c>
      <c r="N265" s="419" t="s">
        <v>817</v>
      </c>
      <c r="O265" s="419" t="s">
        <v>826</v>
      </c>
      <c r="R265" s="418">
        <v>0</v>
      </c>
      <c r="S265" s="418">
        <v>0</v>
      </c>
      <c r="T265" s="419" t="s">
        <v>217</v>
      </c>
      <c r="U265" s="419" t="s">
        <v>217</v>
      </c>
      <c r="V265" s="418">
        <v>0</v>
      </c>
      <c r="W265" s="418">
        <v>3</v>
      </c>
      <c r="X265" s="418">
        <v>3</v>
      </c>
      <c r="Y265" s="418">
        <v>0</v>
      </c>
      <c r="Z265" s="418">
        <v>1</v>
      </c>
      <c r="AA265" s="418">
        <v>1</v>
      </c>
      <c r="AB265" s="418">
        <v>0</v>
      </c>
      <c r="AC265" s="418">
        <v>2</v>
      </c>
      <c r="AD265" s="418">
        <v>2</v>
      </c>
      <c r="AE265" s="418">
        <v>0</v>
      </c>
      <c r="AF265" s="418">
        <v>0</v>
      </c>
      <c r="AG265" s="418">
        <v>0</v>
      </c>
      <c r="AH265" s="418">
        <v>3</v>
      </c>
      <c r="AI265" s="418">
        <v>3</v>
      </c>
      <c r="AJ265" s="418">
        <v>6</v>
      </c>
      <c r="AK265" s="418">
        <v>0</v>
      </c>
      <c r="AL265" s="418">
        <v>0</v>
      </c>
      <c r="AM265" s="418">
        <v>0</v>
      </c>
      <c r="AN265" s="418">
        <v>30</v>
      </c>
      <c r="AO265" s="418">
        <v>35</v>
      </c>
      <c r="AP265" s="418">
        <v>65</v>
      </c>
      <c r="AQ265" s="418">
        <v>18</v>
      </c>
      <c r="AR265" s="418">
        <v>11</v>
      </c>
      <c r="AS265" s="418">
        <v>29</v>
      </c>
      <c r="AT265" s="418">
        <v>6</v>
      </c>
      <c r="AU265" s="418">
        <v>12</v>
      </c>
      <c r="AV265" s="418">
        <v>18</v>
      </c>
      <c r="AW265" s="418">
        <v>3</v>
      </c>
      <c r="AX265" s="418">
        <v>2</v>
      </c>
      <c r="AY265" s="418">
        <v>5</v>
      </c>
      <c r="AZ265" s="418">
        <v>0</v>
      </c>
      <c r="BA265" s="418">
        <v>0</v>
      </c>
      <c r="BB265" s="418">
        <v>0</v>
      </c>
      <c r="BC265" s="419" t="s">
        <v>0</v>
      </c>
      <c r="BD265" s="419" t="s">
        <v>7</v>
      </c>
      <c r="BE265" s="418">
        <v>1</v>
      </c>
      <c r="BF265" s="418" t="b">
        <v>0</v>
      </c>
      <c r="BH265" s="418" t="b">
        <v>0</v>
      </c>
      <c r="BI265" s="418" t="b">
        <v>1</v>
      </c>
      <c r="BJ265" s="419" t="s">
        <v>2</v>
      </c>
      <c r="BK265" s="418">
        <v>100</v>
      </c>
      <c r="BL265" s="418" t="b">
        <v>0</v>
      </c>
      <c r="BN265" s="418" t="b">
        <v>0</v>
      </c>
      <c r="BP265" s="418" t="b">
        <v>0</v>
      </c>
      <c r="BQ265" s="418" t="b">
        <v>0</v>
      </c>
      <c r="BR265" s="418" t="b">
        <v>0</v>
      </c>
      <c r="BS265" s="418" t="b">
        <v>0</v>
      </c>
      <c r="BT265" s="418" t="b">
        <v>0</v>
      </c>
      <c r="BU265" s="418">
        <v>0.2</v>
      </c>
      <c r="BV265" s="419" t="s">
        <v>217</v>
      </c>
      <c r="BW265" s="418">
        <v>7</v>
      </c>
      <c r="BX265" s="419" t="s">
        <v>217</v>
      </c>
      <c r="BY265" s="419" t="s">
        <v>217</v>
      </c>
    </row>
    <row r="266" spans="1:77" ht="29" x14ac:dyDescent="0.35">
      <c r="A266" s="418">
        <v>1433</v>
      </c>
      <c r="B266" s="419" t="s">
        <v>1114</v>
      </c>
      <c r="C266" s="419" t="s">
        <v>217</v>
      </c>
      <c r="D266" s="419" t="s">
        <v>217</v>
      </c>
      <c r="E266" s="419" t="s">
        <v>1112</v>
      </c>
      <c r="F266" s="419" t="s">
        <v>396</v>
      </c>
      <c r="G266" s="418">
        <v>20890082</v>
      </c>
      <c r="H266" s="418">
        <v>20890082</v>
      </c>
      <c r="I266" s="419" t="s">
        <v>1115</v>
      </c>
      <c r="J266" s="420">
        <v>41556</v>
      </c>
      <c r="K266" s="419" t="s">
        <v>217</v>
      </c>
      <c r="L266" s="419" t="s">
        <v>1116</v>
      </c>
      <c r="M266" s="419" t="s">
        <v>817</v>
      </c>
      <c r="N266" s="419" t="s">
        <v>817</v>
      </c>
      <c r="O266" s="419" t="s">
        <v>826</v>
      </c>
      <c r="R266" s="418">
        <v>0</v>
      </c>
      <c r="S266" s="418">
        <v>0</v>
      </c>
      <c r="T266" s="419" t="s">
        <v>217</v>
      </c>
      <c r="U266" s="419" t="s">
        <v>217</v>
      </c>
      <c r="V266" s="418">
        <v>0</v>
      </c>
      <c r="W266" s="418">
        <v>1</v>
      </c>
      <c r="X266" s="418">
        <v>1</v>
      </c>
      <c r="Y266" s="418">
        <v>0</v>
      </c>
      <c r="Z266" s="418">
        <v>0</v>
      </c>
      <c r="AA266" s="418">
        <v>0</v>
      </c>
      <c r="AB266" s="418">
        <v>0</v>
      </c>
      <c r="AC266" s="418">
        <v>1</v>
      </c>
      <c r="AD266" s="418">
        <v>1</v>
      </c>
      <c r="AE266" s="418">
        <v>0</v>
      </c>
      <c r="AF266" s="418">
        <v>0</v>
      </c>
      <c r="AG266" s="418">
        <v>0</v>
      </c>
      <c r="AH266" s="418">
        <v>3</v>
      </c>
      <c r="AI266" s="418">
        <v>8</v>
      </c>
      <c r="AJ266" s="418">
        <v>11</v>
      </c>
      <c r="AK266" s="418">
        <v>0</v>
      </c>
      <c r="AL266" s="418">
        <v>0</v>
      </c>
      <c r="AM266" s="418">
        <v>0</v>
      </c>
      <c r="AN266" s="418">
        <v>8</v>
      </c>
      <c r="AO266" s="418">
        <v>16</v>
      </c>
      <c r="AP266" s="418">
        <v>24</v>
      </c>
      <c r="AQ266" s="418">
        <v>3</v>
      </c>
      <c r="AR266" s="418">
        <v>8</v>
      </c>
      <c r="AS266" s="418">
        <v>11</v>
      </c>
      <c r="AT266" s="418">
        <v>3</v>
      </c>
      <c r="AU266" s="418">
        <v>5</v>
      </c>
      <c r="AV266" s="418">
        <v>8</v>
      </c>
      <c r="AW266" s="418">
        <v>0</v>
      </c>
      <c r="AX266" s="418">
        <v>0</v>
      </c>
      <c r="AY266" s="418">
        <v>0</v>
      </c>
      <c r="AZ266" s="418">
        <v>0</v>
      </c>
      <c r="BA266" s="418">
        <v>0</v>
      </c>
      <c r="BB266" s="418">
        <v>0</v>
      </c>
      <c r="BC266" s="419" t="s">
        <v>8</v>
      </c>
      <c r="BD266" s="419" t="s">
        <v>7</v>
      </c>
      <c r="BE266" s="424">
        <v>1</v>
      </c>
      <c r="BF266" s="418" t="b">
        <v>0</v>
      </c>
      <c r="BH266" s="418" t="b">
        <v>0</v>
      </c>
      <c r="BI266" s="418" t="b">
        <v>1</v>
      </c>
      <c r="BJ266" s="419" t="s">
        <v>2</v>
      </c>
      <c r="BK266" s="418">
        <v>200</v>
      </c>
      <c r="BL266" s="418" t="b">
        <v>0</v>
      </c>
      <c r="BN266" s="418" t="b">
        <v>0</v>
      </c>
      <c r="BP266" s="418" t="b">
        <v>1</v>
      </c>
      <c r="BQ266" s="418" t="b">
        <v>0</v>
      </c>
      <c r="BR266" s="418" t="b">
        <v>0</v>
      </c>
      <c r="BS266" s="418" t="b">
        <v>0</v>
      </c>
      <c r="BT266" s="418" t="b">
        <v>0</v>
      </c>
      <c r="BU266" s="418">
        <v>2</v>
      </c>
      <c r="BV266" s="419" t="s">
        <v>217</v>
      </c>
      <c r="BW266" s="418">
        <v>4</v>
      </c>
      <c r="BX266" s="419" t="s">
        <v>217</v>
      </c>
      <c r="BY266" s="419" t="s">
        <v>217</v>
      </c>
    </row>
    <row r="267" spans="1:77" ht="29" x14ac:dyDescent="0.35">
      <c r="A267" s="418">
        <v>1434</v>
      </c>
      <c r="B267" s="419" t="s">
        <v>1117</v>
      </c>
      <c r="C267" s="419" t="s">
        <v>1118</v>
      </c>
      <c r="D267" s="419" t="s">
        <v>217</v>
      </c>
      <c r="E267" s="419" t="s">
        <v>1097</v>
      </c>
      <c r="F267" s="419" t="s">
        <v>396</v>
      </c>
      <c r="G267" s="418">
        <v>20890083</v>
      </c>
      <c r="H267" s="418">
        <v>20890083</v>
      </c>
      <c r="I267" s="419" t="s">
        <v>1115</v>
      </c>
      <c r="J267" s="420">
        <v>41556</v>
      </c>
      <c r="K267" s="419" t="s">
        <v>217</v>
      </c>
      <c r="L267" s="419" t="s">
        <v>1119</v>
      </c>
      <c r="M267" s="419" t="s">
        <v>817</v>
      </c>
      <c r="N267" s="419" t="s">
        <v>817</v>
      </c>
      <c r="O267" s="419" t="s">
        <v>826</v>
      </c>
      <c r="R267" s="418">
        <v>0</v>
      </c>
      <c r="S267" s="418">
        <v>0</v>
      </c>
      <c r="T267" s="419" t="s">
        <v>217</v>
      </c>
      <c r="U267" s="419" t="s">
        <v>217</v>
      </c>
      <c r="V267" s="418">
        <v>0</v>
      </c>
      <c r="W267" s="418">
        <v>2</v>
      </c>
      <c r="X267" s="418">
        <v>2</v>
      </c>
      <c r="Y267" s="418">
        <v>0</v>
      </c>
      <c r="Z267" s="418">
        <v>0</v>
      </c>
      <c r="AA267" s="418">
        <v>0</v>
      </c>
      <c r="AB267" s="418">
        <v>0</v>
      </c>
      <c r="AC267" s="418">
        <v>2</v>
      </c>
      <c r="AD267" s="418">
        <v>2</v>
      </c>
      <c r="AE267" s="418">
        <v>0</v>
      </c>
      <c r="AF267" s="418">
        <v>0</v>
      </c>
      <c r="AG267" s="418">
        <v>0</v>
      </c>
      <c r="AH267" s="418">
        <v>6</v>
      </c>
      <c r="AI267" s="418">
        <v>4</v>
      </c>
      <c r="AJ267" s="418">
        <v>10</v>
      </c>
      <c r="AK267" s="418">
        <v>0</v>
      </c>
      <c r="AL267" s="418">
        <v>0</v>
      </c>
      <c r="AM267" s="418">
        <v>0</v>
      </c>
      <c r="AN267" s="418">
        <v>35</v>
      </c>
      <c r="AO267" s="418">
        <v>43</v>
      </c>
      <c r="AP267" s="418">
        <v>78</v>
      </c>
      <c r="AQ267" s="418">
        <v>0</v>
      </c>
      <c r="AR267" s="418">
        <v>0</v>
      </c>
      <c r="AS267" s="418">
        <v>0</v>
      </c>
      <c r="AT267" s="418">
        <v>18</v>
      </c>
      <c r="AU267" s="418">
        <v>12</v>
      </c>
      <c r="AV267" s="418">
        <v>30</v>
      </c>
      <c r="AW267" s="418">
        <v>8</v>
      </c>
      <c r="AX267" s="418">
        <v>10</v>
      </c>
      <c r="AY267" s="418">
        <v>18</v>
      </c>
      <c r="AZ267" s="418">
        <v>1</v>
      </c>
      <c r="BA267" s="418">
        <v>0</v>
      </c>
      <c r="BB267" s="418">
        <v>1</v>
      </c>
      <c r="BC267" s="419" t="s">
        <v>3</v>
      </c>
      <c r="BD267" s="419" t="s">
        <v>1</v>
      </c>
      <c r="BE267" s="418">
        <v>1</v>
      </c>
      <c r="BF267" s="418" t="b">
        <v>0</v>
      </c>
      <c r="BH267" s="418" t="b">
        <v>0</v>
      </c>
      <c r="BI267" s="418" t="b">
        <v>1</v>
      </c>
      <c r="BJ267" s="419" t="s">
        <v>2</v>
      </c>
      <c r="BK267" s="418">
        <v>1</v>
      </c>
      <c r="BL267" s="418" t="b">
        <v>0</v>
      </c>
      <c r="BN267" s="418" t="b">
        <v>0</v>
      </c>
      <c r="BP267" s="418" t="b">
        <v>0</v>
      </c>
      <c r="BQ267" s="418" t="b">
        <v>0</v>
      </c>
      <c r="BR267" s="418" t="b">
        <v>0</v>
      </c>
      <c r="BS267" s="418" t="b">
        <v>0</v>
      </c>
      <c r="BT267" s="418" t="b">
        <v>0</v>
      </c>
      <c r="BU267" s="418">
        <v>1.2</v>
      </c>
      <c r="BV267" s="419" t="s">
        <v>217</v>
      </c>
      <c r="BW267" s="418">
        <v>3</v>
      </c>
      <c r="BX267" s="419" t="s">
        <v>217</v>
      </c>
      <c r="BY267" s="419" t="s">
        <v>217</v>
      </c>
    </row>
    <row r="268" spans="1:77" ht="29" x14ac:dyDescent="0.35">
      <c r="A268" s="418">
        <v>1435</v>
      </c>
      <c r="B268" s="419" t="s">
        <v>995</v>
      </c>
      <c r="C268" s="419" t="s">
        <v>217</v>
      </c>
      <c r="D268" s="419" t="s">
        <v>217</v>
      </c>
      <c r="E268" s="419" t="s">
        <v>1097</v>
      </c>
      <c r="F268" s="419" t="s">
        <v>396</v>
      </c>
      <c r="G268" s="418">
        <v>20890084</v>
      </c>
      <c r="H268" s="418">
        <v>20890084</v>
      </c>
      <c r="I268" s="419" t="s">
        <v>1115</v>
      </c>
      <c r="J268" s="420">
        <v>41556</v>
      </c>
      <c r="K268" s="419" t="s">
        <v>217</v>
      </c>
      <c r="L268" s="419" t="s">
        <v>1120</v>
      </c>
      <c r="M268" s="419" t="s">
        <v>817</v>
      </c>
      <c r="N268" s="419" t="s">
        <v>817</v>
      </c>
      <c r="O268" s="419" t="s">
        <v>826</v>
      </c>
      <c r="R268" s="418">
        <v>0</v>
      </c>
      <c r="S268" s="418">
        <v>0</v>
      </c>
      <c r="T268" s="419" t="s">
        <v>217</v>
      </c>
      <c r="U268" s="419" t="s">
        <v>217</v>
      </c>
      <c r="V268" s="418">
        <v>0</v>
      </c>
      <c r="W268" s="418">
        <v>1</v>
      </c>
      <c r="X268" s="418">
        <v>1</v>
      </c>
      <c r="Y268" s="418">
        <v>0</v>
      </c>
      <c r="Z268" s="418">
        <v>0</v>
      </c>
      <c r="AA268" s="418">
        <v>0</v>
      </c>
      <c r="AB268" s="418">
        <v>0</v>
      </c>
      <c r="AC268" s="418">
        <v>1</v>
      </c>
      <c r="AD268" s="418">
        <v>1</v>
      </c>
      <c r="AE268" s="418">
        <v>0</v>
      </c>
      <c r="AF268" s="418">
        <v>0</v>
      </c>
      <c r="AG268" s="418">
        <v>0</v>
      </c>
      <c r="AH268" s="418">
        <v>5</v>
      </c>
      <c r="AI268" s="418">
        <v>5</v>
      </c>
      <c r="AJ268" s="418">
        <v>10</v>
      </c>
      <c r="AK268" s="418">
        <v>0</v>
      </c>
      <c r="AL268" s="418">
        <v>0</v>
      </c>
      <c r="AM268" s="418">
        <v>0</v>
      </c>
      <c r="AN268" s="418">
        <v>18</v>
      </c>
      <c r="AO268" s="418">
        <v>20</v>
      </c>
      <c r="AP268" s="418">
        <v>38</v>
      </c>
      <c r="AQ268" s="418">
        <v>6</v>
      </c>
      <c r="AR268" s="418">
        <v>7</v>
      </c>
      <c r="AS268" s="418">
        <v>13</v>
      </c>
      <c r="AT268" s="418">
        <v>4</v>
      </c>
      <c r="AU268" s="418">
        <v>4</v>
      </c>
      <c r="AV268" s="418">
        <v>8</v>
      </c>
      <c r="AW268" s="418">
        <v>3</v>
      </c>
      <c r="AX268" s="418">
        <v>2</v>
      </c>
      <c r="AY268" s="418">
        <v>5</v>
      </c>
      <c r="AZ268" s="418">
        <v>0</v>
      </c>
      <c r="BA268" s="418">
        <v>0</v>
      </c>
      <c r="BB268" s="418">
        <v>0</v>
      </c>
      <c r="BC268" s="419" t="s">
        <v>0</v>
      </c>
      <c r="BD268" s="419" t="s">
        <v>7</v>
      </c>
      <c r="BE268" s="418">
        <v>1</v>
      </c>
      <c r="BF268" s="418" t="b">
        <v>0</v>
      </c>
      <c r="BH268" s="418" t="b">
        <v>0</v>
      </c>
      <c r="BI268" s="418" t="b">
        <v>1</v>
      </c>
      <c r="BJ268" s="419" t="s">
        <v>2</v>
      </c>
      <c r="BK268" s="418">
        <v>100</v>
      </c>
      <c r="BL268" s="418" t="b">
        <v>0</v>
      </c>
      <c r="BN268" s="418" t="b">
        <v>0</v>
      </c>
      <c r="BP268" s="418" t="b">
        <v>0</v>
      </c>
      <c r="BQ268" s="418" t="b">
        <v>0</v>
      </c>
      <c r="BR268" s="418" t="b">
        <v>0</v>
      </c>
      <c r="BS268" s="418" t="b">
        <v>0</v>
      </c>
      <c r="BT268" s="418" t="b">
        <v>0</v>
      </c>
      <c r="BU268" s="418">
        <v>1</v>
      </c>
      <c r="BV268" s="419" t="s">
        <v>217</v>
      </c>
      <c r="BW268" s="418">
        <v>1.8</v>
      </c>
      <c r="BX268" s="419" t="s">
        <v>217</v>
      </c>
      <c r="BY268" s="419" t="s">
        <v>217</v>
      </c>
    </row>
    <row r="269" spans="1:77" x14ac:dyDescent="0.35">
      <c r="A269" s="418">
        <v>1436</v>
      </c>
      <c r="B269" s="419" t="s">
        <v>1121</v>
      </c>
      <c r="C269" s="419" t="s">
        <v>217</v>
      </c>
      <c r="D269" s="419" t="s">
        <v>217</v>
      </c>
      <c r="E269" s="419" t="s">
        <v>1122</v>
      </c>
      <c r="F269" s="419" t="s">
        <v>396</v>
      </c>
      <c r="G269" s="418">
        <v>20890085</v>
      </c>
      <c r="H269" s="418">
        <v>20890085</v>
      </c>
      <c r="I269" s="419" t="s">
        <v>1123</v>
      </c>
      <c r="J269" s="420">
        <v>41587</v>
      </c>
      <c r="K269" s="419" t="s">
        <v>217</v>
      </c>
      <c r="L269" s="419" t="s">
        <v>1124</v>
      </c>
      <c r="M269" s="419" t="s">
        <v>551</v>
      </c>
      <c r="N269" s="419" t="s">
        <v>551</v>
      </c>
      <c r="O269" s="419" t="s">
        <v>561</v>
      </c>
      <c r="R269" s="418">
        <v>0</v>
      </c>
      <c r="S269" s="418">
        <v>0</v>
      </c>
      <c r="T269" s="419" t="s">
        <v>217</v>
      </c>
      <c r="U269" s="419" t="s">
        <v>217</v>
      </c>
      <c r="V269" s="418">
        <v>0</v>
      </c>
      <c r="W269" s="418">
        <v>2</v>
      </c>
      <c r="X269" s="418">
        <v>2</v>
      </c>
      <c r="Y269" s="418">
        <v>0</v>
      </c>
      <c r="Z269" s="418">
        <v>0</v>
      </c>
      <c r="AA269" s="418">
        <v>0</v>
      </c>
      <c r="AB269" s="418">
        <v>0</v>
      </c>
      <c r="AC269" s="418">
        <v>2</v>
      </c>
      <c r="AD269" s="418">
        <v>2</v>
      </c>
      <c r="AE269" s="418">
        <v>0</v>
      </c>
      <c r="AF269" s="418">
        <v>0</v>
      </c>
      <c r="AG269" s="418">
        <v>0</v>
      </c>
      <c r="AH269" s="418">
        <v>0</v>
      </c>
      <c r="AI269" s="418">
        <v>0</v>
      </c>
      <c r="AJ269" s="418">
        <v>0</v>
      </c>
      <c r="AK269" s="418">
        <v>0</v>
      </c>
      <c r="AL269" s="418">
        <v>0</v>
      </c>
      <c r="AM269" s="418">
        <v>0</v>
      </c>
      <c r="AN269" s="418">
        <v>20</v>
      </c>
      <c r="AO269" s="418">
        <v>17</v>
      </c>
      <c r="AP269" s="418">
        <v>37</v>
      </c>
      <c r="AQ269" s="418">
        <v>12</v>
      </c>
      <c r="AR269" s="418">
        <v>22</v>
      </c>
      <c r="AS269" s="418">
        <v>34</v>
      </c>
      <c r="AT269" s="418">
        <v>0</v>
      </c>
      <c r="AU269" s="418">
        <v>0</v>
      </c>
      <c r="AV269" s="418">
        <v>0</v>
      </c>
      <c r="AW269" s="418">
        <v>0</v>
      </c>
      <c r="AX269" s="418">
        <v>0</v>
      </c>
      <c r="AY269" s="418">
        <v>0</v>
      </c>
      <c r="AZ269" s="418">
        <v>0</v>
      </c>
      <c r="BA269" s="418">
        <v>0</v>
      </c>
      <c r="BB269" s="418">
        <v>0</v>
      </c>
      <c r="BC269" s="419" t="s">
        <v>0</v>
      </c>
      <c r="BD269" s="419" t="s">
        <v>1</v>
      </c>
      <c r="BE269" s="418">
        <v>1</v>
      </c>
      <c r="BF269" s="418" t="b">
        <v>1</v>
      </c>
      <c r="BG269" s="418">
        <v>4</v>
      </c>
      <c r="BH269" s="418" t="b">
        <v>0</v>
      </c>
      <c r="BI269" s="418" t="b">
        <v>1</v>
      </c>
      <c r="BJ269" s="419" t="s">
        <v>2</v>
      </c>
      <c r="BK269" s="418">
        <v>150</v>
      </c>
      <c r="BL269" s="418" t="b">
        <v>0</v>
      </c>
      <c r="BN269" s="418" t="b">
        <v>0</v>
      </c>
      <c r="BP269" s="418" t="b">
        <v>0</v>
      </c>
      <c r="BQ269" s="418" t="b">
        <v>0</v>
      </c>
      <c r="BR269" s="418" t="b">
        <v>0</v>
      </c>
      <c r="BS269" s="418" t="b">
        <v>0</v>
      </c>
      <c r="BT269" s="418" t="b">
        <v>0</v>
      </c>
      <c r="BU269" s="418">
        <v>1</v>
      </c>
      <c r="BV269" s="419" t="s">
        <v>217</v>
      </c>
      <c r="BW269" s="418">
        <v>5</v>
      </c>
      <c r="BX269" s="419" t="s">
        <v>217</v>
      </c>
      <c r="BY269" s="419" t="s">
        <v>217</v>
      </c>
    </row>
    <row r="270" spans="1:77" x14ac:dyDescent="0.35">
      <c r="A270" s="418">
        <v>1437</v>
      </c>
      <c r="B270" s="419" t="s">
        <v>343</v>
      </c>
      <c r="C270" s="419" t="s">
        <v>217</v>
      </c>
      <c r="D270" s="419" t="s">
        <v>217</v>
      </c>
      <c r="E270" s="419" t="s">
        <v>1125</v>
      </c>
      <c r="F270" s="419" t="s">
        <v>396</v>
      </c>
      <c r="G270" s="418">
        <v>20890086</v>
      </c>
      <c r="H270" s="418">
        <v>20890086</v>
      </c>
      <c r="I270" s="419" t="s">
        <v>1123</v>
      </c>
      <c r="J270" s="420">
        <v>41587</v>
      </c>
      <c r="K270" s="419" t="s">
        <v>217</v>
      </c>
      <c r="L270" s="419" t="s">
        <v>1125</v>
      </c>
      <c r="M270" s="419" t="s">
        <v>551</v>
      </c>
      <c r="N270" s="419" t="s">
        <v>551</v>
      </c>
      <c r="O270" s="419" t="s">
        <v>1126</v>
      </c>
      <c r="R270" s="418">
        <v>0</v>
      </c>
      <c r="S270" s="418">
        <v>0</v>
      </c>
      <c r="T270" s="419" t="s">
        <v>217</v>
      </c>
      <c r="U270" s="419" t="s">
        <v>217</v>
      </c>
      <c r="V270" s="418">
        <v>0</v>
      </c>
      <c r="W270" s="418">
        <v>1</v>
      </c>
      <c r="X270" s="418">
        <v>1</v>
      </c>
      <c r="Y270" s="418">
        <v>0</v>
      </c>
      <c r="Z270" s="418">
        <v>0</v>
      </c>
      <c r="AA270" s="418">
        <v>0</v>
      </c>
      <c r="AB270" s="418">
        <v>0</v>
      </c>
      <c r="AC270" s="418">
        <v>0</v>
      </c>
      <c r="AD270" s="418">
        <v>0</v>
      </c>
      <c r="AE270" s="418">
        <v>0</v>
      </c>
      <c r="AF270" s="418">
        <v>0</v>
      </c>
      <c r="AG270" s="418">
        <v>0</v>
      </c>
      <c r="AH270" s="418">
        <v>2</v>
      </c>
      <c r="AI270" s="418">
        <v>8</v>
      </c>
      <c r="AJ270" s="418">
        <v>10</v>
      </c>
      <c r="AK270" s="418">
        <v>0</v>
      </c>
      <c r="AL270" s="418">
        <v>0</v>
      </c>
      <c r="AM270" s="418">
        <v>0</v>
      </c>
      <c r="AN270" s="418">
        <v>15</v>
      </c>
      <c r="AO270" s="418">
        <v>15</v>
      </c>
      <c r="AP270" s="418">
        <v>30</v>
      </c>
      <c r="AQ270" s="418">
        <v>10</v>
      </c>
      <c r="AR270" s="418">
        <v>20</v>
      </c>
      <c r="AS270" s="418">
        <v>30</v>
      </c>
      <c r="AT270" s="418">
        <v>4</v>
      </c>
      <c r="AU270" s="418">
        <v>2</v>
      </c>
      <c r="AV270" s="418">
        <v>6</v>
      </c>
      <c r="AW270" s="418">
        <v>3</v>
      </c>
      <c r="AX270" s="418">
        <v>3</v>
      </c>
      <c r="AY270" s="418">
        <v>6</v>
      </c>
      <c r="AZ270" s="418">
        <v>0</v>
      </c>
      <c r="BA270" s="418">
        <v>0</v>
      </c>
      <c r="BB270" s="418">
        <v>0</v>
      </c>
      <c r="BC270" s="419" t="s">
        <v>3</v>
      </c>
      <c r="BD270" s="419" t="s">
        <v>1</v>
      </c>
      <c r="BE270" s="418">
        <v>1</v>
      </c>
      <c r="BF270" s="418" t="b">
        <v>0</v>
      </c>
      <c r="BH270" s="418" t="b">
        <v>0</v>
      </c>
      <c r="BI270" s="418" t="b">
        <v>1</v>
      </c>
      <c r="BJ270" s="419" t="s">
        <v>9</v>
      </c>
      <c r="BK270" s="418">
        <v>500</v>
      </c>
      <c r="BL270" s="418" t="b">
        <v>1</v>
      </c>
      <c r="BM270" s="418">
        <v>0.5</v>
      </c>
      <c r="BN270" s="418" t="b">
        <v>1</v>
      </c>
      <c r="BO270" s="418">
        <v>0.8</v>
      </c>
      <c r="BP270" s="418" t="b">
        <v>0</v>
      </c>
      <c r="BQ270" s="418" t="b">
        <v>0</v>
      </c>
      <c r="BR270" s="418" t="b">
        <v>0</v>
      </c>
      <c r="BS270" s="418" t="b">
        <v>0</v>
      </c>
      <c r="BT270" s="418" t="b">
        <v>0</v>
      </c>
      <c r="BU270" s="418">
        <v>1</v>
      </c>
      <c r="BV270" s="419" t="s">
        <v>217</v>
      </c>
      <c r="BW270" s="418">
        <v>1.7</v>
      </c>
      <c r="BX270" s="419" t="s">
        <v>217</v>
      </c>
      <c r="BY270" s="419" t="s">
        <v>217</v>
      </c>
    </row>
    <row r="271" spans="1:77" x14ac:dyDescent="0.35">
      <c r="A271" s="418">
        <v>1438</v>
      </c>
      <c r="B271" s="419" t="s">
        <v>1080</v>
      </c>
      <c r="C271" s="419" t="s">
        <v>217</v>
      </c>
      <c r="D271" s="419" t="s">
        <v>217</v>
      </c>
      <c r="E271" s="419" t="s">
        <v>1127</v>
      </c>
      <c r="F271" s="419" t="s">
        <v>396</v>
      </c>
      <c r="G271" s="418">
        <v>20890087</v>
      </c>
      <c r="H271" s="418">
        <v>20890087</v>
      </c>
      <c r="I271" s="419" t="s">
        <v>1123</v>
      </c>
      <c r="J271" s="420">
        <v>41587</v>
      </c>
      <c r="K271" s="419" t="s">
        <v>217</v>
      </c>
      <c r="L271" s="419" t="s">
        <v>1080</v>
      </c>
      <c r="M271" s="419" t="s">
        <v>551</v>
      </c>
      <c r="N271" s="419" t="s">
        <v>551</v>
      </c>
      <c r="O271" s="419" t="s">
        <v>1126</v>
      </c>
      <c r="R271" s="418">
        <v>0</v>
      </c>
      <c r="S271" s="418">
        <v>0</v>
      </c>
      <c r="T271" s="419" t="s">
        <v>217</v>
      </c>
      <c r="U271" s="419" t="s">
        <v>217</v>
      </c>
      <c r="V271" s="418">
        <v>1</v>
      </c>
      <c r="W271" s="418">
        <v>1</v>
      </c>
      <c r="X271" s="418">
        <v>2</v>
      </c>
      <c r="Y271" s="418">
        <v>0</v>
      </c>
      <c r="Z271" s="418">
        <v>0</v>
      </c>
      <c r="AA271" s="418">
        <v>0</v>
      </c>
      <c r="AB271" s="418">
        <v>1</v>
      </c>
      <c r="AC271" s="418">
        <v>1</v>
      </c>
      <c r="AD271" s="418">
        <v>2</v>
      </c>
      <c r="AE271" s="418">
        <v>0</v>
      </c>
      <c r="AF271" s="418">
        <v>0</v>
      </c>
      <c r="AG271" s="418">
        <v>0</v>
      </c>
      <c r="AH271" s="418">
        <v>6</v>
      </c>
      <c r="AI271" s="418">
        <v>4</v>
      </c>
      <c r="AJ271" s="418">
        <v>10</v>
      </c>
      <c r="AK271" s="418">
        <v>0</v>
      </c>
      <c r="AL271" s="418">
        <v>0</v>
      </c>
      <c r="AM271" s="418">
        <v>0</v>
      </c>
      <c r="AN271" s="418">
        <v>20</v>
      </c>
      <c r="AO271" s="418">
        <v>31</v>
      </c>
      <c r="AP271" s="418">
        <v>51</v>
      </c>
      <c r="AQ271" s="418">
        <v>10</v>
      </c>
      <c r="AR271" s="418">
        <v>10</v>
      </c>
      <c r="AS271" s="418">
        <v>20</v>
      </c>
      <c r="AT271" s="418">
        <v>4</v>
      </c>
      <c r="AU271" s="418">
        <v>8</v>
      </c>
      <c r="AV271" s="418">
        <v>12</v>
      </c>
      <c r="AW271" s="418">
        <v>1</v>
      </c>
      <c r="AX271" s="418">
        <v>1</v>
      </c>
      <c r="AY271" s="418">
        <v>2</v>
      </c>
      <c r="AZ271" s="418">
        <v>0</v>
      </c>
      <c r="BA271" s="418">
        <v>0</v>
      </c>
      <c r="BB271" s="418">
        <v>0</v>
      </c>
      <c r="BC271" s="419" t="s">
        <v>0</v>
      </c>
      <c r="BD271" s="419" t="s">
        <v>1</v>
      </c>
      <c r="BE271" s="418">
        <v>1</v>
      </c>
      <c r="BF271" s="418" t="b">
        <v>1</v>
      </c>
      <c r="BH271" s="418" t="b">
        <v>0</v>
      </c>
      <c r="BI271" s="418" t="b">
        <v>1</v>
      </c>
      <c r="BJ271" s="419" t="s">
        <v>2</v>
      </c>
      <c r="BK271" s="418">
        <v>300</v>
      </c>
      <c r="BL271" s="418" t="b">
        <v>1</v>
      </c>
      <c r="BM271" s="418">
        <v>1</v>
      </c>
      <c r="BN271" s="418" t="b">
        <v>1</v>
      </c>
      <c r="BO271" s="418">
        <v>0.5</v>
      </c>
      <c r="BP271" s="418" t="b">
        <v>0</v>
      </c>
      <c r="BQ271" s="418" t="b">
        <v>0</v>
      </c>
      <c r="BR271" s="418" t="b">
        <v>0</v>
      </c>
      <c r="BS271" s="418" t="b">
        <v>0</v>
      </c>
      <c r="BT271" s="418" t="b">
        <v>0</v>
      </c>
      <c r="BU271" s="418">
        <v>0.8</v>
      </c>
      <c r="BV271" s="419" t="s">
        <v>217</v>
      </c>
      <c r="BW271" s="418">
        <v>1.5</v>
      </c>
      <c r="BX271" s="419" t="s">
        <v>217</v>
      </c>
      <c r="BY271" s="419" t="s">
        <v>217</v>
      </c>
    </row>
    <row r="272" spans="1:77" x14ac:dyDescent="0.35">
      <c r="A272" s="418">
        <v>1439</v>
      </c>
      <c r="B272" s="419" t="s">
        <v>1128</v>
      </c>
      <c r="C272" s="419" t="s">
        <v>217</v>
      </c>
      <c r="D272" s="419" t="s">
        <v>217</v>
      </c>
      <c r="E272" s="419" t="s">
        <v>1127</v>
      </c>
      <c r="F272" s="419" t="s">
        <v>396</v>
      </c>
      <c r="G272" s="418">
        <v>20890088</v>
      </c>
      <c r="H272" s="418">
        <v>20890088</v>
      </c>
      <c r="I272" s="419" t="s">
        <v>1123</v>
      </c>
      <c r="J272" s="420">
        <v>41587</v>
      </c>
      <c r="K272" s="419" t="s">
        <v>217</v>
      </c>
      <c r="L272" s="419" t="s">
        <v>217</v>
      </c>
      <c r="M272" s="419" t="s">
        <v>551</v>
      </c>
      <c r="N272" s="419" t="s">
        <v>551</v>
      </c>
      <c r="O272" s="419" t="s">
        <v>217</v>
      </c>
      <c r="R272" s="418">
        <v>0</v>
      </c>
      <c r="S272" s="418">
        <v>0</v>
      </c>
      <c r="T272" s="419" t="s">
        <v>217</v>
      </c>
      <c r="U272" s="419" t="s">
        <v>217</v>
      </c>
      <c r="V272" s="418">
        <v>0</v>
      </c>
      <c r="W272" s="418">
        <v>3</v>
      </c>
      <c r="X272" s="418">
        <v>3</v>
      </c>
      <c r="Y272" s="418">
        <v>0</v>
      </c>
      <c r="Z272" s="418">
        <v>0</v>
      </c>
      <c r="AA272" s="418">
        <v>0</v>
      </c>
      <c r="AB272" s="418">
        <v>0</v>
      </c>
      <c r="AC272" s="418">
        <v>3</v>
      </c>
      <c r="AD272" s="418">
        <v>3</v>
      </c>
      <c r="AE272" s="418">
        <v>0</v>
      </c>
      <c r="AF272" s="418">
        <v>0</v>
      </c>
      <c r="AG272" s="418">
        <v>0</v>
      </c>
      <c r="AH272" s="418">
        <v>5</v>
      </c>
      <c r="AI272" s="418">
        <v>5</v>
      </c>
      <c r="AJ272" s="418">
        <v>10</v>
      </c>
      <c r="AK272" s="418">
        <v>0</v>
      </c>
      <c r="AL272" s="418">
        <v>0</v>
      </c>
      <c r="AM272" s="418">
        <v>0</v>
      </c>
      <c r="AN272" s="418">
        <v>30</v>
      </c>
      <c r="AO272" s="418">
        <v>38</v>
      </c>
      <c r="AP272" s="418">
        <v>68</v>
      </c>
      <c r="AQ272" s="418">
        <v>10</v>
      </c>
      <c r="AR272" s="418">
        <v>20</v>
      </c>
      <c r="AS272" s="418">
        <v>30</v>
      </c>
      <c r="AT272" s="418">
        <v>6</v>
      </c>
      <c r="AU272" s="418">
        <v>9</v>
      </c>
      <c r="AV272" s="418">
        <v>15</v>
      </c>
      <c r="AW272" s="418">
        <v>2</v>
      </c>
      <c r="AX272" s="418">
        <v>1</v>
      </c>
      <c r="AY272" s="418">
        <v>3</v>
      </c>
      <c r="AZ272" s="418">
        <v>0</v>
      </c>
      <c r="BA272" s="418">
        <v>0</v>
      </c>
      <c r="BB272" s="418">
        <v>0</v>
      </c>
      <c r="BC272" s="419" t="s">
        <v>0</v>
      </c>
      <c r="BD272" s="419" t="s">
        <v>1</v>
      </c>
      <c r="BE272" s="418">
        <v>1</v>
      </c>
      <c r="BF272" s="418" t="b">
        <v>1</v>
      </c>
      <c r="BG272" s="418">
        <v>2</v>
      </c>
      <c r="BH272" s="418" t="b">
        <v>0</v>
      </c>
      <c r="BI272" s="418" t="b">
        <v>1</v>
      </c>
      <c r="BJ272" s="419" t="s">
        <v>2</v>
      </c>
      <c r="BK272" s="418">
        <v>900</v>
      </c>
      <c r="BL272" s="418" t="b">
        <v>0</v>
      </c>
      <c r="BN272" s="418" t="b">
        <v>0</v>
      </c>
      <c r="BP272" s="418" t="b">
        <v>1</v>
      </c>
      <c r="BQ272" s="418" t="b">
        <v>0</v>
      </c>
      <c r="BR272" s="418" t="b">
        <v>0</v>
      </c>
      <c r="BS272" s="418" t="b">
        <v>0</v>
      </c>
      <c r="BT272" s="418" t="b">
        <v>0</v>
      </c>
      <c r="BU272" s="418">
        <v>3</v>
      </c>
      <c r="BV272" s="419" t="s">
        <v>217</v>
      </c>
      <c r="BW272" s="418">
        <v>3</v>
      </c>
      <c r="BX272" s="419" t="s">
        <v>217</v>
      </c>
      <c r="BY272" s="419" t="s">
        <v>217</v>
      </c>
    </row>
    <row r="273" spans="1:77" ht="29" x14ac:dyDescent="0.35">
      <c r="A273" s="418">
        <v>1440</v>
      </c>
      <c r="B273" s="419" t="s">
        <v>1129</v>
      </c>
      <c r="C273" s="419" t="s">
        <v>217</v>
      </c>
      <c r="D273" s="419" t="s">
        <v>217</v>
      </c>
      <c r="E273" s="419" t="s">
        <v>1127</v>
      </c>
      <c r="F273" s="419" t="s">
        <v>396</v>
      </c>
      <c r="G273" s="418">
        <v>20890089</v>
      </c>
      <c r="H273" s="418">
        <v>20890089</v>
      </c>
      <c r="I273" s="419" t="s">
        <v>1130</v>
      </c>
      <c r="J273" s="420">
        <v>41587</v>
      </c>
      <c r="K273" s="419" t="s">
        <v>217</v>
      </c>
      <c r="L273" s="419" t="s">
        <v>1129</v>
      </c>
      <c r="M273" s="419" t="s">
        <v>551</v>
      </c>
      <c r="N273" s="419" t="s">
        <v>551</v>
      </c>
      <c r="O273" s="419" t="s">
        <v>1126</v>
      </c>
      <c r="R273" s="418">
        <v>0</v>
      </c>
      <c r="S273" s="418">
        <v>0</v>
      </c>
      <c r="T273" s="419" t="s">
        <v>217</v>
      </c>
      <c r="U273" s="419" t="s">
        <v>217</v>
      </c>
      <c r="V273" s="418">
        <v>0</v>
      </c>
      <c r="W273" s="418">
        <v>1</v>
      </c>
      <c r="X273" s="418">
        <v>1</v>
      </c>
      <c r="Y273" s="418">
        <v>0</v>
      </c>
      <c r="Z273" s="418">
        <v>1</v>
      </c>
      <c r="AA273" s="418">
        <v>1</v>
      </c>
      <c r="AB273" s="418">
        <v>0</v>
      </c>
      <c r="AC273" s="418">
        <v>0</v>
      </c>
      <c r="AD273" s="418">
        <v>0</v>
      </c>
      <c r="AE273" s="418">
        <v>0</v>
      </c>
      <c r="AF273" s="418">
        <v>0</v>
      </c>
      <c r="AG273" s="418">
        <v>0</v>
      </c>
      <c r="AH273" s="418">
        <v>5</v>
      </c>
      <c r="AI273" s="418">
        <v>5</v>
      </c>
      <c r="AJ273" s="418">
        <v>10</v>
      </c>
      <c r="AK273" s="418">
        <v>0</v>
      </c>
      <c r="AL273" s="418">
        <v>0</v>
      </c>
      <c r="AM273" s="418">
        <v>0</v>
      </c>
      <c r="AN273" s="418">
        <v>6</v>
      </c>
      <c r="AO273" s="418">
        <v>14</v>
      </c>
      <c r="AP273" s="418">
        <v>20</v>
      </c>
      <c r="AQ273" s="418">
        <v>4</v>
      </c>
      <c r="AR273" s="418">
        <v>10</v>
      </c>
      <c r="AS273" s="418">
        <v>14</v>
      </c>
      <c r="AT273" s="418">
        <v>3</v>
      </c>
      <c r="AU273" s="418">
        <v>1</v>
      </c>
      <c r="AV273" s="418">
        <v>4</v>
      </c>
      <c r="AW273" s="418">
        <v>1</v>
      </c>
      <c r="AX273" s="418">
        <v>2</v>
      </c>
      <c r="AY273" s="418">
        <v>3</v>
      </c>
      <c r="AZ273" s="418">
        <v>0</v>
      </c>
      <c r="BA273" s="418">
        <v>0</v>
      </c>
      <c r="BB273" s="418">
        <v>0</v>
      </c>
      <c r="BC273" s="419" t="s">
        <v>0</v>
      </c>
      <c r="BD273" s="419" t="s">
        <v>1</v>
      </c>
      <c r="BE273" s="418">
        <v>1</v>
      </c>
      <c r="BF273" s="418" t="b">
        <v>0</v>
      </c>
      <c r="BH273" s="418" t="b">
        <v>0</v>
      </c>
      <c r="BI273" s="418" t="b">
        <v>1</v>
      </c>
      <c r="BJ273" s="419" t="s">
        <v>6</v>
      </c>
      <c r="BK273" s="418">
        <v>200</v>
      </c>
      <c r="BL273" s="418" t="b">
        <v>0</v>
      </c>
      <c r="BN273" s="418" t="b">
        <v>0</v>
      </c>
      <c r="BP273" s="418" t="b">
        <v>1</v>
      </c>
      <c r="BQ273" s="418" t="b">
        <v>0</v>
      </c>
      <c r="BR273" s="418" t="b">
        <v>0</v>
      </c>
      <c r="BS273" s="418" t="b">
        <v>0</v>
      </c>
      <c r="BT273" s="418" t="b">
        <v>0</v>
      </c>
      <c r="BU273" s="418">
        <v>1</v>
      </c>
      <c r="BV273" s="419" t="s">
        <v>217</v>
      </c>
      <c r="BW273" s="418">
        <v>6</v>
      </c>
      <c r="BX273" s="419" t="s">
        <v>217</v>
      </c>
      <c r="BY273" s="419" t="s">
        <v>217</v>
      </c>
    </row>
    <row r="274" spans="1:77" x14ac:dyDescent="0.35">
      <c r="A274" s="418">
        <v>1441</v>
      </c>
      <c r="B274" s="419" t="s">
        <v>1131</v>
      </c>
      <c r="C274" s="419" t="s">
        <v>217</v>
      </c>
      <c r="D274" s="419" t="s">
        <v>217</v>
      </c>
      <c r="E274" s="419" t="s">
        <v>1127</v>
      </c>
      <c r="F274" s="419" t="s">
        <v>396</v>
      </c>
      <c r="G274" s="418">
        <v>20890090</v>
      </c>
      <c r="H274" s="418">
        <v>20890090</v>
      </c>
      <c r="I274" s="419" t="s">
        <v>1123</v>
      </c>
      <c r="J274" s="420">
        <v>41587</v>
      </c>
      <c r="K274" s="419" t="s">
        <v>217</v>
      </c>
      <c r="L274" s="419" t="s">
        <v>1132</v>
      </c>
      <c r="M274" s="419" t="s">
        <v>551</v>
      </c>
      <c r="N274" s="419" t="s">
        <v>551</v>
      </c>
      <c r="O274" s="419" t="s">
        <v>1126</v>
      </c>
      <c r="R274" s="418">
        <v>0</v>
      </c>
      <c r="S274" s="418">
        <v>0</v>
      </c>
      <c r="T274" s="419" t="s">
        <v>217</v>
      </c>
      <c r="U274" s="419" t="s">
        <v>217</v>
      </c>
      <c r="V274" s="418">
        <v>1</v>
      </c>
      <c r="W274" s="418">
        <v>2</v>
      </c>
      <c r="X274" s="418">
        <v>3</v>
      </c>
      <c r="Y274" s="418">
        <v>0</v>
      </c>
      <c r="Z274" s="418">
        <v>0</v>
      </c>
      <c r="AA274" s="418">
        <v>0</v>
      </c>
      <c r="AB274" s="418">
        <v>1</v>
      </c>
      <c r="AC274" s="418">
        <v>2</v>
      </c>
      <c r="AD274" s="418">
        <v>3</v>
      </c>
      <c r="AE274" s="418">
        <v>0</v>
      </c>
      <c r="AF274" s="418">
        <v>0</v>
      </c>
      <c r="AG274" s="418">
        <v>0</v>
      </c>
      <c r="AH274" s="418">
        <v>4</v>
      </c>
      <c r="AI274" s="418">
        <v>6</v>
      </c>
      <c r="AJ274" s="418">
        <v>10</v>
      </c>
      <c r="AK274" s="418">
        <v>0</v>
      </c>
      <c r="AL274" s="418">
        <v>0</v>
      </c>
      <c r="AM274" s="418">
        <v>0</v>
      </c>
      <c r="AN274" s="418">
        <v>27</v>
      </c>
      <c r="AO274" s="418">
        <v>32</v>
      </c>
      <c r="AP274" s="418">
        <v>59</v>
      </c>
      <c r="AQ274" s="418">
        <v>20</v>
      </c>
      <c r="AR274" s="418">
        <v>10</v>
      </c>
      <c r="AS274" s="418">
        <v>30</v>
      </c>
      <c r="AT274" s="418">
        <v>3</v>
      </c>
      <c r="AU274" s="418">
        <v>3</v>
      </c>
      <c r="AV274" s="418">
        <v>6</v>
      </c>
      <c r="AW274" s="418">
        <v>2</v>
      </c>
      <c r="AX274" s="418">
        <v>2</v>
      </c>
      <c r="AY274" s="418">
        <v>4</v>
      </c>
      <c r="AZ274" s="418">
        <v>0</v>
      </c>
      <c r="BA274" s="418">
        <v>0</v>
      </c>
      <c r="BB274" s="418">
        <v>0</v>
      </c>
      <c r="BC274" s="419" t="s">
        <v>0</v>
      </c>
      <c r="BD274" s="419" t="s">
        <v>1</v>
      </c>
      <c r="BE274" s="418">
        <v>1</v>
      </c>
      <c r="BF274" s="418" t="b">
        <v>0</v>
      </c>
      <c r="BH274" s="418" t="b">
        <v>0</v>
      </c>
      <c r="BI274" s="418" t="b">
        <v>1</v>
      </c>
      <c r="BJ274" s="419" t="s">
        <v>2</v>
      </c>
      <c r="BK274" s="418">
        <v>200</v>
      </c>
      <c r="BL274" s="418" t="b">
        <v>1</v>
      </c>
      <c r="BM274" s="418">
        <v>0.5</v>
      </c>
      <c r="BN274" s="418" t="b">
        <v>0</v>
      </c>
      <c r="BP274" s="418" t="b">
        <v>0</v>
      </c>
      <c r="BQ274" s="418" t="b">
        <v>0</v>
      </c>
      <c r="BR274" s="418" t="b">
        <v>0</v>
      </c>
      <c r="BS274" s="418" t="b">
        <v>0</v>
      </c>
      <c r="BT274" s="418" t="b">
        <v>0</v>
      </c>
      <c r="BU274" s="418">
        <v>1</v>
      </c>
      <c r="BV274" s="419" t="s">
        <v>957</v>
      </c>
      <c r="BX274" s="419" t="s">
        <v>217</v>
      </c>
      <c r="BY274" s="419" t="s">
        <v>217</v>
      </c>
    </row>
    <row r="275" spans="1:77" x14ac:dyDescent="0.35">
      <c r="A275" s="418">
        <v>1442</v>
      </c>
      <c r="B275" s="419" t="s">
        <v>1133</v>
      </c>
      <c r="C275" s="419" t="s">
        <v>217</v>
      </c>
      <c r="D275" s="419" t="s">
        <v>217</v>
      </c>
      <c r="E275" s="419" t="s">
        <v>1134</v>
      </c>
      <c r="F275" s="419" t="s">
        <v>396</v>
      </c>
      <c r="G275" s="418">
        <v>20890091</v>
      </c>
      <c r="H275" s="418">
        <v>20890091</v>
      </c>
      <c r="I275" s="419" t="s">
        <v>1123</v>
      </c>
      <c r="J275" s="420">
        <v>41587</v>
      </c>
      <c r="K275" s="419" t="s">
        <v>217</v>
      </c>
      <c r="L275" s="419" t="s">
        <v>1133</v>
      </c>
      <c r="M275" s="419" t="s">
        <v>551</v>
      </c>
      <c r="N275" s="419" t="s">
        <v>551</v>
      </c>
      <c r="O275" s="419" t="s">
        <v>1126</v>
      </c>
      <c r="R275" s="418">
        <v>0</v>
      </c>
      <c r="S275" s="418">
        <v>0</v>
      </c>
      <c r="T275" s="419" t="s">
        <v>217</v>
      </c>
      <c r="U275" s="419" t="s">
        <v>217</v>
      </c>
      <c r="V275" s="418">
        <v>0</v>
      </c>
      <c r="W275" s="418">
        <v>3</v>
      </c>
      <c r="X275" s="418">
        <v>3</v>
      </c>
      <c r="Y275" s="418">
        <v>16</v>
      </c>
      <c r="Z275" s="418">
        <v>26</v>
      </c>
      <c r="AA275" s="418">
        <v>42</v>
      </c>
      <c r="AB275" s="418">
        <v>0</v>
      </c>
      <c r="AC275" s="418">
        <v>3</v>
      </c>
      <c r="AD275" s="418">
        <v>3</v>
      </c>
      <c r="AE275" s="418">
        <v>0</v>
      </c>
      <c r="AF275" s="418">
        <v>0</v>
      </c>
      <c r="AG275" s="418">
        <v>0</v>
      </c>
      <c r="AH275" s="418">
        <v>3</v>
      </c>
      <c r="AI275" s="418">
        <v>7</v>
      </c>
      <c r="AJ275" s="418">
        <v>10</v>
      </c>
      <c r="AK275" s="418">
        <v>0</v>
      </c>
      <c r="AL275" s="418">
        <v>0</v>
      </c>
      <c r="AM275" s="418">
        <v>0</v>
      </c>
      <c r="AN275" s="418">
        <v>16</v>
      </c>
      <c r="AO275" s="418">
        <v>26</v>
      </c>
      <c r="AP275" s="418">
        <v>42</v>
      </c>
      <c r="AQ275" s="418">
        <v>8</v>
      </c>
      <c r="AR275" s="418">
        <v>10</v>
      </c>
      <c r="AS275" s="418">
        <v>18</v>
      </c>
      <c r="AT275" s="418">
        <v>4</v>
      </c>
      <c r="AU275" s="418">
        <v>2</v>
      </c>
      <c r="AV275" s="418">
        <v>6</v>
      </c>
      <c r="AW275" s="418">
        <v>2</v>
      </c>
      <c r="AX275" s="418">
        <v>4</v>
      </c>
      <c r="AY275" s="418">
        <v>6</v>
      </c>
      <c r="AZ275" s="418">
        <v>0</v>
      </c>
      <c r="BA275" s="418">
        <v>0</v>
      </c>
      <c r="BB275" s="418">
        <v>0</v>
      </c>
      <c r="BC275" s="419" t="s">
        <v>3</v>
      </c>
      <c r="BD275" s="419" t="s">
        <v>1</v>
      </c>
      <c r="BE275" s="418">
        <v>1</v>
      </c>
      <c r="BF275" s="418" t="b">
        <v>0</v>
      </c>
      <c r="BH275" s="418" t="b">
        <v>0</v>
      </c>
      <c r="BI275" s="418" t="b">
        <v>1</v>
      </c>
      <c r="BJ275" s="419" t="s">
        <v>2</v>
      </c>
      <c r="BK275" s="418">
        <v>200</v>
      </c>
      <c r="BL275" s="418" t="b">
        <v>0</v>
      </c>
      <c r="BN275" s="418" t="b">
        <v>0</v>
      </c>
      <c r="BP275" s="418" t="b">
        <v>0</v>
      </c>
      <c r="BQ275" s="418" t="b">
        <v>0</v>
      </c>
      <c r="BR275" s="418" t="b">
        <v>0</v>
      </c>
      <c r="BS275" s="418" t="b">
        <v>0</v>
      </c>
      <c r="BT275" s="418" t="b">
        <v>0</v>
      </c>
      <c r="BU275" s="418">
        <v>0.4</v>
      </c>
      <c r="BV275" s="419" t="s">
        <v>217</v>
      </c>
      <c r="BW275" s="418">
        <v>2</v>
      </c>
      <c r="BX275" s="419" t="s">
        <v>217</v>
      </c>
      <c r="BY275" s="419" t="s">
        <v>217</v>
      </c>
    </row>
    <row r="276" spans="1:77" x14ac:dyDescent="0.35">
      <c r="A276" s="418">
        <v>1443</v>
      </c>
      <c r="B276" s="419" t="s">
        <v>923</v>
      </c>
      <c r="C276" s="419" t="s">
        <v>217</v>
      </c>
      <c r="D276" s="419" t="s">
        <v>217</v>
      </c>
      <c r="E276" s="419" t="s">
        <v>1135</v>
      </c>
      <c r="F276" s="419" t="s">
        <v>396</v>
      </c>
      <c r="G276" s="418">
        <v>20890092</v>
      </c>
      <c r="H276" s="418">
        <v>20890092</v>
      </c>
      <c r="I276" s="419" t="s">
        <v>1123</v>
      </c>
      <c r="J276" s="420">
        <v>41587</v>
      </c>
      <c r="K276" s="419" t="s">
        <v>217</v>
      </c>
      <c r="L276" s="419" t="s">
        <v>1136</v>
      </c>
      <c r="M276" s="419" t="s">
        <v>551</v>
      </c>
      <c r="N276" s="419" t="s">
        <v>551</v>
      </c>
      <c r="O276" s="419" t="s">
        <v>988</v>
      </c>
      <c r="R276" s="418">
        <v>0</v>
      </c>
      <c r="S276" s="418">
        <v>0</v>
      </c>
      <c r="T276" s="419" t="s">
        <v>217</v>
      </c>
      <c r="U276" s="419" t="s">
        <v>217</v>
      </c>
      <c r="V276" s="418">
        <v>0</v>
      </c>
      <c r="W276" s="418">
        <v>2</v>
      </c>
      <c r="X276" s="418">
        <v>2</v>
      </c>
      <c r="Y276" s="418">
        <v>0</v>
      </c>
      <c r="Z276" s="418">
        <v>0</v>
      </c>
      <c r="AA276" s="418">
        <v>0</v>
      </c>
      <c r="AB276" s="418">
        <v>0</v>
      </c>
      <c r="AC276" s="418">
        <v>2</v>
      </c>
      <c r="AD276" s="418">
        <v>2</v>
      </c>
      <c r="AE276" s="418">
        <v>0</v>
      </c>
      <c r="AF276" s="418">
        <v>0</v>
      </c>
      <c r="AG276" s="418">
        <v>0</v>
      </c>
      <c r="AH276" s="418">
        <v>2</v>
      </c>
      <c r="AI276" s="418">
        <v>8</v>
      </c>
      <c r="AJ276" s="418">
        <v>10</v>
      </c>
      <c r="AK276" s="418">
        <v>0</v>
      </c>
      <c r="AL276" s="418">
        <v>0</v>
      </c>
      <c r="AM276" s="418">
        <v>0</v>
      </c>
      <c r="AN276" s="418">
        <v>14</v>
      </c>
      <c r="AO276" s="418">
        <v>22</v>
      </c>
      <c r="AP276" s="418">
        <v>36</v>
      </c>
      <c r="AQ276" s="418">
        <v>10</v>
      </c>
      <c r="AR276" s="418">
        <v>17</v>
      </c>
      <c r="AS276" s="418">
        <v>27</v>
      </c>
      <c r="AT276" s="418">
        <v>1</v>
      </c>
      <c r="AU276" s="418">
        <v>5</v>
      </c>
      <c r="AV276" s="418">
        <v>6</v>
      </c>
      <c r="AW276" s="418">
        <v>3</v>
      </c>
      <c r="AX276" s="418">
        <v>8</v>
      </c>
      <c r="AY276" s="418">
        <v>11</v>
      </c>
      <c r="AZ276" s="418">
        <v>0</v>
      </c>
      <c r="BA276" s="418">
        <v>0</v>
      </c>
      <c r="BB276" s="418">
        <v>0</v>
      </c>
      <c r="BC276" s="419" t="s">
        <v>0</v>
      </c>
      <c r="BD276" s="419" t="s">
        <v>1</v>
      </c>
      <c r="BE276" s="418">
        <v>1</v>
      </c>
      <c r="BF276" s="418" t="b">
        <v>1</v>
      </c>
      <c r="BG276" s="418">
        <v>1</v>
      </c>
      <c r="BH276" s="418" t="b">
        <v>0</v>
      </c>
      <c r="BI276" s="418" t="b">
        <v>1</v>
      </c>
      <c r="BJ276" s="419" t="s">
        <v>2</v>
      </c>
      <c r="BK276" s="418">
        <v>100</v>
      </c>
      <c r="BL276" s="418" t="b">
        <v>0</v>
      </c>
      <c r="BN276" s="418" t="b">
        <v>0</v>
      </c>
      <c r="BP276" s="418" t="b">
        <v>0</v>
      </c>
      <c r="BQ276" s="418" t="b">
        <v>0</v>
      </c>
      <c r="BR276" s="418" t="b">
        <v>0</v>
      </c>
      <c r="BS276" s="418" t="b">
        <v>0</v>
      </c>
      <c r="BT276" s="418" t="b">
        <v>0</v>
      </c>
      <c r="BU276" s="418">
        <v>2</v>
      </c>
      <c r="BV276" s="419" t="s">
        <v>217</v>
      </c>
      <c r="BW276" s="418">
        <v>6</v>
      </c>
      <c r="BX276" s="419" t="s">
        <v>217</v>
      </c>
      <c r="BY276" s="419" t="s">
        <v>217</v>
      </c>
    </row>
    <row r="277" spans="1:77" x14ac:dyDescent="0.35">
      <c r="A277" s="418">
        <v>1444</v>
      </c>
      <c r="B277" s="419" t="s">
        <v>984</v>
      </c>
      <c r="C277" s="419" t="s">
        <v>217</v>
      </c>
      <c r="D277" s="419" t="s">
        <v>217</v>
      </c>
      <c r="E277" s="419" t="s">
        <v>983</v>
      </c>
      <c r="F277" s="419" t="s">
        <v>396</v>
      </c>
      <c r="G277" s="418">
        <v>20890093</v>
      </c>
      <c r="H277" s="418">
        <v>20890093</v>
      </c>
      <c r="I277" s="419" t="s">
        <v>1123</v>
      </c>
      <c r="J277" s="420">
        <v>41587</v>
      </c>
      <c r="K277" s="419" t="s">
        <v>217</v>
      </c>
      <c r="L277" s="419" t="s">
        <v>1137</v>
      </c>
      <c r="M277" s="419" t="s">
        <v>551</v>
      </c>
      <c r="N277" s="419" t="s">
        <v>551</v>
      </c>
      <c r="O277" s="419" t="s">
        <v>988</v>
      </c>
      <c r="R277" s="418">
        <v>0</v>
      </c>
      <c r="S277" s="418">
        <v>0</v>
      </c>
      <c r="T277" s="419" t="s">
        <v>217</v>
      </c>
      <c r="U277" s="419" t="s">
        <v>217</v>
      </c>
      <c r="V277" s="418">
        <v>1</v>
      </c>
      <c r="W277" s="418">
        <v>1</v>
      </c>
      <c r="X277" s="418">
        <v>2</v>
      </c>
      <c r="Y277" s="418">
        <v>0</v>
      </c>
      <c r="Z277" s="418">
        <v>0</v>
      </c>
      <c r="AA277" s="418">
        <v>0</v>
      </c>
      <c r="AB277" s="418">
        <v>1</v>
      </c>
      <c r="AC277" s="418">
        <v>1</v>
      </c>
      <c r="AD277" s="418">
        <v>2</v>
      </c>
      <c r="AE277" s="418">
        <v>0</v>
      </c>
      <c r="AF277" s="418">
        <v>0</v>
      </c>
      <c r="AG277" s="418">
        <v>0</v>
      </c>
      <c r="AH277" s="418">
        <v>6</v>
      </c>
      <c r="AI277" s="418">
        <v>6</v>
      </c>
      <c r="AJ277" s="418">
        <v>12</v>
      </c>
      <c r="AK277" s="418">
        <v>0</v>
      </c>
      <c r="AL277" s="418">
        <v>0</v>
      </c>
      <c r="AM277" s="418">
        <v>0</v>
      </c>
      <c r="AN277" s="418">
        <v>20</v>
      </c>
      <c r="AO277" s="418">
        <v>32</v>
      </c>
      <c r="AP277" s="418">
        <v>52</v>
      </c>
      <c r="AQ277" s="418">
        <v>30</v>
      </c>
      <c r="AR277" s="418">
        <v>32</v>
      </c>
      <c r="AS277" s="418">
        <v>62</v>
      </c>
      <c r="AT277" s="418">
        <v>5</v>
      </c>
      <c r="AU277" s="418">
        <v>5</v>
      </c>
      <c r="AV277" s="418">
        <v>10</v>
      </c>
      <c r="AW277" s="418">
        <v>22</v>
      </c>
      <c r="AX277" s="418">
        <v>17</v>
      </c>
      <c r="AY277" s="418">
        <v>39</v>
      </c>
      <c r="AZ277" s="418">
        <v>0</v>
      </c>
      <c r="BA277" s="418">
        <v>0</v>
      </c>
      <c r="BB277" s="418">
        <v>0</v>
      </c>
      <c r="BC277" s="419" t="s">
        <v>3</v>
      </c>
      <c r="BD277" s="419" t="s">
        <v>1</v>
      </c>
      <c r="BE277" s="418">
        <v>1</v>
      </c>
      <c r="BF277" s="418" t="b">
        <v>1</v>
      </c>
      <c r="BG277" s="418">
        <v>2</v>
      </c>
      <c r="BH277" s="418" t="b">
        <v>1</v>
      </c>
      <c r="BI277" s="418" t="b">
        <v>1</v>
      </c>
      <c r="BJ277" s="419" t="s">
        <v>2</v>
      </c>
      <c r="BK277" s="418">
        <v>500</v>
      </c>
      <c r="BL277" s="418" t="b">
        <v>1</v>
      </c>
      <c r="BM277" s="418">
        <v>1</v>
      </c>
      <c r="BN277" s="418" t="b">
        <v>0</v>
      </c>
      <c r="BP277" s="418" t="b">
        <v>0</v>
      </c>
      <c r="BQ277" s="418" t="b">
        <v>0</v>
      </c>
      <c r="BR277" s="418" t="b">
        <v>0</v>
      </c>
      <c r="BS277" s="418" t="b">
        <v>0</v>
      </c>
      <c r="BT277" s="418" t="b">
        <v>0</v>
      </c>
      <c r="BU277" s="418">
        <v>0.8</v>
      </c>
      <c r="BV277" s="419" t="s">
        <v>990</v>
      </c>
      <c r="BW277" s="418">
        <v>4</v>
      </c>
      <c r="BX277" s="419" t="s">
        <v>217</v>
      </c>
      <c r="BY277" s="419" t="s">
        <v>217</v>
      </c>
    </row>
    <row r="278" spans="1:77" ht="29" x14ac:dyDescent="0.35">
      <c r="A278" s="418">
        <v>1445</v>
      </c>
      <c r="B278" s="419" t="s">
        <v>1138</v>
      </c>
      <c r="C278" s="419" t="s">
        <v>217</v>
      </c>
      <c r="D278" s="419" t="s">
        <v>1139</v>
      </c>
      <c r="E278" s="419" t="s">
        <v>1140</v>
      </c>
      <c r="F278" s="419" t="s">
        <v>396</v>
      </c>
      <c r="G278" s="418">
        <v>20890094</v>
      </c>
      <c r="H278" s="418">
        <v>20890094</v>
      </c>
      <c r="I278" s="419" t="s">
        <v>1141</v>
      </c>
      <c r="J278" s="420">
        <v>41587</v>
      </c>
      <c r="K278" s="419" t="s">
        <v>217</v>
      </c>
      <c r="L278" s="419" t="s">
        <v>1142</v>
      </c>
      <c r="M278" s="419" t="s">
        <v>551</v>
      </c>
      <c r="N278" s="419" t="s">
        <v>551</v>
      </c>
      <c r="O278" s="419" t="s">
        <v>988</v>
      </c>
      <c r="R278" s="418">
        <v>0</v>
      </c>
      <c r="S278" s="418">
        <v>0</v>
      </c>
      <c r="T278" s="419" t="s">
        <v>217</v>
      </c>
      <c r="U278" s="419" t="s">
        <v>217</v>
      </c>
      <c r="V278" s="418">
        <v>0</v>
      </c>
      <c r="W278" s="418">
        <v>2</v>
      </c>
      <c r="X278" s="418">
        <v>2</v>
      </c>
      <c r="Y278" s="418">
        <v>0</v>
      </c>
      <c r="Z278" s="418">
        <v>0</v>
      </c>
      <c r="AA278" s="418">
        <v>0</v>
      </c>
      <c r="AB278" s="418">
        <v>0</v>
      </c>
      <c r="AC278" s="418">
        <v>2</v>
      </c>
      <c r="AD278" s="418">
        <v>2</v>
      </c>
      <c r="AE278" s="418">
        <v>0</v>
      </c>
      <c r="AF278" s="418">
        <v>0</v>
      </c>
      <c r="AG278" s="418">
        <v>0</v>
      </c>
      <c r="AH278" s="418">
        <v>0</v>
      </c>
      <c r="AI278" s="418">
        <v>0</v>
      </c>
      <c r="AJ278" s="418">
        <v>0</v>
      </c>
      <c r="AK278" s="418">
        <v>0</v>
      </c>
      <c r="AL278" s="418">
        <v>0</v>
      </c>
      <c r="AM278" s="418">
        <v>0</v>
      </c>
      <c r="AN278" s="418">
        <v>14</v>
      </c>
      <c r="AO278" s="418">
        <v>71</v>
      </c>
      <c r="AP278" s="418">
        <v>85</v>
      </c>
      <c r="AQ278" s="418">
        <v>11</v>
      </c>
      <c r="AR278" s="418">
        <v>12</v>
      </c>
      <c r="AS278" s="418">
        <v>23</v>
      </c>
      <c r="AT278" s="418">
        <v>10</v>
      </c>
      <c r="AU278" s="418">
        <v>15</v>
      </c>
      <c r="AV278" s="418">
        <v>25</v>
      </c>
      <c r="AW278" s="418">
        <v>2</v>
      </c>
      <c r="AX278" s="418">
        <v>3</v>
      </c>
      <c r="AY278" s="418">
        <v>5</v>
      </c>
      <c r="AZ278" s="418">
        <v>0</v>
      </c>
      <c r="BA278" s="418">
        <v>0</v>
      </c>
      <c r="BB278" s="418">
        <v>0</v>
      </c>
      <c r="BC278" s="419" t="s">
        <v>3</v>
      </c>
      <c r="BD278" s="419" t="s">
        <v>218</v>
      </c>
      <c r="BE278" s="418">
        <v>1</v>
      </c>
      <c r="BF278" s="418" t="b">
        <v>1</v>
      </c>
      <c r="BH278" s="418" t="b">
        <v>0</v>
      </c>
      <c r="BI278" s="418" t="b">
        <v>1</v>
      </c>
      <c r="BJ278" s="419" t="s">
        <v>6</v>
      </c>
      <c r="BK278" s="418">
        <v>10</v>
      </c>
      <c r="BL278" s="418" t="b">
        <v>1</v>
      </c>
      <c r="BM278" s="418">
        <v>0.5</v>
      </c>
      <c r="BN278" s="418" t="b">
        <v>0</v>
      </c>
      <c r="BP278" s="418" t="b">
        <v>0</v>
      </c>
      <c r="BQ278" s="418" t="b">
        <v>0</v>
      </c>
      <c r="BR278" s="418" t="b">
        <v>0</v>
      </c>
      <c r="BS278" s="418" t="b">
        <v>0</v>
      </c>
      <c r="BT278" s="418" t="b">
        <v>0</v>
      </c>
      <c r="BU278" s="418">
        <v>1.5</v>
      </c>
      <c r="BV278" s="419" t="s">
        <v>217</v>
      </c>
      <c r="BW278" s="418">
        <v>0.1</v>
      </c>
      <c r="BX278" s="419" t="s">
        <v>217</v>
      </c>
      <c r="BY278" s="419" t="s">
        <v>217</v>
      </c>
    </row>
    <row r="279" spans="1:77" x14ac:dyDescent="0.35">
      <c r="A279" s="418">
        <v>1446</v>
      </c>
      <c r="B279" s="419" t="s">
        <v>1143</v>
      </c>
      <c r="C279" s="419" t="s">
        <v>217</v>
      </c>
      <c r="D279" s="419" t="s">
        <v>217</v>
      </c>
      <c r="E279" s="419" t="s">
        <v>554</v>
      </c>
      <c r="F279" s="419" t="s">
        <v>396</v>
      </c>
      <c r="G279" s="418">
        <v>20890095</v>
      </c>
      <c r="H279" s="418">
        <v>20890095</v>
      </c>
      <c r="I279" s="419" t="s">
        <v>1062</v>
      </c>
      <c r="J279" s="420">
        <v>41587</v>
      </c>
      <c r="K279" s="419" t="s">
        <v>217</v>
      </c>
      <c r="L279" s="419" t="s">
        <v>1144</v>
      </c>
      <c r="M279" s="419" t="s">
        <v>551</v>
      </c>
      <c r="N279" s="419" t="s">
        <v>551</v>
      </c>
      <c r="O279" s="419" t="s">
        <v>988</v>
      </c>
      <c r="R279" s="418">
        <v>0</v>
      </c>
      <c r="S279" s="418">
        <v>0</v>
      </c>
      <c r="T279" s="419" t="s">
        <v>217</v>
      </c>
      <c r="U279" s="419" t="s">
        <v>217</v>
      </c>
      <c r="V279" s="418">
        <v>0</v>
      </c>
      <c r="W279" s="418">
        <v>1</v>
      </c>
      <c r="X279" s="418">
        <v>1</v>
      </c>
      <c r="Y279" s="418">
        <v>0</v>
      </c>
      <c r="Z279" s="418">
        <v>0</v>
      </c>
      <c r="AA279" s="418">
        <v>0</v>
      </c>
      <c r="AB279" s="418">
        <v>0</v>
      </c>
      <c r="AC279" s="418">
        <v>1</v>
      </c>
      <c r="AD279" s="418">
        <v>1</v>
      </c>
      <c r="AE279" s="418">
        <v>0</v>
      </c>
      <c r="AF279" s="418">
        <v>0</v>
      </c>
      <c r="AG279" s="418">
        <v>0</v>
      </c>
      <c r="AH279" s="418">
        <v>0</v>
      </c>
      <c r="AI279" s="418">
        <v>0</v>
      </c>
      <c r="AJ279" s="418">
        <v>0</v>
      </c>
      <c r="AK279" s="418">
        <v>0</v>
      </c>
      <c r="AL279" s="418">
        <v>0</v>
      </c>
      <c r="AM279" s="418">
        <v>0</v>
      </c>
      <c r="AN279" s="418">
        <v>13</v>
      </c>
      <c r="AO279" s="418">
        <v>17</v>
      </c>
      <c r="AP279" s="418">
        <v>30</v>
      </c>
      <c r="AQ279" s="418">
        <v>6</v>
      </c>
      <c r="AR279" s="418">
        <v>4</v>
      </c>
      <c r="AS279" s="418">
        <v>10</v>
      </c>
      <c r="AT279" s="418">
        <v>4</v>
      </c>
      <c r="AU279" s="418">
        <v>7</v>
      </c>
      <c r="AV279" s="418">
        <v>11</v>
      </c>
      <c r="AW279" s="418">
        <v>0</v>
      </c>
      <c r="AX279" s="418">
        <v>0</v>
      </c>
      <c r="AY279" s="418">
        <v>0</v>
      </c>
      <c r="AZ279" s="418">
        <v>0</v>
      </c>
      <c r="BA279" s="418">
        <v>0</v>
      </c>
      <c r="BB279" s="418">
        <v>0</v>
      </c>
      <c r="BC279" s="419" t="s">
        <v>0</v>
      </c>
      <c r="BD279" s="419" t="s">
        <v>1</v>
      </c>
      <c r="BE279" s="418">
        <v>2</v>
      </c>
      <c r="BF279" s="418" t="b">
        <v>1</v>
      </c>
      <c r="BG279" s="418">
        <v>2</v>
      </c>
      <c r="BH279" s="418" t="b">
        <v>1</v>
      </c>
      <c r="BI279" s="418" t="b">
        <v>1</v>
      </c>
      <c r="BJ279" s="419" t="s">
        <v>2</v>
      </c>
      <c r="BK279" s="418">
        <v>20</v>
      </c>
      <c r="BL279" s="418" t="b">
        <v>0</v>
      </c>
      <c r="BN279" s="418" t="b">
        <v>0</v>
      </c>
      <c r="BP279" s="418" t="b">
        <v>1</v>
      </c>
      <c r="BQ279" s="418" t="b">
        <v>0</v>
      </c>
      <c r="BR279" s="418" t="b">
        <v>0</v>
      </c>
      <c r="BS279" s="418" t="b">
        <v>0</v>
      </c>
      <c r="BT279" s="418" t="b">
        <v>0</v>
      </c>
      <c r="BU279" s="418">
        <v>0.8</v>
      </c>
      <c r="BV279" s="419" t="s">
        <v>217</v>
      </c>
      <c r="BW279" s="418">
        <v>4</v>
      </c>
      <c r="BX279" s="419" t="s">
        <v>217</v>
      </c>
      <c r="BY279" s="419" t="s">
        <v>217</v>
      </c>
    </row>
    <row r="280" spans="1:77" ht="29" x14ac:dyDescent="0.35">
      <c r="A280" s="418">
        <v>1447</v>
      </c>
      <c r="B280" s="419" t="s">
        <v>1145</v>
      </c>
      <c r="C280" s="419" t="s">
        <v>217</v>
      </c>
      <c r="D280" s="419" t="s">
        <v>1146</v>
      </c>
      <c r="E280" s="419" t="s">
        <v>1147</v>
      </c>
      <c r="F280" s="419" t="s">
        <v>396</v>
      </c>
      <c r="G280" s="418">
        <v>20890096</v>
      </c>
      <c r="H280" s="418">
        <v>20890096</v>
      </c>
      <c r="I280" s="419" t="s">
        <v>838</v>
      </c>
      <c r="J280" s="420">
        <v>41530</v>
      </c>
      <c r="K280" s="419" t="s">
        <v>217</v>
      </c>
      <c r="L280" s="419" t="s">
        <v>1148</v>
      </c>
      <c r="M280" s="419" t="s">
        <v>551</v>
      </c>
      <c r="N280" s="419" t="s">
        <v>551</v>
      </c>
      <c r="O280" s="419" t="s">
        <v>988</v>
      </c>
      <c r="R280" s="418">
        <v>0</v>
      </c>
      <c r="S280" s="418">
        <v>0</v>
      </c>
      <c r="T280" s="419" t="s">
        <v>217</v>
      </c>
      <c r="U280" s="419" t="s">
        <v>217</v>
      </c>
      <c r="V280" s="418">
        <v>0</v>
      </c>
      <c r="W280" s="418">
        <v>2</v>
      </c>
      <c r="X280" s="418">
        <v>2</v>
      </c>
      <c r="Y280" s="418">
        <v>0</v>
      </c>
      <c r="Z280" s="418">
        <v>0</v>
      </c>
      <c r="AA280" s="418">
        <v>0</v>
      </c>
      <c r="AB280" s="418">
        <v>0</v>
      </c>
      <c r="AC280" s="418">
        <v>2</v>
      </c>
      <c r="AD280" s="418">
        <v>2</v>
      </c>
      <c r="AE280" s="418">
        <v>0</v>
      </c>
      <c r="AF280" s="418">
        <v>0</v>
      </c>
      <c r="AG280" s="418">
        <v>0</v>
      </c>
      <c r="AH280" s="418">
        <v>3</v>
      </c>
      <c r="AI280" s="418">
        <v>7</v>
      </c>
      <c r="AJ280" s="418">
        <v>10</v>
      </c>
      <c r="AK280" s="418">
        <v>0</v>
      </c>
      <c r="AL280" s="418">
        <v>0</v>
      </c>
      <c r="AM280" s="418">
        <v>0</v>
      </c>
      <c r="AN280" s="418">
        <v>24</v>
      </c>
      <c r="AO280" s="418">
        <v>27</v>
      </c>
      <c r="AP280" s="418">
        <v>51</v>
      </c>
      <c r="AQ280" s="418">
        <v>0</v>
      </c>
      <c r="AR280" s="418">
        <v>0</v>
      </c>
      <c r="AS280" s="418">
        <v>0</v>
      </c>
      <c r="AT280" s="418">
        <v>8</v>
      </c>
      <c r="AU280" s="418">
        <v>11</v>
      </c>
      <c r="AV280" s="418">
        <v>19</v>
      </c>
      <c r="AW280" s="418">
        <v>2</v>
      </c>
      <c r="AX280" s="418">
        <v>3</v>
      </c>
      <c r="AY280" s="418">
        <v>5</v>
      </c>
      <c r="AZ280" s="418">
        <v>0</v>
      </c>
      <c r="BA280" s="418">
        <v>0</v>
      </c>
      <c r="BB280" s="418">
        <v>0</v>
      </c>
      <c r="BC280" s="419" t="s">
        <v>3</v>
      </c>
      <c r="BD280" s="419" t="s">
        <v>1</v>
      </c>
      <c r="BE280" s="418">
        <v>1</v>
      </c>
      <c r="BF280" s="418" t="b">
        <v>0</v>
      </c>
      <c r="BH280" s="418" t="b">
        <v>0</v>
      </c>
      <c r="BI280" s="418" t="b">
        <v>1</v>
      </c>
      <c r="BJ280" s="419" t="s">
        <v>2</v>
      </c>
      <c r="BK280" s="418">
        <v>110</v>
      </c>
      <c r="BL280" s="418" t="b">
        <v>1</v>
      </c>
      <c r="BM280" s="418">
        <v>0.5</v>
      </c>
      <c r="BN280" s="418" t="b">
        <v>0</v>
      </c>
      <c r="BP280" s="418" t="b">
        <v>0</v>
      </c>
      <c r="BQ280" s="418" t="b">
        <v>0</v>
      </c>
      <c r="BR280" s="418" t="b">
        <v>0</v>
      </c>
      <c r="BS280" s="418" t="b">
        <v>0</v>
      </c>
      <c r="BT280" s="418" t="b">
        <v>0</v>
      </c>
      <c r="BU280" s="418">
        <v>1</v>
      </c>
      <c r="BV280" s="419" t="s">
        <v>217</v>
      </c>
      <c r="BW280" s="418">
        <v>0.8</v>
      </c>
      <c r="BX280" s="419" t="s">
        <v>217</v>
      </c>
      <c r="BY280" s="419" t="s">
        <v>217</v>
      </c>
    </row>
    <row r="281" spans="1:77" x14ac:dyDescent="0.35">
      <c r="A281" s="418">
        <v>1448</v>
      </c>
      <c r="B281" s="419" t="s">
        <v>342</v>
      </c>
      <c r="C281" s="419" t="s">
        <v>217</v>
      </c>
      <c r="D281" s="419" t="s">
        <v>217</v>
      </c>
      <c r="E281" s="419" t="s">
        <v>1149</v>
      </c>
      <c r="F281" s="419" t="s">
        <v>396</v>
      </c>
      <c r="G281" s="418">
        <v>20890097</v>
      </c>
      <c r="H281" s="418">
        <v>20890097</v>
      </c>
      <c r="I281" s="419" t="s">
        <v>1062</v>
      </c>
      <c r="J281" s="420">
        <v>41530</v>
      </c>
      <c r="K281" s="419" t="s">
        <v>217</v>
      </c>
      <c r="L281" s="419" t="s">
        <v>1150</v>
      </c>
      <c r="M281" s="419" t="s">
        <v>551</v>
      </c>
      <c r="N281" s="419" t="s">
        <v>551</v>
      </c>
      <c r="O281" s="419" t="s">
        <v>988</v>
      </c>
      <c r="R281" s="418">
        <v>0</v>
      </c>
      <c r="S281" s="418">
        <v>0</v>
      </c>
      <c r="T281" s="419" t="s">
        <v>217</v>
      </c>
      <c r="U281" s="419" t="s">
        <v>217</v>
      </c>
      <c r="V281" s="418">
        <v>0</v>
      </c>
      <c r="W281" s="418">
        <v>2</v>
      </c>
      <c r="X281" s="418">
        <v>2</v>
      </c>
      <c r="Y281" s="418">
        <v>0</v>
      </c>
      <c r="Z281" s="418">
        <v>0</v>
      </c>
      <c r="AA281" s="418">
        <v>0</v>
      </c>
      <c r="AB281" s="418">
        <v>0</v>
      </c>
      <c r="AC281" s="418">
        <v>2</v>
      </c>
      <c r="AD281" s="418">
        <v>2</v>
      </c>
      <c r="AE281" s="418">
        <v>0</v>
      </c>
      <c r="AF281" s="418">
        <v>0</v>
      </c>
      <c r="AG281" s="418">
        <v>0</v>
      </c>
      <c r="AH281" s="418">
        <v>2</v>
      </c>
      <c r="AI281" s="418">
        <v>3</v>
      </c>
      <c r="AJ281" s="418">
        <v>5</v>
      </c>
      <c r="AK281" s="418">
        <v>0</v>
      </c>
      <c r="AL281" s="418">
        <v>0</v>
      </c>
      <c r="AM281" s="418">
        <v>0</v>
      </c>
      <c r="AN281" s="418">
        <v>23</v>
      </c>
      <c r="AO281" s="418">
        <v>27</v>
      </c>
      <c r="AP281" s="418">
        <v>50</v>
      </c>
      <c r="AQ281" s="418">
        <v>0</v>
      </c>
      <c r="AR281" s="418">
        <v>0</v>
      </c>
      <c r="AS281" s="418">
        <v>0</v>
      </c>
      <c r="AT281" s="418">
        <v>0</v>
      </c>
      <c r="AU281" s="418">
        <v>0</v>
      </c>
      <c r="AV281" s="418">
        <v>0</v>
      </c>
      <c r="AW281" s="418">
        <v>0</v>
      </c>
      <c r="AX281" s="418">
        <v>0</v>
      </c>
      <c r="AY281" s="418">
        <v>0</v>
      </c>
      <c r="AZ281" s="418">
        <v>0</v>
      </c>
      <c r="BA281" s="418">
        <v>0</v>
      </c>
      <c r="BB281" s="418">
        <v>0</v>
      </c>
      <c r="BC281" s="419" t="s">
        <v>3</v>
      </c>
      <c r="BD281" s="419" t="s">
        <v>1</v>
      </c>
      <c r="BE281" s="418">
        <v>1</v>
      </c>
      <c r="BF281" s="418" t="b">
        <v>1</v>
      </c>
      <c r="BG281" s="418">
        <v>2</v>
      </c>
      <c r="BH281" s="418" t="b">
        <v>1</v>
      </c>
      <c r="BI281" s="418" t="b">
        <v>1</v>
      </c>
      <c r="BJ281" s="419" t="s">
        <v>2</v>
      </c>
      <c r="BK281" s="418">
        <v>200</v>
      </c>
      <c r="BL281" s="418" t="b">
        <v>0</v>
      </c>
      <c r="BN281" s="418" t="b">
        <v>0</v>
      </c>
      <c r="BP281" s="418" t="b">
        <v>0</v>
      </c>
      <c r="BQ281" s="418" t="b">
        <v>0</v>
      </c>
      <c r="BR281" s="418" t="b">
        <v>0</v>
      </c>
      <c r="BS281" s="418" t="b">
        <v>0</v>
      </c>
      <c r="BT281" s="418" t="b">
        <v>0</v>
      </c>
      <c r="BU281" s="418">
        <v>0.5</v>
      </c>
      <c r="BV281" s="419" t="s">
        <v>1151</v>
      </c>
      <c r="BW281" s="418">
        <v>7</v>
      </c>
      <c r="BX281" s="419" t="s">
        <v>217</v>
      </c>
      <c r="BY281" s="419" t="s">
        <v>217</v>
      </c>
    </row>
    <row r="282" spans="1:77" ht="29" x14ac:dyDescent="0.35">
      <c r="A282" s="418">
        <v>1449</v>
      </c>
      <c r="B282" s="419" t="s">
        <v>1152</v>
      </c>
      <c r="C282" s="419" t="s">
        <v>217</v>
      </c>
      <c r="D282" s="419" t="s">
        <v>217</v>
      </c>
      <c r="E282" s="419" t="s">
        <v>1147</v>
      </c>
      <c r="F282" s="419" t="s">
        <v>396</v>
      </c>
      <c r="G282" s="418">
        <v>20890098</v>
      </c>
      <c r="H282" s="418">
        <v>20890098</v>
      </c>
      <c r="I282" s="419" t="s">
        <v>1062</v>
      </c>
      <c r="J282" s="420">
        <v>41530</v>
      </c>
      <c r="K282" s="419" t="s">
        <v>217</v>
      </c>
      <c r="L282" s="419" t="s">
        <v>1153</v>
      </c>
      <c r="M282" s="419" t="s">
        <v>551</v>
      </c>
      <c r="N282" s="419" t="s">
        <v>551</v>
      </c>
      <c r="O282" s="419" t="s">
        <v>988</v>
      </c>
      <c r="R282" s="418">
        <v>0</v>
      </c>
      <c r="S282" s="418">
        <v>0</v>
      </c>
      <c r="T282" s="419" t="s">
        <v>217</v>
      </c>
      <c r="U282" s="419" t="s">
        <v>217</v>
      </c>
      <c r="V282" s="418">
        <v>0</v>
      </c>
      <c r="W282" s="418">
        <v>2</v>
      </c>
      <c r="X282" s="418">
        <v>2</v>
      </c>
      <c r="Y282" s="418">
        <v>0</v>
      </c>
      <c r="Z282" s="418">
        <v>0</v>
      </c>
      <c r="AA282" s="418">
        <v>0</v>
      </c>
      <c r="AB282" s="418">
        <v>0</v>
      </c>
      <c r="AC282" s="418">
        <v>2</v>
      </c>
      <c r="AD282" s="418">
        <v>2</v>
      </c>
      <c r="AE282" s="418">
        <v>0</v>
      </c>
      <c r="AF282" s="418">
        <v>0</v>
      </c>
      <c r="AG282" s="418">
        <v>0</v>
      </c>
      <c r="AH282" s="418">
        <v>0</v>
      </c>
      <c r="AI282" s="418">
        <v>0</v>
      </c>
      <c r="AJ282" s="418">
        <v>0</v>
      </c>
      <c r="AK282" s="418">
        <v>0</v>
      </c>
      <c r="AL282" s="418">
        <v>0</v>
      </c>
      <c r="AM282" s="418">
        <v>0</v>
      </c>
      <c r="AN282" s="418">
        <v>16</v>
      </c>
      <c r="AO282" s="418">
        <v>21</v>
      </c>
      <c r="AP282" s="418">
        <v>37</v>
      </c>
      <c r="AQ282" s="418">
        <v>13</v>
      </c>
      <c r="AR282" s="418">
        <v>14</v>
      </c>
      <c r="AS282" s="418">
        <v>27</v>
      </c>
      <c r="AT282" s="418">
        <v>3</v>
      </c>
      <c r="AU282" s="418">
        <v>5</v>
      </c>
      <c r="AV282" s="418">
        <v>8</v>
      </c>
      <c r="AW282" s="418">
        <v>1</v>
      </c>
      <c r="AX282" s="418">
        <v>3</v>
      </c>
      <c r="AY282" s="418">
        <v>4</v>
      </c>
      <c r="AZ282" s="418">
        <v>0</v>
      </c>
      <c r="BA282" s="418">
        <v>0</v>
      </c>
      <c r="BB282" s="418">
        <v>0</v>
      </c>
      <c r="BC282" s="419" t="s">
        <v>0</v>
      </c>
      <c r="BD282" s="419" t="s">
        <v>1</v>
      </c>
      <c r="BE282" s="418">
        <v>2</v>
      </c>
      <c r="BF282" s="418" t="b">
        <v>1</v>
      </c>
      <c r="BG282" s="418">
        <v>1</v>
      </c>
      <c r="BH282" s="418" t="b">
        <v>1</v>
      </c>
      <c r="BI282" s="418" t="b">
        <v>1</v>
      </c>
      <c r="BJ282" s="419" t="s">
        <v>4</v>
      </c>
      <c r="BK282" s="418">
        <v>60</v>
      </c>
      <c r="BL282" s="418" t="b">
        <v>0</v>
      </c>
      <c r="BN282" s="418" t="b">
        <v>0</v>
      </c>
      <c r="BP282" s="418" t="b">
        <v>0</v>
      </c>
      <c r="BQ282" s="418" t="b">
        <v>0</v>
      </c>
      <c r="BR282" s="418" t="b">
        <v>0</v>
      </c>
      <c r="BS282" s="418" t="b">
        <v>0</v>
      </c>
      <c r="BT282" s="418" t="b">
        <v>0</v>
      </c>
      <c r="BU282" s="418">
        <v>0.4</v>
      </c>
      <c r="BV282" s="419" t="s">
        <v>217</v>
      </c>
      <c r="BW282" s="418">
        <v>6</v>
      </c>
      <c r="BX282" s="419" t="s">
        <v>217</v>
      </c>
      <c r="BY282" s="419" t="s">
        <v>217</v>
      </c>
    </row>
    <row r="283" spans="1:77" x14ac:dyDescent="0.35">
      <c r="A283" s="418">
        <v>1450</v>
      </c>
      <c r="B283" s="419" t="s">
        <v>353</v>
      </c>
      <c r="C283" s="419" t="s">
        <v>217</v>
      </c>
      <c r="D283" s="419" t="s">
        <v>217</v>
      </c>
      <c r="E283" s="419" t="s">
        <v>1154</v>
      </c>
      <c r="F283" s="419" t="s">
        <v>396</v>
      </c>
      <c r="G283" s="418">
        <v>20890099</v>
      </c>
      <c r="H283" s="418">
        <v>20890099</v>
      </c>
      <c r="I283" s="419" t="s">
        <v>1062</v>
      </c>
      <c r="J283" s="420">
        <v>41536</v>
      </c>
      <c r="K283" s="419" t="s">
        <v>217</v>
      </c>
      <c r="L283" s="419" t="s">
        <v>1154</v>
      </c>
      <c r="M283" s="419" t="s">
        <v>551</v>
      </c>
      <c r="N283" s="419" t="s">
        <v>551</v>
      </c>
      <c r="O283" s="419" t="s">
        <v>561</v>
      </c>
      <c r="R283" s="418">
        <v>0</v>
      </c>
      <c r="S283" s="418">
        <v>0</v>
      </c>
      <c r="T283" s="419" t="s">
        <v>217</v>
      </c>
      <c r="U283" s="419" t="s">
        <v>217</v>
      </c>
      <c r="V283" s="418">
        <v>0</v>
      </c>
      <c r="W283" s="418">
        <v>3</v>
      </c>
      <c r="X283" s="418">
        <v>3</v>
      </c>
      <c r="Y283" s="418">
        <v>0</v>
      </c>
      <c r="Z283" s="418">
        <v>0</v>
      </c>
      <c r="AA283" s="418">
        <v>0</v>
      </c>
      <c r="AB283" s="418">
        <v>0</v>
      </c>
      <c r="AC283" s="418">
        <v>3</v>
      </c>
      <c r="AD283" s="418">
        <v>3</v>
      </c>
      <c r="AE283" s="418">
        <v>0</v>
      </c>
      <c r="AF283" s="418">
        <v>0</v>
      </c>
      <c r="AG283" s="418">
        <v>0</v>
      </c>
      <c r="AH283" s="418">
        <v>4</v>
      </c>
      <c r="AI283" s="418">
        <v>6</v>
      </c>
      <c r="AJ283" s="418">
        <v>10</v>
      </c>
      <c r="AK283" s="418">
        <v>0</v>
      </c>
      <c r="AL283" s="418">
        <v>0</v>
      </c>
      <c r="AM283" s="418">
        <v>0</v>
      </c>
      <c r="AN283" s="418">
        <v>41</v>
      </c>
      <c r="AO283" s="418">
        <v>64</v>
      </c>
      <c r="AP283" s="418">
        <v>105</v>
      </c>
      <c r="AQ283" s="418">
        <v>29</v>
      </c>
      <c r="AR283" s="418">
        <v>52</v>
      </c>
      <c r="AS283" s="418">
        <v>81</v>
      </c>
      <c r="AT283" s="418">
        <v>5</v>
      </c>
      <c r="AU283" s="418">
        <v>7</v>
      </c>
      <c r="AV283" s="418">
        <v>12</v>
      </c>
      <c r="AW283" s="418">
        <v>0</v>
      </c>
      <c r="AX283" s="418">
        <v>0</v>
      </c>
      <c r="AY283" s="418">
        <v>0</v>
      </c>
      <c r="AZ283" s="418">
        <v>0</v>
      </c>
      <c r="BA283" s="418">
        <v>0</v>
      </c>
      <c r="BB283" s="418">
        <v>0</v>
      </c>
      <c r="BC283" s="419" t="s">
        <v>0</v>
      </c>
      <c r="BD283" s="419" t="s">
        <v>1</v>
      </c>
      <c r="BE283" s="418">
        <v>2</v>
      </c>
      <c r="BF283" s="418" t="b">
        <v>0</v>
      </c>
      <c r="BH283" s="418" t="b">
        <v>0</v>
      </c>
      <c r="BI283" s="418" t="b">
        <v>1</v>
      </c>
      <c r="BJ283" s="419" t="s">
        <v>2</v>
      </c>
      <c r="BK283" s="418">
        <v>15</v>
      </c>
      <c r="BL283" s="418" t="b">
        <v>0</v>
      </c>
      <c r="BN283" s="418" t="b">
        <v>0</v>
      </c>
      <c r="BP283" s="418" t="b">
        <v>1</v>
      </c>
      <c r="BQ283" s="418" t="b">
        <v>0</v>
      </c>
      <c r="BR283" s="418" t="b">
        <v>0</v>
      </c>
      <c r="BS283" s="418" t="b">
        <v>0</v>
      </c>
      <c r="BT283" s="418" t="b">
        <v>0</v>
      </c>
      <c r="BU283" s="418">
        <v>0.01</v>
      </c>
      <c r="BV283" s="419" t="s">
        <v>217</v>
      </c>
      <c r="BW283" s="418">
        <v>3</v>
      </c>
      <c r="BX283" s="419" t="s">
        <v>217</v>
      </c>
      <c r="BY283" s="419" t="s">
        <v>217</v>
      </c>
    </row>
    <row r="284" spans="1:77" x14ac:dyDescent="0.35">
      <c r="A284" s="418">
        <v>1451</v>
      </c>
      <c r="B284" s="419" t="s">
        <v>1155</v>
      </c>
      <c r="C284" s="419" t="s">
        <v>217</v>
      </c>
      <c r="D284" s="419" t="s">
        <v>217</v>
      </c>
      <c r="E284" s="419" t="s">
        <v>1156</v>
      </c>
      <c r="F284" s="419" t="s">
        <v>396</v>
      </c>
      <c r="G284" s="418">
        <v>20890100</v>
      </c>
      <c r="H284" s="418">
        <v>20890100</v>
      </c>
      <c r="I284" s="419" t="s">
        <v>1062</v>
      </c>
      <c r="J284" s="420">
        <v>41536</v>
      </c>
      <c r="K284" s="419" t="s">
        <v>217</v>
      </c>
      <c r="L284" s="419" t="s">
        <v>1157</v>
      </c>
      <c r="M284" s="419" t="s">
        <v>551</v>
      </c>
      <c r="N284" s="419" t="s">
        <v>551</v>
      </c>
      <c r="O284" s="419" t="s">
        <v>561</v>
      </c>
      <c r="R284" s="418">
        <v>0</v>
      </c>
      <c r="S284" s="418">
        <v>0</v>
      </c>
      <c r="T284" s="419" t="s">
        <v>217</v>
      </c>
      <c r="U284" s="419" t="s">
        <v>217</v>
      </c>
      <c r="V284" s="418">
        <v>0</v>
      </c>
      <c r="W284" s="418">
        <v>2</v>
      </c>
      <c r="X284" s="418">
        <v>2</v>
      </c>
      <c r="Y284" s="418">
        <v>0</v>
      </c>
      <c r="Z284" s="418">
        <v>0</v>
      </c>
      <c r="AA284" s="418">
        <v>0</v>
      </c>
      <c r="AB284" s="418">
        <v>0</v>
      </c>
      <c r="AC284" s="418">
        <v>2</v>
      </c>
      <c r="AD284" s="418">
        <v>2</v>
      </c>
      <c r="AE284" s="418">
        <v>0</v>
      </c>
      <c r="AF284" s="418">
        <v>0</v>
      </c>
      <c r="AG284" s="418">
        <v>0</v>
      </c>
      <c r="AH284" s="418">
        <v>21</v>
      </c>
      <c r="AI284" s="418">
        <v>24</v>
      </c>
      <c r="AJ284" s="418">
        <v>45</v>
      </c>
      <c r="AK284" s="418">
        <v>0</v>
      </c>
      <c r="AL284" s="418">
        <v>0</v>
      </c>
      <c r="AM284" s="418">
        <v>0</v>
      </c>
      <c r="AN284" s="418">
        <v>23</v>
      </c>
      <c r="AO284" s="418">
        <v>37</v>
      </c>
      <c r="AP284" s="418">
        <v>60</v>
      </c>
      <c r="AQ284" s="418">
        <v>21</v>
      </c>
      <c r="AR284" s="418">
        <v>24</v>
      </c>
      <c r="AS284" s="418">
        <v>45</v>
      </c>
      <c r="AT284" s="418">
        <v>0</v>
      </c>
      <c r="AU284" s="418">
        <v>1</v>
      </c>
      <c r="AV284" s="418">
        <v>1</v>
      </c>
      <c r="AW284" s="418">
        <v>0</v>
      </c>
      <c r="AX284" s="418">
        <v>0</v>
      </c>
      <c r="AY284" s="418">
        <v>0</v>
      </c>
      <c r="AZ284" s="418">
        <v>0</v>
      </c>
      <c r="BA284" s="418">
        <v>0</v>
      </c>
      <c r="BB284" s="418">
        <v>0</v>
      </c>
      <c r="BC284" s="419" t="s">
        <v>0</v>
      </c>
      <c r="BD284" s="419" t="s">
        <v>218</v>
      </c>
      <c r="BE284" s="418">
        <v>1</v>
      </c>
      <c r="BF284" s="418" t="b">
        <v>1</v>
      </c>
      <c r="BG284" s="418">
        <v>1</v>
      </c>
      <c r="BH284" s="418" t="b">
        <v>0</v>
      </c>
      <c r="BI284" s="418" t="b">
        <v>1</v>
      </c>
      <c r="BJ284" s="419" t="s">
        <v>9</v>
      </c>
      <c r="BK284" s="418">
        <v>55</v>
      </c>
      <c r="BL284" s="418" t="b">
        <v>0</v>
      </c>
      <c r="BN284" s="418" t="b">
        <v>0</v>
      </c>
      <c r="BP284" s="418" t="b">
        <v>0</v>
      </c>
      <c r="BQ284" s="418" t="b">
        <v>0</v>
      </c>
      <c r="BR284" s="418" t="b">
        <v>0</v>
      </c>
      <c r="BS284" s="418" t="b">
        <v>0</v>
      </c>
      <c r="BT284" s="418" t="b">
        <v>0</v>
      </c>
      <c r="BU284" s="418">
        <v>0.5</v>
      </c>
      <c r="BV284" s="419" t="s">
        <v>217</v>
      </c>
      <c r="BW284" s="418">
        <v>1.6</v>
      </c>
      <c r="BX284" s="419" t="s">
        <v>217</v>
      </c>
      <c r="BY284" s="419" t="s">
        <v>217</v>
      </c>
    </row>
    <row r="285" spans="1:77" ht="29" x14ac:dyDescent="0.35">
      <c r="A285" s="418">
        <v>1452</v>
      </c>
      <c r="B285" s="419" t="s">
        <v>1158</v>
      </c>
      <c r="C285" s="419" t="s">
        <v>217</v>
      </c>
      <c r="D285" s="419" t="s">
        <v>217</v>
      </c>
      <c r="E285" s="419" t="s">
        <v>461</v>
      </c>
      <c r="F285" s="419" t="s">
        <v>396</v>
      </c>
      <c r="G285" s="418">
        <v>20890101</v>
      </c>
      <c r="H285" s="418">
        <v>20890101</v>
      </c>
      <c r="I285" s="419" t="s">
        <v>1062</v>
      </c>
      <c r="J285" s="420">
        <v>41535</v>
      </c>
      <c r="K285" s="419" t="s">
        <v>217</v>
      </c>
      <c r="L285" s="419" t="s">
        <v>1158</v>
      </c>
      <c r="M285" s="419" t="s">
        <v>399</v>
      </c>
      <c r="N285" s="419" t="s">
        <v>399</v>
      </c>
      <c r="O285" s="419" t="s">
        <v>463</v>
      </c>
      <c r="R285" s="418">
        <v>0</v>
      </c>
      <c r="S285" s="418">
        <v>0</v>
      </c>
      <c r="T285" s="419" t="s">
        <v>217</v>
      </c>
      <c r="U285" s="419" t="s">
        <v>217</v>
      </c>
      <c r="V285" s="418">
        <v>0</v>
      </c>
      <c r="W285" s="418">
        <v>2</v>
      </c>
      <c r="X285" s="418">
        <v>2</v>
      </c>
      <c r="Y285" s="418">
        <v>0</v>
      </c>
      <c r="Z285" s="418">
        <v>0</v>
      </c>
      <c r="AA285" s="418">
        <v>0</v>
      </c>
      <c r="AB285" s="418">
        <v>0</v>
      </c>
      <c r="AC285" s="418">
        <v>2</v>
      </c>
      <c r="AD285" s="418">
        <v>2</v>
      </c>
      <c r="AE285" s="418">
        <v>0</v>
      </c>
      <c r="AF285" s="418">
        <v>0</v>
      </c>
      <c r="AG285" s="418">
        <v>0</v>
      </c>
      <c r="AH285" s="418">
        <v>3</v>
      </c>
      <c r="AI285" s="418">
        <v>7</v>
      </c>
      <c r="AJ285" s="418">
        <v>10</v>
      </c>
      <c r="AK285" s="418">
        <v>0</v>
      </c>
      <c r="AL285" s="418">
        <v>0</v>
      </c>
      <c r="AM285" s="418">
        <v>0</v>
      </c>
      <c r="AN285" s="418">
        <v>15</v>
      </c>
      <c r="AO285" s="418">
        <v>32</v>
      </c>
      <c r="AP285" s="418">
        <v>47</v>
      </c>
      <c r="AQ285" s="418">
        <v>10</v>
      </c>
      <c r="AR285" s="418">
        <v>37</v>
      </c>
      <c r="AS285" s="418">
        <v>47</v>
      </c>
      <c r="AT285" s="418">
        <v>4</v>
      </c>
      <c r="AU285" s="418">
        <v>6</v>
      </c>
      <c r="AV285" s="418">
        <v>10</v>
      </c>
      <c r="AW285" s="418">
        <v>0</v>
      </c>
      <c r="AX285" s="418">
        <v>0</v>
      </c>
      <c r="AY285" s="418">
        <v>0</v>
      </c>
      <c r="AZ285" s="418">
        <v>0</v>
      </c>
      <c r="BA285" s="418">
        <v>0</v>
      </c>
      <c r="BB285" s="418">
        <v>0</v>
      </c>
      <c r="BC285" s="419" t="s">
        <v>0</v>
      </c>
      <c r="BD285" s="419" t="s">
        <v>7</v>
      </c>
      <c r="BE285" s="418">
        <v>1</v>
      </c>
      <c r="BF285" s="418" t="b">
        <v>1</v>
      </c>
      <c r="BG285" s="418">
        <v>1</v>
      </c>
      <c r="BH285" s="418" t="b">
        <v>0</v>
      </c>
      <c r="BI285" s="418" t="b">
        <v>1</v>
      </c>
      <c r="BJ285" s="419" t="s">
        <v>6</v>
      </c>
      <c r="BK285" s="418">
        <v>300</v>
      </c>
      <c r="BL285" s="418" t="b">
        <v>0</v>
      </c>
      <c r="BN285" s="418" t="b">
        <v>0</v>
      </c>
      <c r="BP285" s="418" t="b">
        <v>0</v>
      </c>
      <c r="BQ285" s="418" t="b">
        <v>0</v>
      </c>
      <c r="BR285" s="418" t="b">
        <v>0</v>
      </c>
      <c r="BS285" s="418" t="b">
        <v>0</v>
      </c>
      <c r="BT285" s="418" t="b">
        <v>0</v>
      </c>
      <c r="BU285" s="418">
        <v>0.5</v>
      </c>
      <c r="BV285" s="419" t="s">
        <v>217</v>
      </c>
      <c r="BW285" s="418">
        <v>1</v>
      </c>
      <c r="BX285" s="419" t="s">
        <v>217</v>
      </c>
      <c r="BY285" s="419" t="s">
        <v>217</v>
      </c>
    </row>
    <row r="286" spans="1:77" x14ac:dyDescent="0.35">
      <c r="A286" s="418">
        <v>1453</v>
      </c>
      <c r="B286" s="419" t="s">
        <v>461</v>
      </c>
      <c r="C286" s="419" t="s">
        <v>217</v>
      </c>
      <c r="D286" s="419" t="s">
        <v>217</v>
      </c>
      <c r="E286" s="419" t="s">
        <v>461</v>
      </c>
      <c r="F286" s="419" t="s">
        <v>396</v>
      </c>
      <c r="G286" s="418">
        <v>20890102</v>
      </c>
      <c r="H286" s="418">
        <v>20890102</v>
      </c>
      <c r="I286" s="419" t="s">
        <v>1062</v>
      </c>
      <c r="J286" s="420">
        <v>41535</v>
      </c>
      <c r="K286" s="419" t="s">
        <v>217</v>
      </c>
      <c r="L286" s="419" t="s">
        <v>461</v>
      </c>
      <c r="M286" s="419" t="s">
        <v>399</v>
      </c>
      <c r="N286" s="419" t="s">
        <v>399</v>
      </c>
      <c r="O286" s="419" t="s">
        <v>463</v>
      </c>
      <c r="R286" s="418">
        <v>0</v>
      </c>
      <c r="S286" s="418">
        <v>0</v>
      </c>
      <c r="T286" s="419" t="s">
        <v>217</v>
      </c>
      <c r="U286" s="419" t="s">
        <v>217</v>
      </c>
      <c r="V286" s="418">
        <v>0</v>
      </c>
      <c r="W286" s="418">
        <v>2</v>
      </c>
      <c r="X286" s="418">
        <v>2</v>
      </c>
      <c r="Y286" s="418">
        <v>0</v>
      </c>
      <c r="Z286" s="418">
        <v>0</v>
      </c>
      <c r="AA286" s="418">
        <v>0</v>
      </c>
      <c r="AB286" s="418">
        <v>0</v>
      </c>
      <c r="AC286" s="418">
        <v>2</v>
      </c>
      <c r="AD286" s="418">
        <v>2</v>
      </c>
      <c r="AE286" s="418">
        <v>0</v>
      </c>
      <c r="AF286" s="418">
        <v>0</v>
      </c>
      <c r="AG286" s="418">
        <v>0</v>
      </c>
      <c r="AH286" s="418">
        <v>5</v>
      </c>
      <c r="AI286" s="418">
        <v>4</v>
      </c>
      <c r="AJ286" s="418">
        <v>9</v>
      </c>
      <c r="AK286" s="418">
        <v>0</v>
      </c>
      <c r="AL286" s="418">
        <v>0</v>
      </c>
      <c r="AM286" s="418">
        <v>0</v>
      </c>
      <c r="AN286" s="418">
        <v>9</v>
      </c>
      <c r="AO286" s="418">
        <v>13</v>
      </c>
      <c r="AP286" s="418">
        <v>22</v>
      </c>
      <c r="AQ286" s="418">
        <v>11</v>
      </c>
      <c r="AR286" s="418">
        <v>7</v>
      </c>
      <c r="AS286" s="418">
        <v>18</v>
      </c>
      <c r="AT286" s="418">
        <v>7</v>
      </c>
      <c r="AU286" s="418">
        <v>7</v>
      </c>
      <c r="AV286" s="418">
        <v>14</v>
      </c>
      <c r="AW286" s="418">
        <v>4</v>
      </c>
      <c r="AX286" s="418">
        <v>3</v>
      </c>
      <c r="AY286" s="418">
        <v>7</v>
      </c>
      <c r="AZ286" s="418">
        <v>0</v>
      </c>
      <c r="BA286" s="418">
        <v>0</v>
      </c>
      <c r="BB286" s="418">
        <v>0</v>
      </c>
      <c r="BC286" s="419" t="s">
        <v>0</v>
      </c>
      <c r="BD286" s="419" t="s">
        <v>7</v>
      </c>
      <c r="BE286" s="418">
        <v>1</v>
      </c>
      <c r="BF286" s="418" t="b">
        <v>0</v>
      </c>
      <c r="BH286" s="418" t="b">
        <v>0</v>
      </c>
      <c r="BI286" s="418" t="b">
        <v>1</v>
      </c>
      <c r="BJ286" s="419" t="s">
        <v>2</v>
      </c>
      <c r="BL286" s="418" t="b">
        <v>0</v>
      </c>
      <c r="BN286" s="418" t="b">
        <v>0</v>
      </c>
      <c r="BP286" s="418" t="b">
        <v>0</v>
      </c>
      <c r="BQ286" s="418" t="b">
        <v>0</v>
      </c>
      <c r="BR286" s="418" t="b">
        <v>0</v>
      </c>
      <c r="BS286" s="418" t="b">
        <v>0</v>
      </c>
      <c r="BT286" s="418" t="b">
        <v>0</v>
      </c>
      <c r="BU286" s="418">
        <v>1</v>
      </c>
      <c r="BV286" s="419" t="s">
        <v>217</v>
      </c>
      <c r="BW286" s="418">
        <v>1.2</v>
      </c>
      <c r="BX286" s="419" t="s">
        <v>217</v>
      </c>
      <c r="BY286" s="419" t="s">
        <v>217</v>
      </c>
    </row>
    <row r="287" spans="1:77" ht="29" x14ac:dyDescent="0.35">
      <c r="A287" s="418">
        <v>1454</v>
      </c>
      <c r="B287" s="419" t="s">
        <v>1159</v>
      </c>
      <c r="C287" s="419" t="s">
        <v>217</v>
      </c>
      <c r="D287" s="419" t="s">
        <v>217</v>
      </c>
      <c r="E287" s="419" t="s">
        <v>461</v>
      </c>
      <c r="F287" s="419" t="s">
        <v>396</v>
      </c>
      <c r="G287" s="418">
        <v>20890103</v>
      </c>
      <c r="H287" s="418">
        <v>20890103</v>
      </c>
      <c r="I287" s="419" t="s">
        <v>1062</v>
      </c>
      <c r="J287" s="420">
        <v>41535</v>
      </c>
      <c r="K287" s="419" t="s">
        <v>217</v>
      </c>
      <c r="L287" s="419" t="s">
        <v>1159</v>
      </c>
      <c r="M287" s="419" t="s">
        <v>399</v>
      </c>
      <c r="N287" s="419" t="s">
        <v>399</v>
      </c>
      <c r="O287" s="419" t="s">
        <v>463</v>
      </c>
      <c r="R287" s="418">
        <v>0</v>
      </c>
      <c r="S287" s="418">
        <v>0</v>
      </c>
      <c r="T287" s="419" t="s">
        <v>217</v>
      </c>
      <c r="U287" s="419" t="s">
        <v>217</v>
      </c>
      <c r="V287" s="418">
        <v>0</v>
      </c>
      <c r="W287" s="418">
        <v>1</v>
      </c>
      <c r="X287" s="418">
        <v>1</v>
      </c>
      <c r="Y287" s="418">
        <v>0</v>
      </c>
      <c r="Z287" s="418">
        <v>0</v>
      </c>
      <c r="AA287" s="418">
        <v>0</v>
      </c>
      <c r="AB287" s="418">
        <v>0</v>
      </c>
      <c r="AC287" s="418">
        <v>1</v>
      </c>
      <c r="AD287" s="418">
        <v>1</v>
      </c>
      <c r="AE287" s="418">
        <v>0</v>
      </c>
      <c r="AF287" s="418">
        <v>0</v>
      </c>
      <c r="AG287" s="418">
        <v>0</v>
      </c>
      <c r="AH287" s="418">
        <v>3</v>
      </c>
      <c r="AI287" s="418">
        <v>6</v>
      </c>
      <c r="AJ287" s="418">
        <v>9</v>
      </c>
      <c r="AK287" s="418">
        <v>0</v>
      </c>
      <c r="AL287" s="418">
        <v>0</v>
      </c>
      <c r="AM287" s="418">
        <v>0</v>
      </c>
      <c r="AN287" s="418">
        <v>11</v>
      </c>
      <c r="AO287" s="418">
        <v>23</v>
      </c>
      <c r="AP287" s="418">
        <v>34</v>
      </c>
      <c r="AQ287" s="418">
        <v>7</v>
      </c>
      <c r="AR287" s="418">
        <v>9</v>
      </c>
      <c r="AS287" s="418">
        <v>16</v>
      </c>
      <c r="AT287" s="418">
        <v>7</v>
      </c>
      <c r="AU287" s="418">
        <v>7</v>
      </c>
      <c r="AV287" s="418">
        <v>14</v>
      </c>
      <c r="AW287" s="418">
        <v>4</v>
      </c>
      <c r="AX287" s="418">
        <v>5</v>
      </c>
      <c r="AY287" s="418">
        <v>9</v>
      </c>
      <c r="AZ287" s="418">
        <v>1</v>
      </c>
      <c r="BA287" s="418">
        <v>0</v>
      </c>
      <c r="BB287" s="418">
        <v>1</v>
      </c>
      <c r="BC287" s="419" t="s">
        <v>0</v>
      </c>
      <c r="BD287" s="419" t="s">
        <v>1</v>
      </c>
      <c r="BE287" s="418">
        <v>1</v>
      </c>
      <c r="BF287" s="418" t="b">
        <v>1</v>
      </c>
      <c r="BG287" s="418">
        <v>1</v>
      </c>
      <c r="BH287" s="418" t="b">
        <v>1</v>
      </c>
      <c r="BI287" s="418" t="b">
        <v>1</v>
      </c>
      <c r="BJ287" s="419" t="s">
        <v>6</v>
      </c>
      <c r="BK287" s="418">
        <v>100</v>
      </c>
      <c r="BL287" s="418" t="b">
        <v>1</v>
      </c>
      <c r="BM287" s="418">
        <v>0.5</v>
      </c>
      <c r="BN287" s="418" t="b">
        <v>1</v>
      </c>
      <c r="BO287" s="418">
        <v>0.8</v>
      </c>
      <c r="BP287" s="418" t="b">
        <v>0</v>
      </c>
      <c r="BQ287" s="418" t="b">
        <v>0</v>
      </c>
      <c r="BR287" s="418" t="b">
        <v>0</v>
      </c>
      <c r="BS287" s="418" t="b">
        <v>0</v>
      </c>
      <c r="BT287" s="418" t="b">
        <v>0</v>
      </c>
      <c r="BU287" s="418">
        <v>2</v>
      </c>
      <c r="BV287" s="419" t="s">
        <v>217</v>
      </c>
      <c r="BW287" s="418">
        <v>2.2999999999999998</v>
      </c>
      <c r="BX287" s="419" t="s">
        <v>217</v>
      </c>
      <c r="BY287" s="419" t="s">
        <v>217</v>
      </c>
    </row>
    <row r="288" spans="1:77" x14ac:dyDescent="0.35">
      <c r="A288" s="418">
        <v>1455</v>
      </c>
      <c r="B288" s="419" t="s">
        <v>1160</v>
      </c>
      <c r="C288" s="419" t="s">
        <v>217</v>
      </c>
      <c r="D288" s="419" t="s">
        <v>217</v>
      </c>
      <c r="E288" s="419" t="s">
        <v>461</v>
      </c>
      <c r="F288" s="419" t="s">
        <v>396</v>
      </c>
      <c r="G288" s="418">
        <v>20890104</v>
      </c>
      <c r="H288" s="418">
        <v>20890104</v>
      </c>
      <c r="I288" s="419" t="s">
        <v>1062</v>
      </c>
      <c r="J288" s="420">
        <v>41535</v>
      </c>
      <c r="K288" s="419" t="s">
        <v>217</v>
      </c>
      <c r="L288" s="419" t="s">
        <v>1160</v>
      </c>
      <c r="M288" s="419" t="s">
        <v>399</v>
      </c>
      <c r="N288" s="419" t="s">
        <v>399</v>
      </c>
      <c r="O288" s="419" t="s">
        <v>463</v>
      </c>
      <c r="R288" s="418">
        <v>0</v>
      </c>
      <c r="S288" s="418">
        <v>0</v>
      </c>
      <c r="T288" s="419" t="s">
        <v>217</v>
      </c>
      <c r="U288" s="419" t="s">
        <v>217</v>
      </c>
      <c r="V288" s="418">
        <v>1</v>
      </c>
      <c r="W288" s="418">
        <v>1</v>
      </c>
      <c r="X288" s="418">
        <v>2</v>
      </c>
      <c r="Y288" s="418">
        <v>0</v>
      </c>
      <c r="Z288" s="418">
        <v>0</v>
      </c>
      <c r="AA288" s="418">
        <v>0</v>
      </c>
      <c r="AB288" s="418">
        <v>1</v>
      </c>
      <c r="AC288" s="418">
        <v>1</v>
      </c>
      <c r="AD288" s="418">
        <v>2</v>
      </c>
      <c r="AE288" s="418">
        <v>0</v>
      </c>
      <c r="AF288" s="418">
        <v>0</v>
      </c>
      <c r="AG288" s="418">
        <v>0</v>
      </c>
      <c r="AH288" s="418">
        <v>4</v>
      </c>
      <c r="AI288" s="418">
        <v>6</v>
      </c>
      <c r="AJ288" s="418">
        <v>10</v>
      </c>
      <c r="AK288" s="418">
        <v>0</v>
      </c>
      <c r="AL288" s="418">
        <v>0</v>
      </c>
      <c r="AM288" s="418">
        <v>0</v>
      </c>
      <c r="AN288" s="418">
        <v>22</v>
      </c>
      <c r="AO288" s="418">
        <v>10</v>
      </c>
      <c r="AP288" s="418">
        <v>32</v>
      </c>
      <c r="AQ288" s="418">
        <v>8</v>
      </c>
      <c r="AR288" s="418">
        <v>8</v>
      </c>
      <c r="AS288" s="418">
        <v>16</v>
      </c>
      <c r="AT288" s="418">
        <v>7</v>
      </c>
      <c r="AU288" s="418">
        <v>6</v>
      </c>
      <c r="AV288" s="418">
        <v>13</v>
      </c>
      <c r="AW288" s="418">
        <v>4</v>
      </c>
      <c r="AX288" s="418">
        <v>2</v>
      </c>
      <c r="AY288" s="418">
        <v>6</v>
      </c>
      <c r="AZ288" s="418">
        <v>1</v>
      </c>
      <c r="BA288" s="418">
        <v>0</v>
      </c>
      <c r="BB288" s="418">
        <v>1</v>
      </c>
      <c r="BC288" s="419" t="s">
        <v>0</v>
      </c>
      <c r="BD288" s="419" t="s">
        <v>7</v>
      </c>
      <c r="BE288" s="418">
        <v>1</v>
      </c>
      <c r="BF288" s="418" t="b">
        <v>1</v>
      </c>
      <c r="BG288" s="418">
        <v>1</v>
      </c>
      <c r="BH288" s="418" t="b">
        <v>0</v>
      </c>
      <c r="BI288" s="418" t="b">
        <v>1</v>
      </c>
      <c r="BJ288" s="419" t="s">
        <v>2</v>
      </c>
      <c r="BK288" s="418">
        <v>140</v>
      </c>
      <c r="BL288" s="418" t="b">
        <v>1</v>
      </c>
      <c r="BM288" s="418">
        <v>0.8</v>
      </c>
      <c r="BN288" s="418" t="b">
        <v>0</v>
      </c>
      <c r="BP288" s="418" t="b">
        <v>0</v>
      </c>
      <c r="BQ288" s="418" t="b">
        <v>0</v>
      </c>
      <c r="BR288" s="418" t="b">
        <v>0</v>
      </c>
      <c r="BS288" s="418" t="b">
        <v>0</v>
      </c>
      <c r="BT288" s="418" t="b">
        <v>0</v>
      </c>
      <c r="BU288" s="418">
        <v>0.4</v>
      </c>
      <c r="BV288" s="419" t="s">
        <v>217</v>
      </c>
      <c r="BW288" s="418">
        <v>7</v>
      </c>
      <c r="BX288" s="419" t="s">
        <v>217</v>
      </c>
      <c r="BY288" s="419" t="s">
        <v>217</v>
      </c>
    </row>
    <row r="289" spans="1:77" x14ac:dyDescent="0.35">
      <c r="A289" s="418">
        <v>1456</v>
      </c>
      <c r="B289" s="419" t="s">
        <v>1161</v>
      </c>
      <c r="C289" s="419" t="s">
        <v>217</v>
      </c>
      <c r="D289" s="419" t="s">
        <v>217</v>
      </c>
      <c r="E289" s="419" t="s">
        <v>1156</v>
      </c>
      <c r="F289" s="419" t="s">
        <v>396</v>
      </c>
      <c r="G289" s="418">
        <v>20890105</v>
      </c>
      <c r="H289" s="418">
        <v>20890105</v>
      </c>
      <c r="I289" s="419" t="s">
        <v>1062</v>
      </c>
      <c r="J289" s="420">
        <v>41564</v>
      </c>
      <c r="K289" s="419" t="s">
        <v>217</v>
      </c>
      <c r="L289" s="419" t="s">
        <v>1156</v>
      </c>
      <c r="M289" s="419" t="s">
        <v>551</v>
      </c>
      <c r="N289" s="419" t="s">
        <v>551</v>
      </c>
      <c r="O289" s="419" t="s">
        <v>561</v>
      </c>
      <c r="R289" s="418">
        <v>0</v>
      </c>
      <c r="S289" s="418">
        <v>0</v>
      </c>
      <c r="T289" s="419" t="s">
        <v>217</v>
      </c>
      <c r="U289" s="419" t="s">
        <v>217</v>
      </c>
      <c r="V289" s="418">
        <v>0</v>
      </c>
      <c r="W289" s="418">
        <v>2</v>
      </c>
      <c r="X289" s="418">
        <v>2</v>
      </c>
      <c r="Y289" s="418">
        <v>0</v>
      </c>
      <c r="Z289" s="418">
        <v>0</v>
      </c>
      <c r="AA289" s="418">
        <v>0</v>
      </c>
      <c r="AB289" s="418">
        <v>0</v>
      </c>
      <c r="AC289" s="418">
        <v>2</v>
      </c>
      <c r="AD289" s="418">
        <v>2</v>
      </c>
      <c r="AE289" s="418">
        <v>0</v>
      </c>
      <c r="AF289" s="418">
        <v>0</v>
      </c>
      <c r="AG289" s="418">
        <v>0</v>
      </c>
      <c r="AH289" s="418">
        <v>0</v>
      </c>
      <c r="AI289" s="418">
        <v>0</v>
      </c>
      <c r="AJ289" s="418">
        <v>0</v>
      </c>
      <c r="AK289" s="418">
        <v>0</v>
      </c>
      <c r="AL289" s="418">
        <v>0</v>
      </c>
      <c r="AM289" s="418">
        <v>0</v>
      </c>
      <c r="AN289" s="418">
        <v>27</v>
      </c>
      <c r="AO289" s="418">
        <v>29</v>
      </c>
      <c r="AP289" s="418">
        <v>56</v>
      </c>
      <c r="AQ289" s="418">
        <v>11</v>
      </c>
      <c r="AR289" s="418">
        <v>14</v>
      </c>
      <c r="AS289" s="418">
        <v>25</v>
      </c>
      <c r="AT289" s="418">
        <v>1</v>
      </c>
      <c r="AU289" s="418">
        <v>5</v>
      </c>
      <c r="AV289" s="418">
        <v>6</v>
      </c>
      <c r="AW289" s="418">
        <v>0</v>
      </c>
      <c r="AX289" s="418">
        <v>0</v>
      </c>
      <c r="AY289" s="418">
        <v>0</v>
      </c>
      <c r="AZ289" s="418">
        <v>0</v>
      </c>
      <c r="BA289" s="418">
        <v>0</v>
      </c>
      <c r="BB289" s="418">
        <v>0</v>
      </c>
      <c r="BC289" s="419" t="s">
        <v>0</v>
      </c>
      <c r="BD289" s="419" t="s">
        <v>218</v>
      </c>
      <c r="BE289" s="418">
        <v>1</v>
      </c>
      <c r="BF289" s="418" t="b">
        <v>1</v>
      </c>
      <c r="BG289" s="418">
        <v>1</v>
      </c>
      <c r="BH289" s="418" t="b">
        <v>1</v>
      </c>
      <c r="BI289" s="418" t="b">
        <v>1</v>
      </c>
      <c r="BJ289" s="419" t="s">
        <v>2</v>
      </c>
      <c r="BK289" s="418">
        <v>400</v>
      </c>
      <c r="BL289" s="418" t="b">
        <v>0</v>
      </c>
      <c r="BN289" s="418" t="b">
        <v>0</v>
      </c>
      <c r="BP289" s="418" t="b">
        <v>0</v>
      </c>
      <c r="BQ289" s="418" t="b">
        <v>0</v>
      </c>
      <c r="BR289" s="418" t="b">
        <v>0</v>
      </c>
      <c r="BS289" s="418" t="b">
        <v>0</v>
      </c>
      <c r="BT289" s="418" t="b">
        <v>0</v>
      </c>
      <c r="BU289" s="418">
        <v>2</v>
      </c>
      <c r="BV289" s="419" t="s">
        <v>1162</v>
      </c>
      <c r="BW289" s="418">
        <v>6</v>
      </c>
      <c r="BX289" s="419" t="s">
        <v>217</v>
      </c>
      <c r="BY289" s="419" t="s">
        <v>217</v>
      </c>
    </row>
    <row r="290" spans="1:77" x14ac:dyDescent="0.35">
      <c r="A290" s="418">
        <v>1457</v>
      </c>
      <c r="B290" s="419" t="s">
        <v>1163</v>
      </c>
      <c r="C290" s="419" t="s">
        <v>217</v>
      </c>
      <c r="D290" s="419" t="s">
        <v>217</v>
      </c>
      <c r="E290" s="419" t="s">
        <v>1164</v>
      </c>
      <c r="F290" s="419" t="s">
        <v>396</v>
      </c>
      <c r="G290" s="418">
        <v>20890106</v>
      </c>
      <c r="H290" s="418">
        <v>20890106</v>
      </c>
      <c r="I290" s="419" t="s">
        <v>1062</v>
      </c>
      <c r="J290" s="420">
        <v>41564</v>
      </c>
      <c r="K290" s="419" t="s">
        <v>217</v>
      </c>
      <c r="L290" s="419" t="s">
        <v>1164</v>
      </c>
      <c r="M290" s="419" t="s">
        <v>551</v>
      </c>
      <c r="N290" s="419" t="s">
        <v>551</v>
      </c>
      <c r="O290" s="419" t="s">
        <v>1165</v>
      </c>
      <c r="R290" s="418">
        <v>0</v>
      </c>
      <c r="S290" s="418">
        <v>0</v>
      </c>
      <c r="T290" s="419" t="s">
        <v>217</v>
      </c>
      <c r="U290" s="419" t="s">
        <v>217</v>
      </c>
      <c r="V290" s="418">
        <v>0</v>
      </c>
      <c r="W290" s="418">
        <v>4</v>
      </c>
      <c r="X290" s="418">
        <v>4</v>
      </c>
      <c r="Y290" s="418">
        <v>0</v>
      </c>
      <c r="Z290" s="418">
        <v>0</v>
      </c>
      <c r="AA290" s="418">
        <v>0</v>
      </c>
      <c r="AB290" s="418">
        <v>0</v>
      </c>
      <c r="AC290" s="418">
        <v>4</v>
      </c>
      <c r="AD290" s="418">
        <v>4</v>
      </c>
      <c r="AE290" s="418">
        <v>0</v>
      </c>
      <c r="AF290" s="418">
        <v>0</v>
      </c>
      <c r="AG290" s="418">
        <v>0</v>
      </c>
      <c r="AH290" s="418">
        <v>0</v>
      </c>
      <c r="AI290" s="418">
        <v>0</v>
      </c>
      <c r="AJ290" s="418">
        <v>0</v>
      </c>
      <c r="AK290" s="418">
        <v>0</v>
      </c>
      <c r="AL290" s="418">
        <v>0</v>
      </c>
      <c r="AM290" s="418">
        <v>0</v>
      </c>
      <c r="AN290" s="418">
        <v>51</v>
      </c>
      <c r="AO290" s="418">
        <v>62</v>
      </c>
      <c r="AP290" s="418">
        <v>113</v>
      </c>
      <c r="AQ290" s="418">
        <v>20</v>
      </c>
      <c r="AR290" s="418">
        <v>36</v>
      </c>
      <c r="AS290" s="418">
        <v>56</v>
      </c>
      <c r="AT290" s="418">
        <v>0</v>
      </c>
      <c r="AU290" s="418">
        <v>0</v>
      </c>
      <c r="AV290" s="418">
        <v>0</v>
      </c>
      <c r="AW290" s="418">
        <v>5</v>
      </c>
      <c r="AX290" s="418">
        <v>3</v>
      </c>
      <c r="AY290" s="418">
        <v>8</v>
      </c>
      <c r="AZ290" s="418">
        <v>0</v>
      </c>
      <c r="BA290" s="418">
        <v>0</v>
      </c>
      <c r="BB290" s="418">
        <v>0</v>
      </c>
      <c r="BC290" s="419" t="s">
        <v>0</v>
      </c>
      <c r="BD290" s="419" t="s">
        <v>7</v>
      </c>
      <c r="BE290" s="418">
        <v>1</v>
      </c>
      <c r="BF290" s="418" t="b">
        <v>0</v>
      </c>
      <c r="BH290" s="418" t="b">
        <v>0</v>
      </c>
      <c r="BI290" s="418" t="b">
        <v>1</v>
      </c>
      <c r="BJ290" s="419" t="s">
        <v>2</v>
      </c>
      <c r="BK290" s="418">
        <v>400</v>
      </c>
      <c r="BL290" s="418" t="b">
        <v>0</v>
      </c>
      <c r="BN290" s="418" t="b">
        <v>0</v>
      </c>
      <c r="BP290" s="418" t="b">
        <v>1</v>
      </c>
      <c r="BQ290" s="418" t="b">
        <v>0</v>
      </c>
      <c r="BR290" s="418" t="b">
        <v>0</v>
      </c>
      <c r="BS290" s="418" t="b">
        <v>0</v>
      </c>
      <c r="BT290" s="418" t="b">
        <v>0</v>
      </c>
      <c r="BU290" s="418">
        <v>0.4</v>
      </c>
      <c r="BV290" s="419" t="s">
        <v>217</v>
      </c>
      <c r="BW290" s="418">
        <v>6</v>
      </c>
      <c r="BX290" s="419" t="s">
        <v>217</v>
      </c>
      <c r="BY290" s="419" t="s">
        <v>217</v>
      </c>
    </row>
    <row r="291" spans="1:77" x14ac:dyDescent="0.35">
      <c r="A291" s="418">
        <v>1458</v>
      </c>
      <c r="B291" s="419" t="s">
        <v>358</v>
      </c>
      <c r="C291" s="419" t="s">
        <v>217</v>
      </c>
      <c r="D291" s="419" t="s">
        <v>217</v>
      </c>
      <c r="E291" s="419" t="s">
        <v>1164</v>
      </c>
      <c r="F291" s="419" t="s">
        <v>396</v>
      </c>
      <c r="G291" s="418">
        <v>20890107</v>
      </c>
      <c r="H291" s="418">
        <v>20890107</v>
      </c>
      <c r="I291" s="419" t="s">
        <v>1062</v>
      </c>
      <c r="J291" s="420">
        <v>41564</v>
      </c>
      <c r="K291" s="419" t="s">
        <v>217</v>
      </c>
      <c r="L291" s="419" t="s">
        <v>1166</v>
      </c>
      <c r="M291" s="419" t="s">
        <v>551</v>
      </c>
      <c r="N291" s="419" t="s">
        <v>551</v>
      </c>
      <c r="O291" s="419" t="s">
        <v>463</v>
      </c>
      <c r="R291" s="418">
        <v>0</v>
      </c>
      <c r="S291" s="418">
        <v>0</v>
      </c>
      <c r="T291" s="419" t="s">
        <v>217</v>
      </c>
      <c r="U291" s="419" t="s">
        <v>217</v>
      </c>
      <c r="V291" s="418">
        <v>0</v>
      </c>
      <c r="W291" s="418">
        <v>3</v>
      </c>
      <c r="X291" s="418">
        <v>3</v>
      </c>
      <c r="Y291" s="418">
        <v>0</v>
      </c>
      <c r="Z291" s="418">
        <v>0</v>
      </c>
      <c r="AA291" s="418">
        <v>0</v>
      </c>
      <c r="AB291" s="418">
        <v>0</v>
      </c>
      <c r="AC291" s="418">
        <v>3</v>
      </c>
      <c r="AD291" s="418">
        <v>3</v>
      </c>
      <c r="AE291" s="418">
        <v>0</v>
      </c>
      <c r="AF291" s="418">
        <v>0</v>
      </c>
      <c r="AG291" s="418">
        <v>0</v>
      </c>
      <c r="AH291" s="418">
        <v>4</v>
      </c>
      <c r="AI291" s="418">
        <v>6</v>
      </c>
      <c r="AJ291" s="418">
        <v>10</v>
      </c>
      <c r="AK291" s="418">
        <v>0</v>
      </c>
      <c r="AL291" s="418">
        <v>0</v>
      </c>
      <c r="AM291" s="418">
        <v>0</v>
      </c>
      <c r="AN291" s="418">
        <v>34</v>
      </c>
      <c r="AO291" s="418">
        <v>32</v>
      </c>
      <c r="AP291" s="418">
        <v>66</v>
      </c>
      <c r="AQ291" s="418">
        <v>17</v>
      </c>
      <c r="AR291" s="418">
        <v>19</v>
      </c>
      <c r="AS291" s="418">
        <v>36</v>
      </c>
      <c r="AT291" s="418">
        <v>1</v>
      </c>
      <c r="AU291" s="418">
        <v>3</v>
      </c>
      <c r="AV291" s="418">
        <v>4</v>
      </c>
      <c r="AW291" s="418">
        <v>1</v>
      </c>
      <c r="AX291" s="418">
        <v>0</v>
      </c>
      <c r="AY291" s="418">
        <v>1</v>
      </c>
      <c r="AZ291" s="418">
        <v>0</v>
      </c>
      <c r="BA291" s="418">
        <v>0</v>
      </c>
      <c r="BB291" s="418">
        <v>0</v>
      </c>
      <c r="BC291" s="419" t="s">
        <v>0</v>
      </c>
      <c r="BD291" s="419" t="s">
        <v>7</v>
      </c>
      <c r="BE291" s="424">
        <v>1</v>
      </c>
      <c r="BF291" s="418" t="b">
        <v>0</v>
      </c>
      <c r="BH291" s="418" t="b">
        <v>0</v>
      </c>
      <c r="BI291" s="418" t="b">
        <v>0</v>
      </c>
      <c r="BJ291" s="419" t="s">
        <v>2</v>
      </c>
      <c r="BL291" s="418" t="b">
        <v>0</v>
      </c>
      <c r="BN291" s="418" t="b">
        <v>0</v>
      </c>
      <c r="BP291" s="418" t="b">
        <v>0</v>
      </c>
      <c r="BQ291" s="418" t="b">
        <v>0</v>
      </c>
      <c r="BR291" s="418" t="b">
        <v>0</v>
      </c>
      <c r="BS291" s="418" t="b">
        <v>0</v>
      </c>
      <c r="BT291" s="418" t="b">
        <v>0</v>
      </c>
      <c r="BV291" s="419" t="s">
        <v>217</v>
      </c>
      <c r="BX291" s="419" t="s">
        <v>217</v>
      </c>
      <c r="BY291" s="419" t="s">
        <v>217</v>
      </c>
    </row>
    <row r="292" spans="1:77" x14ac:dyDescent="0.35">
      <c r="A292" s="418">
        <v>1459</v>
      </c>
      <c r="B292" s="419" t="s">
        <v>1167</v>
      </c>
      <c r="C292" s="419" t="s">
        <v>217</v>
      </c>
      <c r="D292" s="419" t="s">
        <v>217</v>
      </c>
      <c r="E292" s="419" t="s">
        <v>1168</v>
      </c>
      <c r="F292" s="419" t="s">
        <v>396</v>
      </c>
      <c r="G292" s="418">
        <v>20890108</v>
      </c>
      <c r="H292" s="418">
        <v>20890108</v>
      </c>
      <c r="I292" s="419" t="s">
        <v>1062</v>
      </c>
      <c r="J292" s="420">
        <v>41564</v>
      </c>
      <c r="K292" s="419" t="s">
        <v>217</v>
      </c>
      <c r="L292" s="419" t="s">
        <v>1167</v>
      </c>
      <c r="M292" s="419" t="s">
        <v>551</v>
      </c>
      <c r="N292" s="419" t="s">
        <v>551</v>
      </c>
      <c r="O292" s="419" t="s">
        <v>561</v>
      </c>
      <c r="R292" s="418">
        <v>0</v>
      </c>
      <c r="S292" s="418">
        <v>0</v>
      </c>
      <c r="T292" s="419" t="s">
        <v>217</v>
      </c>
      <c r="U292" s="419" t="s">
        <v>217</v>
      </c>
      <c r="V292" s="418">
        <v>0</v>
      </c>
      <c r="W292" s="418">
        <v>2</v>
      </c>
      <c r="X292" s="418">
        <v>2</v>
      </c>
      <c r="Y292" s="418">
        <v>0</v>
      </c>
      <c r="Z292" s="418">
        <v>0</v>
      </c>
      <c r="AA292" s="418">
        <v>0</v>
      </c>
      <c r="AB292" s="418">
        <v>0</v>
      </c>
      <c r="AC292" s="418">
        <v>2</v>
      </c>
      <c r="AD292" s="418">
        <v>2</v>
      </c>
      <c r="AE292" s="418">
        <v>0</v>
      </c>
      <c r="AF292" s="418">
        <v>0</v>
      </c>
      <c r="AG292" s="418">
        <v>0</v>
      </c>
      <c r="AH292" s="418">
        <v>2</v>
      </c>
      <c r="AI292" s="418">
        <v>8</v>
      </c>
      <c r="AJ292" s="418">
        <v>10</v>
      </c>
      <c r="AK292" s="418">
        <v>0</v>
      </c>
      <c r="AL292" s="418">
        <v>0</v>
      </c>
      <c r="AM292" s="418">
        <v>0</v>
      </c>
      <c r="AN292" s="418">
        <v>22</v>
      </c>
      <c r="AO292" s="418">
        <v>33</v>
      </c>
      <c r="AP292" s="418">
        <v>55</v>
      </c>
      <c r="AQ292" s="418">
        <v>14</v>
      </c>
      <c r="AR292" s="418">
        <v>16</v>
      </c>
      <c r="AS292" s="418">
        <v>30</v>
      </c>
      <c r="AT292" s="418">
        <v>10</v>
      </c>
      <c r="AU292" s="418">
        <v>5</v>
      </c>
      <c r="AV292" s="418">
        <v>15</v>
      </c>
      <c r="AW292" s="418">
        <v>0</v>
      </c>
      <c r="AX292" s="418">
        <v>2</v>
      </c>
      <c r="AY292" s="418">
        <v>2</v>
      </c>
      <c r="AZ292" s="418">
        <v>0</v>
      </c>
      <c r="BA292" s="418">
        <v>0</v>
      </c>
      <c r="BB292" s="418">
        <v>0</v>
      </c>
      <c r="BC292" s="419" t="s">
        <v>0</v>
      </c>
      <c r="BD292" s="419" t="s">
        <v>1</v>
      </c>
      <c r="BE292" s="418">
        <v>1</v>
      </c>
      <c r="BF292" s="418" t="b">
        <v>1</v>
      </c>
      <c r="BG292" s="418">
        <v>4</v>
      </c>
      <c r="BH292" s="418" t="b">
        <v>1</v>
      </c>
      <c r="BI292" s="418" t="b">
        <v>1</v>
      </c>
      <c r="BJ292" s="419" t="s">
        <v>2</v>
      </c>
      <c r="BK292" s="418">
        <v>100</v>
      </c>
      <c r="BL292" s="418" t="b">
        <v>0</v>
      </c>
      <c r="BN292" s="418" t="b">
        <v>0</v>
      </c>
      <c r="BP292" s="418" t="b">
        <v>0</v>
      </c>
      <c r="BQ292" s="418" t="b">
        <v>0</v>
      </c>
      <c r="BR292" s="418" t="b">
        <v>0</v>
      </c>
      <c r="BS292" s="418" t="b">
        <v>0</v>
      </c>
      <c r="BT292" s="418" t="b">
        <v>0</v>
      </c>
      <c r="BU292" s="418">
        <v>1.5</v>
      </c>
      <c r="BV292" s="419" t="s">
        <v>217</v>
      </c>
      <c r="BW292" s="418">
        <v>7</v>
      </c>
      <c r="BX292" s="419" t="s">
        <v>217</v>
      </c>
      <c r="BY292" s="419" t="s">
        <v>217</v>
      </c>
    </row>
    <row r="293" spans="1:77" x14ac:dyDescent="0.35">
      <c r="A293" s="418">
        <v>1460</v>
      </c>
      <c r="B293" s="419" t="s">
        <v>1169</v>
      </c>
      <c r="C293" s="419" t="s">
        <v>217</v>
      </c>
      <c r="D293" s="419" t="s">
        <v>217</v>
      </c>
      <c r="E293" s="419" t="s">
        <v>420</v>
      </c>
      <c r="F293" s="419" t="s">
        <v>396</v>
      </c>
      <c r="G293" s="418">
        <v>20890109</v>
      </c>
      <c r="H293" s="418">
        <v>20890109</v>
      </c>
      <c r="I293" s="419" t="s">
        <v>1062</v>
      </c>
      <c r="J293" s="420">
        <v>41588</v>
      </c>
      <c r="K293" s="419" t="s">
        <v>217</v>
      </c>
      <c r="L293" s="419" t="s">
        <v>1170</v>
      </c>
      <c r="M293" s="419" t="s">
        <v>399</v>
      </c>
      <c r="N293" s="419" t="s">
        <v>399</v>
      </c>
      <c r="O293" s="419" t="s">
        <v>1169</v>
      </c>
      <c r="R293" s="418">
        <v>0</v>
      </c>
      <c r="S293" s="418">
        <v>0</v>
      </c>
      <c r="T293" s="419" t="s">
        <v>217</v>
      </c>
      <c r="U293" s="419" t="s">
        <v>217</v>
      </c>
      <c r="V293" s="418">
        <v>0</v>
      </c>
      <c r="W293" s="418">
        <v>2</v>
      </c>
      <c r="X293" s="418">
        <v>2</v>
      </c>
      <c r="Y293" s="418">
        <v>0</v>
      </c>
      <c r="Z293" s="418">
        <v>0</v>
      </c>
      <c r="AA293" s="418">
        <v>0</v>
      </c>
      <c r="AB293" s="418">
        <v>0</v>
      </c>
      <c r="AC293" s="418">
        <v>2</v>
      </c>
      <c r="AD293" s="418">
        <v>2</v>
      </c>
      <c r="AE293" s="418">
        <v>0</v>
      </c>
      <c r="AF293" s="418">
        <v>0</v>
      </c>
      <c r="AG293" s="418">
        <v>0</v>
      </c>
      <c r="AH293" s="418">
        <v>4</v>
      </c>
      <c r="AI293" s="418">
        <v>3</v>
      </c>
      <c r="AJ293" s="418">
        <v>7</v>
      </c>
      <c r="AK293" s="418">
        <v>0</v>
      </c>
      <c r="AL293" s="418">
        <v>0</v>
      </c>
      <c r="AM293" s="418">
        <v>0</v>
      </c>
      <c r="AN293" s="418">
        <v>14</v>
      </c>
      <c r="AO293" s="418">
        <v>24</v>
      </c>
      <c r="AP293" s="418">
        <v>38</v>
      </c>
      <c r="AQ293" s="418">
        <v>0</v>
      </c>
      <c r="AR293" s="418">
        <v>0</v>
      </c>
      <c r="AS293" s="418">
        <v>0</v>
      </c>
      <c r="AT293" s="418">
        <v>5</v>
      </c>
      <c r="AU293" s="418">
        <v>9</v>
      </c>
      <c r="AV293" s="418">
        <v>14</v>
      </c>
      <c r="AW293" s="418">
        <v>1</v>
      </c>
      <c r="AX293" s="418">
        <v>0</v>
      </c>
      <c r="AY293" s="418">
        <v>1</v>
      </c>
      <c r="AZ293" s="418">
        <v>0</v>
      </c>
      <c r="BA293" s="418">
        <v>0</v>
      </c>
      <c r="BB293" s="418">
        <v>0</v>
      </c>
      <c r="BC293" s="419" t="s">
        <v>0</v>
      </c>
      <c r="BD293" s="419" t="s">
        <v>7</v>
      </c>
      <c r="BE293" s="418">
        <v>1</v>
      </c>
      <c r="BF293" s="418" t="b">
        <v>0</v>
      </c>
      <c r="BH293" s="418" t="b">
        <v>0</v>
      </c>
      <c r="BI293" s="418" t="b">
        <v>1</v>
      </c>
      <c r="BJ293" s="419" t="s">
        <v>2</v>
      </c>
      <c r="BK293" s="418">
        <v>40</v>
      </c>
      <c r="BL293" s="418" t="b">
        <v>1</v>
      </c>
      <c r="BM293" s="418">
        <v>1</v>
      </c>
      <c r="BN293" s="418" t="b">
        <v>0</v>
      </c>
      <c r="BP293" s="418" t="b">
        <v>0</v>
      </c>
      <c r="BQ293" s="418" t="b">
        <v>0</v>
      </c>
      <c r="BR293" s="418" t="b">
        <v>0</v>
      </c>
      <c r="BS293" s="418" t="b">
        <v>0</v>
      </c>
      <c r="BT293" s="418" t="b">
        <v>0</v>
      </c>
      <c r="BU293" s="418">
        <v>1.5</v>
      </c>
      <c r="BV293" s="419" t="s">
        <v>217</v>
      </c>
      <c r="BW293" s="418">
        <v>0.5</v>
      </c>
      <c r="BX293" s="419" t="s">
        <v>217</v>
      </c>
      <c r="BY293" s="419" t="s">
        <v>217</v>
      </c>
    </row>
    <row r="294" spans="1:77" ht="29" x14ac:dyDescent="0.35">
      <c r="A294" s="418">
        <v>1461</v>
      </c>
      <c r="B294" s="419" t="s">
        <v>1171</v>
      </c>
      <c r="C294" s="419" t="s">
        <v>217</v>
      </c>
      <c r="D294" s="419" t="s">
        <v>1172</v>
      </c>
      <c r="E294" s="419" t="s">
        <v>1173</v>
      </c>
      <c r="F294" s="419" t="s">
        <v>396</v>
      </c>
      <c r="G294" s="418">
        <v>20890110</v>
      </c>
      <c r="H294" s="418">
        <v>20890110</v>
      </c>
      <c r="I294" s="419" t="s">
        <v>1174</v>
      </c>
      <c r="J294" s="420">
        <v>41592</v>
      </c>
      <c r="K294" s="419" t="s">
        <v>217</v>
      </c>
      <c r="L294" s="419" t="s">
        <v>1175</v>
      </c>
      <c r="M294" s="419" t="s">
        <v>566</v>
      </c>
      <c r="N294" s="419" t="s">
        <v>566</v>
      </c>
      <c r="O294" s="419" t="s">
        <v>561</v>
      </c>
      <c r="R294" s="418">
        <v>0</v>
      </c>
      <c r="S294" s="418">
        <v>0</v>
      </c>
      <c r="T294" s="419" t="s">
        <v>217</v>
      </c>
      <c r="U294" s="419" t="s">
        <v>217</v>
      </c>
      <c r="V294" s="418">
        <v>0</v>
      </c>
      <c r="W294" s="418">
        <v>1</v>
      </c>
      <c r="X294" s="418">
        <v>1</v>
      </c>
      <c r="Y294" s="418">
        <v>0</v>
      </c>
      <c r="Z294" s="418">
        <v>0</v>
      </c>
      <c r="AA294" s="418">
        <v>0</v>
      </c>
      <c r="AB294" s="418">
        <v>0</v>
      </c>
      <c r="AC294" s="418">
        <v>1</v>
      </c>
      <c r="AD294" s="418">
        <v>1</v>
      </c>
      <c r="AE294" s="418">
        <v>0</v>
      </c>
      <c r="AF294" s="418">
        <v>0</v>
      </c>
      <c r="AG294" s="418">
        <v>0</v>
      </c>
      <c r="AH294" s="418">
        <v>0</v>
      </c>
      <c r="AI294" s="418">
        <v>0</v>
      </c>
      <c r="AJ294" s="418">
        <v>0</v>
      </c>
      <c r="AK294" s="418">
        <v>0</v>
      </c>
      <c r="AL294" s="418">
        <v>0</v>
      </c>
      <c r="AM294" s="418">
        <v>0</v>
      </c>
      <c r="AN294" s="418">
        <v>9</v>
      </c>
      <c r="AO294" s="418">
        <v>9</v>
      </c>
      <c r="AP294" s="418">
        <v>18</v>
      </c>
      <c r="AQ294" s="418">
        <v>7</v>
      </c>
      <c r="AR294" s="418">
        <v>4</v>
      </c>
      <c r="AS294" s="418">
        <v>11</v>
      </c>
      <c r="AT294" s="418">
        <v>1</v>
      </c>
      <c r="AU294" s="418">
        <v>5</v>
      </c>
      <c r="AV294" s="418">
        <v>6</v>
      </c>
      <c r="AW294" s="418">
        <v>0</v>
      </c>
      <c r="AX294" s="418">
        <v>0</v>
      </c>
      <c r="AY294" s="418">
        <v>0</v>
      </c>
      <c r="AZ294" s="418">
        <v>1</v>
      </c>
      <c r="BA294" s="418">
        <v>0</v>
      </c>
      <c r="BB294" s="418">
        <v>1</v>
      </c>
      <c r="BC294" s="419" t="s">
        <v>3</v>
      </c>
      <c r="BD294" s="419" t="s">
        <v>7</v>
      </c>
      <c r="BE294" s="418">
        <v>1</v>
      </c>
      <c r="BF294" s="418" t="b">
        <v>1</v>
      </c>
      <c r="BG294" s="418">
        <v>3</v>
      </c>
      <c r="BH294" s="418" t="b">
        <v>0</v>
      </c>
      <c r="BI294" s="418" t="b">
        <v>1</v>
      </c>
      <c r="BJ294" s="419" t="s">
        <v>2</v>
      </c>
      <c r="BL294" s="418" t="b">
        <v>0</v>
      </c>
      <c r="BN294" s="418" t="b">
        <v>0</v>
      </c>
      <c r="BP294" s="418" t="b">
        <v>0</v>
      </c>
      <c r="BQ294" s="418" t="b">
        <v>0</v>
      </c>
      <c r="BR294" s="418" t="b">
        <v>0</v>
      </c>
      <c r="BS294" s="418" t="b">
        <v>0</v>
      </c>
      <c r="BT294" s="418" t="b">
        <v>0</v>
      </c>
      <c r="BV294" s="419" t="s">
        <v>217</v>
      </c>
      <c r="BX294" s="419" t="s">
        <v>217</v>
      </c>
      <c r="BY294" s="419" t="s">
        <v>217</v>
      </c>
    </row>
    <row r="295" spans="1:77" ht="29" x14ac:dyDescent="0.35">
      <c r="A295" s="418">
        <v>1462</v>
      </c>
      <c r="B295" s="419" t="s">
        <v>1176</v>
      </c>
      <c r="C295" s="419" t="s">
        <v>217</v>
      </c>
      <c r="D295" s="419" t="s">
        <v>217</v>
      </c>
      <c r="E295" s="419" t="s">
        <v>747</v>
      </c>
      <c r="F295" s="419" t="s">
        <v>396</v>
      </c>
      <c r="G295" s="418">
        <v>20890111</v>
      </c>
      <c r="H295" s="418">
        <v>20890111</v>
      </c>
      <c r="I295" s="419" t="s">
        <v>1177</v>
      </c>
      <c r="J295" s="420">
        <v>41531</v>
      </c>
      <c r="K295" s="419" t="s">
        <v>217</v>
      </c>
      <c r="L295" s="419" t="s">
        <v>747</v>
      </c>
      <c r="M295" s="419" t="s">
        <v>566</v>
      </c>
      <c r="N295" s="419" t="s">
        <v>566</v>
      </c>
      <c r="O295" s="419" t="s">
        <v>561</v>
      </c>
      <c r="R295" s="418">
        <v>0</v>
      </c>
      <c r="S295" s="418">
        <v>0</v>
      </c>
      <c r="T295" s="419" t="s">
        <v>217</v>
      </c>
      <c r="U295" s="419" t="s">
        <v>217</v>
      </c>
      <c r="V295" s="418">
        <v>0</v>
      </c>
      <c r="W295" s="418">
        <v>1</v>
      </c>
      <c r="X295" s="418">
        <v>1</v>
      </c>
      <c r="Y295" s="418">
        <v>0</v>
      </c>
      <c r="Z295" s="418">
        <v>0</v>
      </c>
      <c r="AA295" s="418">
        <v>0</v>
      </c>
      <c r="AB295" s="418">
        <v>0</v>
      </c>
      <c r="AC295" s="418">
        <v>1</v>
      </c>
      <c r="AD295" s="418">
        <v>1</v>
      </c>
      <c r="AE295" s="418">
        <v>0</v>
      </c>
      <c r="AF295" s="418">
        <v>0</v>
      </c>
      <c r="AG295" s="418">
        <v>0</v>
      </c>
      <c r="AH295" s="418">
        <v>0</v>
      </c>
      <c r="AI295" s="418">
        <v>0</v>
      </c>
      <c r="AJ295" s="418">
        <v>0</v>
      </c>
      <c r="AK295" s="418">
        <v>0</v>
      </c>
      <c r="AL295" s="418">
        <v>0</v>
      </c>
      <c r="AM295" s="418">
        <v>0</v>
      </c>
      <c r="AN295" s="418">
        <v>14</v>
      </c>
      <c r="AO295" s="418">
        <v>18</v>
      </c>
      <c r="AP295" s="418">
        <v>32</v>
      </c>
      <c r="AQ295" s="418">
        <v>14</v>
      </c>
      <c r="AR295" s="418">
        <v>18</v>
      </c>
      <c r="AS295" s="418">
        <v>32</v>
      </c>
      <c r="AT295" s="418">
        <v>3</v>
      </c>
      <c r="AU295" s="418">
        <v>5</v>
      </c>
      <c r="AV295" s="418">
        <v>8</v>
      </c>
      <c r="AW295" s="418">
        <v>0</v>
      </c>
      <c r="AX295" s="418">
        <v>0</v>
      </c>
      <c r="AY295" s="418">
        <v>0</v>
      </c>
      <c r="AZ295" s="418">
        <v>0</v>
      </c>
      <c r="BA295" s="418">
        <v>0</v>
      </c>
      <c r="BB295" s="418">
        <v>0</v>
      </c>
      <c r="BC295" s="419" t="s">
        <v>3</v>
      </c>
      <c r="BD295" s="419" t="s">
        <v>1</v>
      </c>
      <c r="BE295" s="418">
        <v>1</v>
      </c>
      <c r="BF295" s="418" t="b">
        <v>1</v>
      </c>
      <c r="BG295" s="418">
        <v>1</v>
      </c>
      <c r="BH295" s="418" t="b">
        <v>1</v>
      </c>
      <c r="BI295" s="418" t="b">
        <v>1</v>
      </c>
      <c r="BJ295" s="419" t="s">
        <v>2</v>
      </c>
      <c r="BK295" s="418">
        <v>30</v>
      </c>
      <c r="BL295" s="418" t="b">
        <v>0</v>
      </c>
      <c r="BN295" s="418" t="b">
        <v>0</v>
      </c>
      <c r="BP295" s="418" t="b">
        <v>0</v>
      </c>
      <c r="BQ295" s="418" t="b">
        <v>0</v>
      </c>
      <c r="BR295" s="418" t="b">
        <v>0</v>
      </c>
      <c r="BS295" s="418" t="b">
        <v>0</v>
      </c>
      <c r="BT295" s="418" t="b">
        <v>0</v>
      </c>
      <c r="BU295" s="418">
        <v>1</v>
      </c>
      <c r="BV295" s="419" t="s">
        <v>217</v>
      </c>
      <c r="BW295" s="418">
        <v>3</v>
      </c>
      <c r="BX295" s="419" t="s">
        <v>217</v>
      </c>
      <c r="BY295" s="419" t="s">
        <v>217</v>
      </c>
    </row>
    <row r="296" spans="1:77" ht="29" x14ac:dyDescent="0.35">
      <c r="A296" s="418">
        <v>1463</v>
      </c>
      <c r="B296" s="419" t="s">
        <v>1178</v>
      </c>
      <c r="C296" s="419" t="s">
        <v>217</v>
      </c>
      <c r="D296" s="419" t="s">
        <v>217</v>
      </c>
      <c r="E296" s="419" t="s">
        <v>933</v>
      </c>
      <c r="F296" s="419" t="s">
        <v>396</v>
      </c>
      <c r="G296" s="418">
        <v>20890112</v>
      </c>
      <c r="H296" s="418">
        <v>20890112</v>
      </c>
      <c r="I296" s="419" t="s">
        <v>764</v>
      </c>
      <c r="J296" s="420">
        <v>41597</v>
      </c>
      <c r="K296" s="419" t="s">
        <v>217</v>
      </c>
      <c r="L296" s="419" t="s">
        <v>933</v>
      </c>
      <c r="M296" s="419" t="s">
        <v>566</v>
      </c>
      <c r="N296" s="419" t="s">
        <v>566</v>
      </c>
      <c r="O296" s="419" t="s">
        <v>561</v>
      </c>
      <c r="R296" s="418">
        <v>0</v>
      </c>
      <c r="S296" s="418">
        <v>0</v>
      </c>
      <c r="T296" s="419" t="s">
        <v>217</v>
      </c>
      <c r="U296" s="419" t="s">
        <v>217</v>
      </c>
      <c r="V296" s="418">
        <v>0</v>
      </c>
      <c r="W296" s="418">
        <v>1</v>
      </c>
      <c r="X296" s="418">
        <v>1</v>
      </c>
      <c r="Y296" s="418">
        <v>0</v>
      </c>
      <c r="Z296" s="418">
        <v>0</v>
      </c>
      <c r="AA296" s="418">
        <v>0</v>
      </c>
      <c r="AB296" s="418">
        <v>0</v>
      </c>
      <c r="AC296" s="418">
        <v>1</v>
      </c>
      <c r="AD296" s="418">
        <v>1</v>
      </c>
      <c r="AE296" s="418">
        <v>0</v>
      </c>
      <c r="AF296" s="418">
        <v>0</v>
      </c>
      <c r="AG296" s="418">
        <v>0</v>
      </c>
      <c r="AH296" s="418">
        <v>0</v>
      </c>
      <c r="AI296" s="418">
        <v>0</v>
      </c>
      <c r="AJ296" s="418">
        <v>0</v>
      </c>
      <c r="AK296" s="418">
        <v>0</v>
      </c>
      <c r="AL296" s="418">
        <v>0</v>
      </c>
      <c r="AM296" s="418">
        <v>0</v>
      </c>
      <c r="AN296" s="418">
        <v>16</v>
      </c>
      <c r="AO296" s="418">
        <v>9</v>
      </c>
      <c r="AP296" s="418">
        <v>25</v>
      </c>
      <c r="AQ296" s="418">
        <v>14</v>
      </c>
      <c r="AR296" s="418">
        <v>7</v>
      </c>
      <c r="AS296" s="418">
        <v>21</v>
      </c>
      <c r="AT296" s="418">
        <v>2</v>
      </c>
      <c r="AU296" s="418">
        <v>3</v>
      </c>
      <c r="AV296" s="418">
        <v>5</v>
      </c>
      <c r="AW296" s="418">
        <v>1</v>
      </c>
      <c r="AX296" s="418">
        <v>0</v>
      </c>
      <c r="AY296" s="418">
        <v>1</v>
      </c>
      <c r="AZ296" s="418">
        <v>0</v>
      </c>
      <c r="BA296" s="418">
        <v>0</v>
      </c>
      <c r="BB296" s="418">
        <v>0</v>
      </c>
      <c r="BC296" s="419" t="s">
        <v>3</v>
      </c>
      <c r="BD296" s="419" t="s">
        <v>1</v>
      </c>
      <c r="BE296" s="418">
        <v>1</v>
      </c>
      <c r="BF296" s="418" t="b">
        <v>1</v>
      </c>
      <c r="BG296" s="418">
        <v>4</v>
      </c>
      <c r="BH296" s="418" t="b">
        <v>1</v>
      </c>
      <c r="BI296" s="418" t="b">
        <v>1</v>
      </c>
      <c r="BJ296" s="419" t="s">
        <v>2</v>
      </c>
      <c r="BK296" s="418">
        <v>30</v>
      </c>
      <c r="BL296" s="418" t="b">
        <v>0</v>
      </c>
      <c r="BN296" s="418" t="b">
        <v>0</v>
      </c>
      <c r="BP296" s="418" t="b">
        <v>0</v>
      </c>
      <c r="BQ296" s="418" t="b">
        <v>1</v>
      </c>
      <c r="BR296" s="418" t="b">
        <v>1</v>
      </c>
      <c r="BS296" s="418" t="b">
        <v>1</v>
      </c>
      <c r="BT296" s="418" t="b">
        <v>1</v>
      </c>
      <c r="BU296" s="418">
        <v>3</v>
      </c>
      <c r="BV296" s="419" t="s">
        <v>217</v>
      </c>
      <c r="BW296" s="418">
        <v>0.8</v>
      </c>
      <c r="BX296" s="419" t="s">
        <v>217</v>
      </c>
      <c r="BY296" s="419" t="s">
        <v>217</v>
      </c>
    </row>
    <row r="297" spans="1:77" x14ac:dyDescent="0.35">
      <c r="A297" s="418">
        <v>1464</v>
      </c>
      <c r="B297" s="419" t="s">
        <v>732</v>
      </c>
      <c r="C297" s="419" t="s">
        <v>217</v>
      </c>
      <c r="D297" s="419" t="s">
        <v>217</v>
      </c>
      <c r="E297" s="419" t="s">
        <v>732</v>
      </c>
      <c r="F297" s="419" t="s">
        <v>396</v>
      </c>
      <c r="G297" s="418">
        <v>20890113</v>
      </c>
      <c r="H297" s="418">
        <v>20890113</v>
      </c>
      <c r="I297" s="419" t="s">
        <v>733</v>
      </c>
      <c r="J297" s="420">
        <v>41593</v>
      </c>
      <c r="K297" s="419" t="s">
        <v>217</v>
      </c>
      <c r="L297" s="419" t="s">
        <v>732</v>
      </c>
      <c r="M297" s="419" t="s">
        <v>566</v>
      </c>
      <c r="N297" s="419" t="s">
        <v>566</v>
      </c>
      <c r="O297" s="419" t="s">
        <v>561</v>
      </c>
      <c r="R297" s="418">
        <v>0</v>
      </c>
      <c r="S297" s="418">
        <v>0</v>
      </c>
      <c r="T297" s="419" t="s">
        <v>217</v>
      </c>
      <c r="U297" s="419" t="s">
        <v>217</v>
      </c>
      <c r="V297" s="418">
        <v>0</v>
      </c>
      <c r="W297" s="418">
        <v>1</v>
      </c>
      <c r="X297" s="418">
        <v>1</v>
      </c>
      <c r="Y297" s="418">
        <v>0</v>
      </c>
      <c r="Z297" s="418">
        <v>1</v>
      </c>
      <c r="AA297" s="418">
        <v>1</v>
      </c>
      <c r="AB297" s="418">
        <v>0</v>
      </c>
      <c r="AC297" s="418">
        <v>0</v>
      </c>
      <c r="AD297" s="418">
        <v>0</v>
      </c>
      <c r="AE297" s="418">
        <v>0</v>
      </c>
      <c r="AF297" s="418">
        <v>0</v>
      </c>
      <c r="AG297" s="418">
        <v>0</v>
      </c>
      <c r="AH297" s="418">
        <v>0</v>
      </c>
      <c r="AI297" s="418">
        <v>0</v>
      </c>
      <c r="AJ297" s="418">
        <v>0</v>
      </c>
      <c r="AK297" s="418">
        <v>0</v>
      </c>
      <c r="AL297" s="418">
        <v>0</v>
      </c>
      <c r="AM297" s="418">
        <v>0</v>
      </c>
      <c r="AN297" s="418">
        <v>11</v>
      </c>
      <c r="AO297" s="418">
        <v>9</v>
      </c>
      <c r="AP297" s="418">
        <v>20</v>
      </c>
      <c r="AQ297" s="418">
        <v>9</v>
      </c>
      <c r="AR297" s="418">
        <v>6</v>
      </c>
      <c r="AS297" s="418">
        <v>15</v>
      </c>
      <c r="AT297" s="418">
        <v>2</v>
      </c>
      <c r="AU297" s="418">
        <v>6</v>
      </c>
      <c r="AV297" s="418">
        <v>8</v>
      </c>
      <c r="AW297" s="418">
        <v>0</v>
      </c>
      <c r="AX297" s="418">
        <v>0</v>
      </c>
      <c r="AY297" s="418">
        <v>0</v>
      </c>
      <c r="AZ297" s="418">
        <v>0</v>
      </c>
      <c r="BA297" s="418">
        <v>0</v>
      </c>
      <c r="BB297" s="418">
        <v>0</v>
      </c>
      <c r="BC297" s="419" t="s">
        <v>0</v>
      </c>
      <c r="BD297" s="419" t="s">
        <v>7</v>
      </c>
      <c r="BE297" s="418">
        <v>1</v>
      </c>
      <c r="BF297" s="418" t="b">
        <v>1</v>
      </c>
      <c r="BG297" s="418">
        <v>1</v>
      </c>
      <c r="BH297" s="418" t="b">
        <v>0</v>
      </c>
      <c r="BI297" s="418" t="b">
        <v>1</v>
      </c>
      <c r="BJ297" s="419" t="s">
        <v>2</v>
      </c>
      <c r="BK297" s="418">
        <v>20</v>
      </c>
      <c r="BL297" s="418" t="b">
        <v>0</v>
      </c>
      <c r="BN297" s="418" t="b">
        <v>0</v>
      </c>
      <c r="BP297" s="418" t="b">
        <v>0</v>
      </c>
      <c r="BQ297" s="418" t="b">
        <v>0</v>
      </c>
      <c r="BR297" s="418" t="b">
        <v>0</v>
      </c>
      <c r="BS297" s="418" t="b">
        <v>0</v>
      </c>
      <c r="BT297" s="418" t="b">
        <v>0</v>
      </c>
      <c r="BU297" s="418">
        <v>1.5</v>
      </c>
      <c r="BV297" s="419" t="s">
        <v>217</v>
      </c>
      <c r="BW297" s="418">
        <v>2</v>
      </c>
      <c r="BX297" s="419" t="s">
        <v>217</v>
      </c>
      <c r="BY297" s="419" t="s">
        <v>217</v>
      </c>
    </row>
    <row r="298" spans="1:77" ht="29" x14ac:dyDescent="0.35">
      <c r="A298" s="418">
        <v>1466</v>
      </c>
      <c r="B298" s="419" t="s">
        <v>1179</v>
      </c>
      <c r="C298" s="419" t="s">
        <v>217</v>
      </c>
      <c r="D298" s="419" t="s">
        <v>217</v>
      </c>
      <c r="E298" s="419" t="s">
        <v>1021</v>
      </c>
      <c r="F298" s="419" t="s">
        <v>396</v>
      </c>
      <c r="G298" s="418">
        <v>20890115</v>
      </c>
      <c r="H298" s="418">
        <v>20890115</v>
      </c>
      <c r="I298" s="419" t="s">
        <v>1180</v>
      </c>
      <c r="J298" s="420">
        <v>41593</v>
      </c>
      <c r="K298" s="419" t="s">
        <v>217</v>
      </c>
      <c r="L298" s="419" t="s">
        <v>1021</v>
      </c>
      <c r="M298" s="419" t="s">
        <v>566</v>
      </c>
      <c r="N298" s="419" t="s">
        <v>566</v>
      </c>
      <c r="O298" s="419" t="s">
        <v>561</v>
      </c>
      <c r="R298" s="418">
        <v>0</v>
      </c>
      <c r="S298" s="418">
        <v>0</v>
      </c>
      <c r="T298" s="419" t="s">
        <v>217</v>
      </c>
      <c r="U298" s="419" t="s">
        <v>217</v>
      </c>
      <c r="V298" s="418">
        <v>0</v>
      </c>
      <c r="W298" s="418">
        <v>2</v>
      </c>
      <c r="X298" s="418">
        <v>2</v>
      </c>
      <c r="Y298" s="418">
        <v>0</v>
      </c>
      <c r="Z298" s="418">
        <v>0</v>
      </c>
      <c r="AA298" s="418">
        <v>0</v>
      </c>
      <c r="AB298" s="418">
        <v>0</v>
      </c>
      <c r="AC298" s="418">
        <v>2</v>
      </c>
      <c r="AD298" s="418">
        <v>2</v>
      </c>
      <c r="AE298" s="418">
        <v>0</v>
      </c>
      <c r="AF298" s="418">
        <v>0</v>
      </c>
      <c r="AG298" s="418">
        <v>0</v>
      </c>
      <c r="AH298" s="418">
        <v>0</v>
      </c>
      <c r="AI298" s="418">
        <v>0</v>
      </c>
      <c r="AJ298" s="418">
        <v>0</v>
      </c>
      <c r="AK298" s="418">
        <v>0</v>
      </c>
      <c r="AL298" s="418">
        <v>0</v>
      </c>
      <c r="AM298" s="418">
        <v>0</v>
      </c>
      <c r="AN298" s="418">
        <v>6</v>
      </c>
      <c r="AO298" s="418">
        <v>5</v>
      </c>
      <c r="AP298" s="418">
        <v>11</v>
      </c>
      <c r="AQ298" s="418">
        <v>5</v>
      </c>
      <c r="AR298" s="418">
        <v>4</v>
      </c>
      <c r="AS298" s="418">
        <v>9</v>
      </c>
      <c r="AT298" s="418">
        <v>0</v>
      </c>
      <c r="AU298" s="418">
        <v>4</v>
      </c>
      <c r="AV298" s="418">
        <v>4</v>
      </c>
      <c r="AW298" s="418">
        <v>0</v>
      </c>
      <c r="AX298" s="418">
        <v>0</v>
      </c>
      <c r="AY298" s="418">
        <v>0</v>
      </c>
      <c r="AZ298" s="418">
        <v>0</v>
      </c>
      <c r="BA298" s="418">
        <v>0</v>
      </c>
      <c r="BB298" s="418">
        <v>0</v>
      </c>
      <c r="BC298" s="419" t="s">
        <v>0</v>
      </c>
      <c r="BD298" s="419" t="s">
        <v>1</v>
      </c>
      <c r="BE298" s="418">
        <v>1</v>
      </c>
      <c r="BF298" s="418" t="b">
        <v>1</v>
      </c>
      <c r="BG298" s="418">
        <v>1</v>
      </c>
      <c r="BH298" s="418" t="b">
        <v>1</v>
      </c>
      <c r="BI298" s="418" t="b">
        <v>1</v>
      </c>
      <c r="BJ298" s="419" t="s">
        <v>4</v>
      </c>
      <c r="BL298" s="418" t="b">
        <v>0</v>
      </c>
      <c r="BN298" s="418" t="b">
        <v>0</v>
      </c>
      <c r="BP298" s="418" t="b">
        <v>0</v>
      </c>
      <c r="BQ298" s="418" t="b">
        <v>0</v>
      </c>
      <c r="BR298" s="418" t="b">
        <v>0</v>
      </c>
      <c r="BS298" s="418" t="b">
        <v>0</v>
      </c>
      <c r="BT298" s="418" t="b">
        <v>0</v>
      </c>
      <c r="BU298" s="418">
        <v>2</v>
      </c>
      <c r="BV298" s="419" t="s">
        <v>217</v>
      </c>
      <c r="BW298" s="418">
        <v>1</v>
      </c>
      <c r="BX298" s="419" t="s">
        <v>217</v>
      </c>
      <c r="BY298" s="419" t="s">
        <v>217</v>
      </c>
    </row>
    <row r="299" spans="1:77" ht="29" x14ac:dyDescent="0.35">
      <c r="A299" s="418">
        <v>1467</v>
      </c>
      <c r="B299" s="419" t="s">
        <v>1181</v>
      </c>
      <c r="C299" s="419" t="s">
        <v>217</v>
      </c>
      <c r="D299" s="419" t="s">
        <v>217</v>
      </c>
      <c r="E299" s="419" t="s">
        <v>1021</v>
      </c>
      <c r="F299" s="419" t="s">
        <v>396</v>
      </c>
      <c r="G299" s="418">
        <v>20890116</v>
      </c>
      <c r="H299" s="418">
        <v>20890116</v>
      </c>
      <c r="I299" s="419" t="s">
        <v>1182</v>
      </c>
      <c r="J299" s="420">
        <v>41593</v>
      </c>
      <c r="K299" s="419" t="s">
        <v>217</v>
      </c>
      <c r="L299" s="419" t="s">
        <v>1021</v>
      </c>
      <c r="M299" s="419" t="s">
        <v>566</v>
      </c>
      <c r="N299" s="419" t="s">
        <v>566</v>
      </c>
      <c r="O299" s="419" t="s">
        <v>561</v>
      </c>
      <c r="R299" s="418">
        <v>0</v>
      </c>
      <c r="S299" s="418">
        <v>0</v>
      </c>
      <c r="T299" s="419" t="s">
        <v>217</v>
      </c>
      <c r="U299" s="419" t="s">
        <v>217</v>
      </c>
      <c r="V299" s="418">
        <v>0</v>
      </c>
      <c r="W299" s="418">
        <v>1</v>
      </c>
      <c r="X299" s="418">
        <v>1</v>
      </c>
      <c r="Y299" s="418">
        <v>0</v>
      </c>
      <c r="Z299" s="418">
        <v>0</v>
      </c>
      <c r="AA299" s="418">
        <v>0</v>
      </c>
      <c r="AB299" s="418">
        <v>0</v>
      </c>
      <c r="AC299" s="418">
        <v>1</v>
      </c>
      <c r="AD299" s="418">
        <v>1</v>
      </c>
      <c r="AE299" s="418">
        <v>0</v>
      </c>
      <c r="AF299" s="418">
        <v>0</v>
      </c>
      <c r="AG299" s="418">
        <v>0</v>
      </c>
      <c r="AH299" s="418">
        <v>6</v>
      </c>
      <c r="AI299" s="418">
        <v>3</v>
      </c>
      <c r="AJ299" s="418">
        <v>9</v>
      </c>
      <c r="AK299" s="418">
        <v>0</v>
      </c>
      <c r="AL299" s="418">
        <v>0</v>
      </c>
      <c r="AM299" s="418">
        <v>0</v>
      </c>
      <c r="AN299" s="418">
        <v>11</v>
      </c>
      <c r="AO299" s="418">
        <v>8</v>
      </c>
      <c r="AP299" s="418">
        <v>19</v>
      </c>
      <c r="AQ299" s="418">
        <v>9</v>
      </c>
      <c r="AR299" s="418">
        <v>6</v>
      </c>
      <c r="AS299" s="418">
        <v>15</v>
      </c>
      <c r="AT299" s="418">
        <v>6</v>
      </c>
      <c r="AU299" s="418">
        <v>4</v>
      </c>
      <c r="AV299" s="418">
        <v>10</v>
      </c>
      <c r="AW299" s="418">
        <v>11</v>
      </c>
      <c r="AX299" s="418">
        <v>9</v>
      </c>
      <c r="AY299" s="418">
        <v>20</v>
      </c>
      <c r="AZ299" s="418">
        <v>0</v>
      </c>
      <c r="BA299" s="418">
        <v>0</v>
      </c>
      <c r="BB299" s="418">
        <v>0</v>
      </c>
      <c r="BC299" s="419" t="s">
        <v>3</v>
      </c>
      <c r="BD299" s="419" t="s">
        <v>1</v>
      </c>
      <c r="BE299" s="418">
        <v>1</v>
      </c>
      <c r="BF299" s="418" t="b">
        <v>1</v>
      </c>
      <c r="BG299" s="418">
        <v>4</v>
      </c>
      <c r="BH299" s="418" t="b">
        <v>1</v>
      </c>
      <c r="BI299" s="418" t="b">
        <v>1</v>
      </c>
      <c r="BJ299" s="419" t="s">
        <v>2</v>
      </c>
      <c r="BK299" s="418">
        <v>3</v>
      </c>
      <c r="BL299" s="418" t="b">
        <v>0</v>
      </c>
      <c r="BN299" s="418" t="b">
        <v>0</v>
      </c>
      <c r="BP299" s="418" t="b">
        <v>0</v>
      </c>
      <c r="BQ299" s="418" t="b">
        <v>0</v>
      </c>
      <c r="BR299" s="418" t="b">
        <v>0</v>
      </c>
      <c r="BS299" s="418" t="b">
        <v>0</v>
      </c>
      <c r="BT299" s="418" t="b">
        <v>0</v>
      </c>
      <c r="BU299" s="418">
        <v>1</v>
      </c>
      <c r="BV299" s="419" t="s">
        <v>217</v>
      </c>
      <c r="BW299" s="418">
        <v>6</v>
      </c>
      <c r="BX299" s="419" t="s">
        <v>217</v>
      </c>
      <c r="BY299" s="419" t="s">
        <v>217</v>
      </c>
    </row>
    <row r="300" spans="1:77" x14ac:dyDescent="0.35">
      <c r="A300" s="418">
        <v>1468</v>
      </c>
      <c r="B300" s="419" t="s">
        <v>745</v>
      </c>
      <c r="C300" s="419" t="s">
        <v>217</v>
      </c>
      <c r="D300" s="419" t="s">
        <v>217</v>
      </c>
      <c r="E300" s="419" t="s">
        <v>745</v>
      </c>
      <c r="F300" s="419" t="s">
        <v>396</v>
      </c>
      <c r="G300" s="418">
        <v>20890117</v>
      </c>
      <c r="H300" s="418">
        <v>20890117</v>
      </c>
      <c r="I300" s="419" t="s">
        <v>733</v>
      </c>
      <c r="J300" s="420">
        <v>41593</v>
      </c>
      <c r="K300" s="419" t="s">
        <v>217</v>
      </c>
      <c r="L300" s="419" t="s">
        <v>745</v>
      </c>
      <c r="M300" s="419" t="s">
        <v>566</v>
      </c>
      <c r="N300" s="419" t="s">
        <v>566</v>
      </c>
      <c r="O300" s="419" t="s">
        <v>561</v>
      </c>
      <c r="R300" s="418">
        <v>0</v>
      </c>
      <c r="S300" s="418">
        <v>0</v>
      </c>
      <c r="T300" s="419" t="s">
        <v>217</v>
      </c>
      <c r="U300" s="419" t="s">
        <v>217</v>
      </c>
      <c r="V300" s="418">
        <v>0</v>
      </c>
      <c r="W300" s="418">
        <v>1</v>
      </c>
      <c r="X300" s="418">
        <v>1</v>
      </c>
      <c r="Y300" s="418">
        <v>0</v>
      </c>
      <c r="Z300" s="418">
        <v>0</v>
      </c>
      <c r="AA300" s="418">
        <v>0</v>
      </c>
      <c r="AB300" s="418">
        <v>0</v>
      </c>
      <c r="AC300" s="418">
        <v>1</v>
      </c>
      <c r="AD300" s="418">
        <v>1</v>
      </c>
      <c r="AE300" s="418">
        <v>0</v>
      </c>
      <c r="AF300" s="418">
        <v>0</v>
      </c>
      <c r="AG300" s="418">
        <v>0</v>
      </c>
      <c r="AH300" s="418">
        <v>0</v>
      </c>
      <c r="AI300" s="418">
        <v>9</v>
      </c>
      <c r="AJ300" s="418">
        <v>9</v>
      </c>
      <c r="AK300" s="418">
        <v>0</v>
      </c>
      <c r="AL300" s="418">
        <v>0</v>
      </c>
      <c r="AM300" s="418">
        <v>0</v>
      </c>
      <c r="AN300" s="418">
        <v>9</v>
      </c>
      <c r="AO300" s="418">
        <v>9</v>
      </c>
      <c r="AP300" s="418">
        <v>18</v>
      </c>
      <c r="AQ300" s="418">
        <v>9</v>
      </c>
      <c r="AR300" s="418">
        <v>9</v>
      </c>
      <c r="AS300" s="418">
        <v>18</v>
      </c>
      <c r="AT300" s="418">
        <v>4</v>
      </c>
      <c r="AU300" s="418">
        <v>3</v>
      </c>
      <c r="AV300" s="418">
        <v>7</v>
      </c>
      <c r="AW300" s="418">
        <v>0</v>
      </c>
      <c r="AX300" s="418">
        <v>1</v>
      </c>
      <c r="AY300" s="418">
        <v>1</v>
      </c>
      <c r="AZ300" s="418">
        <v>0</v>
      </c>
      <c r="BA300" s="418">
        <v>1</v>
      </c>
      <c r="BB300" s="418">
        <v>1</v>
      </c>
      <c r="BC300" s="419" t="s">
        <v>3</v>
      </c>
      <c r="BD300" s="419" t="s">
        <v>1</v>
      </c>
      <c r="BE300" s="418">
        <v>1</v>
      </c>
      <c r="BF300" s="418" t="b">
        <v>1</v>
      </c>
      <c r="BG300" s="418">
        <v>2</v>
      </c>
      <c r="BH300" s="418" t="b">
        <v>1</v>
      </c>
      <c r="BI300" s="418" t="b">
        <v>1</v>
      </c>
      <c r="BJ300" s="419" t="s">
        <v>2</v>
      </c>
      <c r="BK300" s="418">
        <v>20</v>
      </c>
      <c r="BL300" s="418" t="b">
        <v>0</v>
      </c>
      <c r="BN300" s="418" t="b">
        <v>0</v>
      </c>
      <c r="BP300" s="418" t="b">
        <v>1</v>
      </c>
      <c r="BQ300" s="418" t="b">
        <v>0</v>
      </c>
      <c r="BR300" s="418" t="b">
        <v>0</v>
      </c>
      <c r="BS300" s="418" t="b">
        <v>0</v>
      </c>
      <c r="BT300" s="418" t="b">
        <v>0</v>
      </c>
      <c r="BU300" s="418">
        <v>1</v>
      </c>
      <c r="BV300" s="419" t="s">
        <v>217</v>
      </c>
      <c r="BW300" s="418">
        <v>3</v>
      </c>
      <c r="BX300" s="419" t="s">
        <v>217</v>
      </c>
      <c r="BY300" s="419" t="s">
        <v>217</v>
      </c>
    </row>
    <row r="301" spans="1:77" x14ac:dyDescent="0.35">
      <c r="A301" s="418">
        <v>1469</v>
      </c>
      <c r="B301" s="419" t="s">
        <v>1183</v>
      </c>
      <c r="C301" s="419" t="s">
        <v>217</v>
      </c>
      <c r="D301" s="419" t="s">
        <v>217</v>
      </c>
      <c r="E301" s="419" t="s">
        <v>715</v>
      </c>
      <c r="F301" s="419" t="s">
        <v>396</v>
      </c>
      <c r="G301" s="418">
        <v>20890118</v>
      </c>
      <c r="H301" s="418">
        <v>20890118</v>
      </c>
      <c r="I301" s="419" t="s">
        <v>1184</v>
      </c>
      <c r="K301" s="419" t="s">
        <v>217</v>
      </c>
      <c r="L301" s="419" t="s">
        <v>359</v>
      </c>
      <c r="M301" s="419" t="s">
        <v>566</v>
      </c>
      <c r="N301" s="419" t="s">
        <v>566</v>
      </c>
      <c r="O301" s="419" t="s">
        <v>561</v>
      </c>
      <c r="R301" s="418">
        <v>0</v>
      </c>
      <c r="S301" s="418">
        <v>0</v>
      </c>
      <c r="T301" s="419" t="s">
        <v>217</v>
      </c>
      <c r="U301" s="419" t="s">
        <v>217</v>
      </c>
      <c r="V301" s="418">
        <v>0</v>
      </c>
      <c r="W301" s="418">
        <v>2</v>
      </c>
      <c r="X301" s="418">
        <v>2</v>
      </c>
      <c r="Y301" s="418">
        <v>0</v>
      </c>
      <c r="Z301" s="418">
        <v>0</v>
      </c>
      <c r="AA301" s="418">
        <v>0</v>
      </c>
      <c r="AB301" s="418">
        <v>0</v>
      </c>
      <c r="AC301" s="418">
        <v>2</v>
      </c>
      <c r="AD301" s="418">
        <v>2</v>
      </c>
      <c r="AE301" s="418">
        <v>0</v>
      </c>
      <c r="AF301" s="418">
        <v>0</v>
      </c>
      <c r="AG301" s="418">
        <v>0</v>
      </c>
      <c r="AH301" s="418">
        <v>0</v>
      </c>
      <c r="AI301" s="418">
        <v>0</v>
      </c>
      <c r="AJ301" s="418">
        <v>0</v>
      </c>
      <c r="AK301" s="418">
        <v>0</v>
      </c>
      <c r="AL301" s="418">
        <v>0</v>
      </c>
      <c r="AM301" s="418">
        <v>0</v>
      </c>
      <c r="AN301" s="418">
        <v>8</v>
      </c>
      <c r="AO301" s="418">
        <v>8</v>
      </c>
      <c r="AP301" s="418">
        <v>16</v>
      </c>
      <c r="AQ301" s="418">
        <v>6</v>
      </c>
      <c r="AR301" s="418">
        <v>7</v>
      </c>
      <c r="AS301" s="418">
        <v>13</v>
      </c>
      <c r="AT301" s="418">
        <v>2</v>
      </c>
      <c r="AU301" s="418">
        <v>6</v>
      </c>
      <c r="AV301" s="418">
        <v>8</v>
      </c>
      <c r="AW301" s="418">
        <v>0</v>
      </c>
      <c r="AX301" s="418">
        <v>1</v>
      </c>
      <c r="AY301" s="418">
        <v>1</v>
      </c>
      <c r="AZ301" s="418">
        <v>0</v>
      </c>
      <c r="BA301" s="418">
        <v>0</v>
      </c>
      <c r="BB301" s="418">
        <v>0</v>
      </c>
      <c r="BC301" s="419" t="s">
        <v>0</v>
      </c>
      <c r="BD301" s="419" t="s">
        <v>7</v>
      </c>
      <c r="BE301" s="418">
        <v>1</v>
      </c>
      <c r="BF301" s="418" t="b">
        <v>1</v>
      </c>
      <c r="BG301" s="418">
        <v>1</v>
      </c>
      <c r="BH301" s="418" t="b">
        <v>1</v>
      </c>
      <c r="BI301" s="418" t="b">
        <v>1</v>
      </c>
      <c r="BJ301" s="419" t="s">
        <v>2</v>
      </c>
      <c r="BK301" s="418">
        <v>10</v>
      </c>
      <c r="BL301" s="418" t="b">
        <v>1</v>
      </c>
      <c r="BM301" s="418">
        <v>0.5</v>
      </c>
      <c r="BN301" s="418" t="b">
        <v>0</v>
      </c>
      <c r="BP301" s="418" t="b">
        <v>0</v>
      </c>
      <c r="BQ301" s="418" t="b">
        <v>0</v>
      </c>
      <c r="BR301" s="418" t="b">
        <v>0</v>
      </c>
      <c r="BS301" s="418" t="b">
        <v>0</v>
      </c>
      <c r="BT301" s="418" t="b">
        <v>0</v>
      </c>
      <c r="BU301" s="418">
        <v>1.5</v>
      </c>
      <c r="BV301" s="419" t="s">
        <v>217</v>
      </c>
      <c r="BW301" s="418">
        <v>1.5</v>
      </c>
      <c r="BX301" s="419" t="s">
        <v>217</v>
      </c>
      <c r="BY301" s="419" t="s">
        <v>217</v>
      </c>
    </row>
    <row r="302" spans="1:77" ht="29" x14ac:dyDescent="0.35">
      <c r="A302" s="418">
        <v>1470</v>
      </c>
      <c r="B302" s="419" t="s">
        <v>1185</v>
      </c>
      <c r="C302" s="419" t="s">
        <v>217</v>
      </c>
      <c r="D302" s="419" t="s">
        <v>217</v>
      </c>
      <c r="E302" s="419" t="s">
        <v>715</v>
      </c>
      <c r="F302" s="419" t="s">
        <v>396</v>
      </c>
      <c r="G302" s="418">
        <v>20890119</v>
      </c>
      <c r="H302" s="418">
        <v>20890119</v>
      </c>
      <c r="I302" s="419" t="s">
        <v>764</v>
      </c>
      <c r="J302" s="420">
        <v>41594</v>
      </c>
      <c r="K302" s="419" t="s">
        <v>217</v>
      </c>
      <c r="L302" s="419" t="s">
        <v>715</v>
      </c>
      <c r="M302" s="419" t="s">
        <v>566</v>
      </c>
      <c r="N302" s="419" t="s">
        <v>566</v>
      </c>
      <c r="O302" s="419" t="s">
        <v>927</v>
      </c>
      <c r="R302" s="418">
        <v>0</v>
      </c>
      <c r="S302" s="418">
        <v>0</v>
      </c>
      <c r="T302" s="419" t="s">
        <v>217</v>
      </c>
      <c r="U302" s="419" t="s">
        <v>217</v>
      </c>
      <c r="V302" s="418">
        <v>0</v>
      </c>
      <c r="W302" s="418">
        <v>1</v>
      </c>
      <c r="X302" s="418">
        <v>1</v>
      </c>
      <c r="Y302" s="418">
        <v>0</v>
      </c>
      <c r="Z302" s="418">
        <v>0</v>
      </c>
      <c r="AA302" s="418">
        <v>0</v>
      </c>
      <c r="AB302" s="418">
        <v>0</v>
      </c>
      <c r="AC302" s="418">
        <v>1</v>
      </c>
      <c r="AD302" s="418">
        <v>1</v>
      </c>
      <c r="AE302" s="418">
        <v>0</v>
      </c>
      <c r="AF302" s="418">
        <v>0</v>
      </c>
      <c r="AG302" s="418">
        <v>0</v>
      </c>
      <c r="AH302" s="418">
        <v>0</v>
      </c>
      <c r="AI302" s="418">
        <v>0</v>
      </c>
      <c r="AJ302" s="418">
        <v>0</v>
      </c>
      <c r="AK302" s="418">
        <v>0</v>
      </c>
      <c r="AL302" s="418">
        <v>0</v>
      </c>
      <c r="AM302" s="418">
        <v>0</v>
      </c>
      <c r="AN302" s="418">
        <v>2</v>
      </c>
      <c r="AO302" s="418">
        <v>9</v>
      </c>
      <c r="AP302" s="418">
        <v>11</v>
      </c>
      <c r="AQ302" s="418">
        <v>2</v>
      </c>
      <c r="AR302" s="418">
        <v>7</v>
      </c>
      <c r="AS302" s="418">
        <v>9</v>
      </c>
      <c r="AT302" s="418">
        <v>0</v>
      </c>
      <c r="AU302" s="418">
        <v>0</v>
      </c>
      <c r="AV302" s="418">
        <v>0</v>
      </c>
      <c r="AW302" s="418">
        <v>0</v>
      </c>
      <c r="AX302" s="418">
        <v>0</v>
      </c>
      <c r="AY302" s="418">
        <v>0</v>
      </c>
      <c r="AZ302" s="418">
        <v>0</v>
      </c>
      <c r="BA302" s="418">
        <v>0</v>
      </c>
      <c r="BB302" s="418">
        <v>0</v>
      </c>
      <c r="BC302" s="419" t="s">
        <v>3</v>
      </c>
      <c r="BD302" s="419" t="s">
        <v>7</v>
      </c>
      <c r="BE302" s="418">
        <v>1</v>
      </c>
      <c r="BF302" s="418" t="b">
        <v>1</v>
      </c>
      <c r="BG302" s="418">
        <v>2</v>
      </c>
      <c r="BH302" s="418" t="b">
        <v>1</v>
      </c>
      <c r="BI302" s="418" t="b">
        <v>1</v>
      </c>
      <c r="BJ302" s="419" t="s">
        <v>2</v>
      </c>
      <c r="BK302" s="418">
        <v>30</v>
      </c>
      <c r="BL302" s="418" t="b">
        <v>0</v>
      </c>
      <c r="BN302" s="418" t="b">
        <v>0</v>
      </c>
      <c r="BP302" s="418" t="b">
        <v>0</v>
      </c>
      <c r="BQ302" s="418" t="b">
        <v>0</v>
      </c>
      <c r="BR302" s="418" t="b">
        <v>0</v>
      </c>
      <c r="BS302" s="418" t="b">
        <v>0</v>
      </c>
      <c r="BT302" s="418" t="b">
        <v>0</v>
      </c>
      <c r="BU302" s="418">
        <v>1</v>
      </c>
      <c r="BV302" s="419" t="s">
        <v>217</v>
      </c>
      <c r="BW302" s="418">
        <v>1</v>
      </c>
      <c r="BX302" s="419" t="s">
        <v>217</v>
      </c>
      <c r="BY302" s="419" t="s">
        <v>217</v>
      </c>
    </row>
    <row r="303" spans="1:77" x14ac:dyDescent="0.35">
      <c r="A303" s="418">
        <v>1471</v>
      </c>
      <c r="B303" s="419" t="s">
        <v>1186</v>
      </c>
      <c r="C303" s="419" t="s">
        <v>217</v>
      </c>
      <c r="D303" s="419" t="s">
        <v>217</v>
      </c>
      <c r="E303" s="419" t="s">
        <v>570</v>
      </c>
      <c r="F303" s="419" t="s">
        <v>396</v>
      </c>
      <c r="G303" s="418">
        <v>20890120</v>
      </c>
      <c r="H303" s="418">
        <v>20890120</v>
      </c>
      <c r="I303" s="419" t="s">
        <v>733</v>
      </c>
      <c r="J303" s="420">
        <v>41595</v>
      </c>
      <c r="K303" s="419" t="s">
        <v>217</v>
      </c>
      <c r="L303" s="419" t="s">
        <v>570</v>
      </c>
      <c r="M303" s="419" t="s">
        <v>551</v>
      </c>
      <c r="N303" s="419" t="s">
        <v>551</v>
      </c>
      <c r="O303" s="419" t="s">
        <v>561</v>
      </c>
      <c r="R303" s="418">
        <v>0</v>
      </c>
      <c r="S303" s="418">
        <v>0</v>
      </c>
      <c r="T303" s="419" t="s">
        <v>217</v>
      </c>
      <c r="U303" s="419" t="s">
        <v>217</v>
      </c>
      <c r="V303" s="418">
        <v>0</v>
      </c>
      <c r="W303" s="418">
        <v>2</v>
      </c>
      <c r="X303" s="418">
        <v>2</v>
      </c>
      <c r="Y303" s="418">
        <v>0</v>
      </c>
      <c r="Z303" s="418">
        <v>0</v>
      </c>
      <c r="AA303" s="418">
        <v>0</v>
      </c>
      <c r="AB303" s="418">
        <v>0</v>
      </c>
      <c r="AC303" s="418">
        <v>2</v>
      </c>
      <c r="AD303" s="418">
        <v>2</v>
      </c>
      <c r="AE303" s="418">
        <v>0</v>
      </c>
      <c r="AF303" s="418">
        <v>0</v>
      </c>
      <c r="AG303" s="418">
        <v>0</v>
      </c>
      <c r="AH303" s="418">
        <v>3</v>
      </c>
      <c r="AI303" s="418">
        <v>7</v>
      </c>
      <c r="AJ303" s="418">
        <v>10</v>
      </c>
      <c r="AK303" s="418">
        <v>0</v>
      </c>
      <c r="AL303" s="418">
        <v>0</v>
      </c>
      <c r="AM303" s="418">
        <v>0</v>
      </c>
      <c r="AN303" s="418">
        <v>18</v>
      </c>
      <c r="AO303" s="418">
        <v>17</v>
      </c>
      <c r="AP303" s="418">
        <v>35</v>
      </c>
      <c r="AQ303" s="418">
        <v>0</v>
      </c>
      <c r="AR303" s="418">
        <v>0</v>
      </c>
      <c r="AS303" s="418">
        <v>0</v>
      </c>
      <c r="AT303" s="418">
        <v>0</v>
      </c>
      <c r="AU303" s="418">
        <v>0</v>
      </c>
      <c r="AV303" s="418">
        <v>0</v>
      </c>
      <c r="AW303" s="418">
        <v>0</v>
      </c>
      <c r="AX303" s="418">
        <v>1</v>
      </c>
      <c r="AY303" s="418">
        <v>1</v>
      </c>
      <c r="AZ303" s="418">
        <v>0</v>
      </c>
      <c r="BA303" s="418">
        <v>0</v>
      </c>
      <c r="BB303" s="418">
        <v>0</v>
      </c>
      <c r="BC303" s="419" t="s">
        <v>0</v>
      </c>
      <c r="BD303" s="419" t="s">
        <v>7</v>
      </c>
      <c r="BE303" s="418">
        <v>1</v>
      </c>
      <c r="BF303" s="418" t="b">
        <v>1</v>
      </c>
      <c r="BG303" s="418">
        <v>1</v>
      </c>
      <c r="BH303" s="418" t="b">
        <v>1</v>
      </c>
      <c r="BI303" s="418" t="b">
        <v>1</v>
      </c>
      <c r="BJ303" s="419" t="s">
        <v>2</v>
      </c>
      <c r="BK303" s="418">
        <v>50</v>
      </c>
      <c r="BL303" s="418" t="b">
        <v>1</v>
      </c>
      <c r="BM303" s="418">
        <v>0.5</v>
      </c>
      <c r="BN303" s="418" t="b">
        <v>0</v>
      </c>
      <c r="BP303" s="418" t="b">
        <v>0</v>
      </c>
      <c r="BQ303" s="418" t="b">
        <v>0</v>
      </c>
      <c r="BR303" s="418" t="b">
        <v>0</v>
      </c>
      <c r="BS303" s="418" t="b">
        <v>0</v>
      </c>
      <c r="BT303" s="418" t="b">
        <v>0</v>
      </c>
      <c r="BV303" s="419" t="s">
        <v>217</v>
      </c>
      <c r="BX303" s="419" t="s">
        <v>217</v>
      </c>
      <c r="BY303" s="419" t="s">
        <v>217</v>
      </c>
    </row>
    <row r="304" spans="1:77" x14ac:dyDescent="0.35">
      <c r="A304" s="418">
        <v>1472</v>
      </c>
      <c r="B304" s="419" t="s">
        <v>338</v>
      </c>
      <c r="C304" s="419" t="s">
        <v>217</v>
      </c>
      <c r="D304" s="419" t="s">
        <v>217</v>
      </c>
      <c r="E304" s="419" t="s">
        <v>570</v>
      </c>
      <c r="F304" s="419" t="s">
        <v>396</v>
      </c>
      <c r="G304" s="418">
        <v>20890121</v>
      </c>
      <c r="H304" s="418">
        <v>20890121</v>
      </c>
      <c r="I304" s="419" t="s">
        <v>732</v>
      </c>
      <c r="J304" s="420">
        <v>41595</v>
      </c>
      <c r="K304" s="419" t="s">
        <v>217</v>
      </c>
      <c r="L304" s="419" t="s">
        <v>338</v>
      </c>
      <c r="M304" s="419" t="s">
        <v>551</v>
      </c>
      <c r="N304" s="419" t="s">
        <v>551</v>
      </c>
      <c r="O304" s="419" t="s">
        <v>561</v>
      </c>
      <c r="R304" s="418">
        <v>0</v>
      </c>
      <c r="S304" s="418">
        <v>0</v>
      </c>
      <c r="T304" s="419" t="s">
        <v>217</v>
      </c>
      <c r="U304" s="419" t="s">
        <v>217</v>
      </c>
      <c r="V304" s="418">
        <v>0</v>
      </c>
      <c r="W304" s="418">
        <v>2</v>
      </c>
      <c r="X304" s="418">
        <v>2</v>
      </c>
      <c r="Y304" s="418">
        <v>0</v>
      </c>
      <c r="Z304" s="418">
        <v>0</v>
      </c>
      <c r="AA304" s="418">
        <v>0</v>
      </c>
      <c r="AB304" s="418">
        <v>0</v>
      </c>
      <c r="AC304" s="418">
        <v>2</v>
      </c>
      <c r="AD304" s="418">
        <v>2</v>
      </c>
      <c r="AE304" s="418">
        <v>0</v>
      </c>
      <c r="AF304" s="418">
        <v>0</v>
      </c>
      <c r="AG304" s="418">
        <v>0</v>
      </c>
      <c r="AH304" s="418">
        <v>0</v>
      </c>
      <c r="AI304" s="418">
        <v>10</v>
      </c>
      <c r="AJ304" s="418">
        <v>10</v>
      </c>
      <c r="AK304" s="418">
        <v>0</v>
      </c>
      <c r="AL304" s="418">
        <v>0</v>
      </c>
      <c r="AM304" s="418">
        <v>0</v>
      </c>
      <c r="AN304" s="418">
        <v>14</v>
      </c>
      <c r="AO304" s="418">
        <v>8</v>
      </c>
      <c r="AP304" s="418">
        <v>22</v>
      </c>
      <c r="AQ304" s="418">
        <v>11</v>
      </c>
      <c r="AR304" s="418">
        <v>8</v>
      </c>
      <c r="AS304" s="418">
        <v>19</v>
      </c>
      <c r="AT304" s="418">
        <v>0</v>
      </c>
      <c r="AU304" s="418">
        <v>0</v>
      </c>
      <c r="AV304" s="418">
        <v>0</v>
      </c>
      <c r="AW304" s="418">
        <v>0</v>
      </c>
      <c r="AX304" s="418">
        <v>0</v>
      </c>
      <c r="AY304" s="418">
        <v>0</v>
      </c>
      <c r="AZ304" s="418">
        <v>0</v>
      </c>
      <c r="BA304" s="418">
        <v>0</v>
      </c>
      <c r="BB304" s="418">
        <v>0</v>
      </c>
      <c r="BC304" s="419" t="s">
        <v>0</v>
      </c>
      <c r="BD304" s="419" t="s">
        <v>1</v>
      </c>
      <c r="BE304" s="418">
        <v>1</v>
      </c>
      <c r="BF304" s="418" t="b">
        <v>1</v>
      </c>
      <c r="BG304" s="418">
        <v>2</v>
      </c>
      <c r="BH304" s="418" t="b">
        <v>1</v>
      </c>
      <c r="BI304" s="418" t="b">
        <v>1</v>
      </c>
      <c r="BJ304" s="419" t="s">
        <v>2</v>
      </c>
      <c r="BK304" s="418">
        <v>20</v>
      </c>
      <c r="BL304" s="418" t="b">
        <v>0</v>
      </c>
      <c r="BN304" s="418" t="b">
        <v>0</v>
      </c>
      <c r="BP304" s="418" t="b">
        <v>0</v>
      </c>
      <c r="BQ304" s="418" t="b">
        <v>0</v>
      </c>
      <c r="BR304" s="418" t="b">
        <v>0</v>
      </c>
      <c r="BS304" s="418" t="b">
        <v>0</v>
      </c>
      <c r="BT304" s="418" t="b">
        <v>0</v>
      </c>
      <c r="BU304" s="418">
        <v>2</v>
      </c>
      <c r="BV304" s="419" t="s">
        <v>217</v>
      </c>
      <c r="BW304" s="418">
        <v>4</v>
      </c>
      <c r="BX304" s="419" t="s">
        <v>217</v>
      </c>
      <c r="BY304" s="419" t="s">
        <v>217</v>
      </c>
    </row>
    <row r="305" spans="1:77" x14ac:dyDescent="0.35">
      <c r="A305" s="418">
        <v>1473</v>
      </c>
      <c r="B305" s="419" t="s">
        <v>1138</v>
      </c>
      <c r="C305" s="419" t="s">
        <v>217</v>
      </c>
      <c r="D305" s="419" t="s">
        <v>217</v>
      </c>
      <c r="E305" s="419" t="s">
        <v>1187</v>
      </c>
      <c r="F305" s="419" t="s">
        <v>396</v>
      </c>
      <c r="G305" s="418">
        <v>20890122</v>
      </c>
      <c r="H305" s="418">
        <v>20890122</v>
      </c>
      <c r="I305" s="419" t="s">
        <v>337</v>
      </c>
      <c r="K305" s="419" t="s">
        <v>217</v>
      </c>
      <c r="L305" s="419" t="s">
        <v>1188</v>
      </c>
      <c r="M305" s="419" t="s">
        <v>566</v>
      </c>
      <c r="N305" s="419" t="s">
        <v>566</v>
      </c>
      <c r="O305" s="419" t="s">
        <v>1189</v>
      </c>
      <c r="R305" s="418">
        <v>0</v>
      </c>
      <c r="S305" s="418">
        <v>0</v>
      </c>
      <c r="T305" s="419" t="s">
        <v>217</v>
      </c>
      <c r="U305" s="419" t="s">
        <v>217</v>
      </c>
      <c r="Y305" s="418">
        <v>3</v>
      </c>
      <c r="Z305" s="418">
        <v>0</v>
      </c>
      <c r="AA305" s="418">
        <v>3</v>
      </c>
      <c r="AE305" s="418">
        <v>0</v>
      </c>
      <c r="AF305" s="418">
        <v>0</v>
      </c>
      <c r="AG305" s="418">
        <v>0</v>
      </c>
      <c r="AH305" s="418">
        <v>0</v>
      </c>
      <c r="AI305" s="418">
        <v>0</v>
      </c>
      <c r="AJ305" s="418">
        <v>0</v>
      </c>
      <c r="AK305" s="418">
        <v>0</v>
      </c>
      <c r="AL305" s="418">
        <v>0</v>
      </c>
      <c r="AM305" s="418">
        <v>0</v>
      </c>
      <c r="AN305" s="418">
        <v>53</v>
      </c>
      <c r="AO305" s="418">
        <v>80</v>
      </c>
      <c r="AP305" s="418">
        <v>133</v>
      </c>
      <c r="AQ305" s="418">
        <v>31</v>
      </c>
      <c r="AR305" s="418">
        <v>39</v>
      </c>
      <c r="AS305" s="418">
        <v>70</v>
      </c>
      <c r="AT305" s="418">
        <v>0</v>
      </c>
      <c r="AU305" s="418">
        <v>0</v>
      </c>
      <c r="AV305" s="418">
        <v>0</v>
      </c>
      <c r="AW305" s="418">
        <v>3</v>
      </c>
      <c r="AX305" s="418">
        <v>3</v>
      </c>
      <c r="AY305" s="418">
        <v>6</v>
      </c>
      <c r="AZ305" s="418">
        <v>0</v>
      </c>
      <c r="BA305" s="418">
        <v>0</v>
      </c>
      <c r="BB305" s="418">
        <v>0</v>
      </c>
      <c r="BC305" s="419" t="s">
        <v>0</v>
      </c>
      <c r="BD305" s="419" t="s">
        <v>7</v>
      </c>
      <c r="BE305" s="418">
        <v>1</v>
      </c>
      <c r="BF305" s="418" t="b">
        <v>1</v>
      </c>
      <c r="BG305" s="418">
        <v>1</v>
      </c>
      <c r="BH305" s="418" t="b">
        <v>1</v>
      </c>
      <c r="BI305" s="418" t="b">
        <v>1</v>
      </c>
      <c r="BJ305" s="419" t="s">
        <v>2</v>
      </c>
      <c r="BK305" s="418">
        <v>150</v>
      </c>
      <c r="BL305" s="418" t="b">
        <v>0</v>
      </c>
      <c r="BN305" s="418" t="b">
        <v>0</v>
      </c>
      <c r="BP305" s="418" t="b">
        <v>0</v>
      </c>
      <c r="BQ305" s="418" t="b">
        <v>0</v>
      </c>
      <c r="BR305" s="418" t="b">
        <v>0</v>
      </c>
      <c r="BS305" s="418" t="b">
        <v>0</v>
      </c>
      <c r="BT305" s="418" t="b">
        <v>0</v>
      </c>
      <c r="BU305" s="418">
        <v>0.5</v>
      </c>
      <c r="BV305" s="419" t="s">
        <v>217</v>
      </c>
      <c r="BW305" s="418">
        <v>5</v>
      </c>
      <c r="BX305" s="419" t="s">
        <v>217</v>
      </c>
      <c r="BY305" s="419" t="s">
        <v>217</v>
      </c>
    </row>
    <row r="306" spans="1:77" x14ac:dyDescent="0.35">
      <c r="A306" s="418">
        <v>1474</v>
      </c>
      <c r="B306" s="419" t="s">
        <v>976</v>
      </c>
      <c r="C306" s="419" t="s">
        <v>217</v>
      </c>
      <c r="D306" s="419" t="s">
        <v>217</v>
      </c>
      <c r="E306" s="419" t="s">
        <v>1190</v>
      </c>
      <c r="F306" s="419" t="s">
        <v>396</v>
      </c>
      <c r="G306" s="418">
        <v>20890123</v>
      </c>
      <c r="H306" s="418">
        <v>20890123</v>
      </c>
      <c r="I306" s="419" t="s">
        <v>1184</v>
      </c>
      <c r="J306" s="420">
        <v>41598</v>
      </c>
      <c r="K306" s="419" t="s">
        <v>217</v>
      </c>
      <c r="L306" s="419" t="s">
        <v>1188</v>
      </c>
      <c r="M306" s="419" t="s">
        <v>566</v>
      </c>
      <c r="N306" s="419" t="s">
        <v>566</v>
      </c>
      <c r="O306" s="419" t="s">
        <v>1189</v>
      </c>
      <c r="R306" s="418">
        <v>0</v>
      </c>
      <c r="S306" s="418">
        <v>0</v>
      </c>
      <c r="T306" s="419" t="s">
        <v>217</v>
      </c>
      <c r="U306" s="419" t="s">
        <v>217</v>
      </c>
      <c r="V306" s="418">
        <v>0</v>
      </c>
      <c r="W306" s="418">
        <v>2</v>
      </c>
      <c r="X306" s="418">
        <v>2</v>
      </c>
      <c r="Y306" s="418">
        <v>0</v>
      </c>
      <c r="Z306" s="418">
        <v>0</v>
      </c>
      <c r="AA306" s="418">
        <v>0</v>
      </c>
      <c r="AB306" s="418">
        <v>0</v>
      </c>
      <c r="AC306" s="418">
        <v>2</v>
      </c>
      <c r="AD306" s="418">
        <v>2</v>
      </c>
      <c r="AE306" s="418">
        <v>0</v>
      </c>
      <c r="AF306" s="418">
        <v>0</v>
      </c>
      <c r="AG306" s="418">
        <v>0</v>
      </c>
      <c r="AH306" s="418">
        <v>7</v>
      </c>
      <c r="AI306" s="418">
        <v>3</v>
      </c>
      <c r="AJ306" s="418">
        <v>10</v>
      </c>
      <c r="AK306" s="418">
        <v>0</v>
      </c>
      <c r="AL306" s="418">
        <v>0</v>
      </c>
      <c r="AM306" s="418">
        <v>0</v>
      </c>
      <c r="AN306" s="418">
        <v>41</v>
      </c>
      <c r="AO306" s="418">
        <v>46</v>
      </c>
      <c r="AP306" s="418">
        <v>87</v>
      </c>
      <c r="AQ306" s="418">
        <v>11</v>
      </c>
      <c r="AR306" s="418">
        <v>9</v>
      </c>
      <c r="AS306" s="418">
        <v>20</v>
      </c>
      <c r="AT306" s="418">
        <v>0</v>
      </c>
      <c r="AU306" s="418">
        <v>0</v>
      </c>
      <c r="AV306" s="418">
        <v>0</v>
      </c>
      <c r="AW306" s="418">
        <v>0</v>
      </c>
      <c r="AX306" s="418">
        <v>0</v>
      </c>
      <c r="AY306" s="418">
        <v>0</v>
      </c>
      <c r="AZ306" s="418">
        <v>0</v>
      </c>
      <c r="BA306" s="418">
        <v>0</v>
      </c>
      <c r="BB306" s="418">
        <v>0</v>
      </c>
      <c r="BC306" s="419" t="s">
        <v>0</v>
      </c>
      <c r="BD306" s="419" t="s">
        <v>1</v>
      </c>
      <c r="BE306" s="418">
        <v>1</v>
      </c>
      <c r="BF306" s="418" t="b">
        <v>0</v>
      </c>
      <c r="BH306" s="418" t="b">
        <v>0</v>
      </c>
      <c r="BI306" s="418" t="b">
        <v>1</v>
      </c>
      <c r="BJ306" s="419" t="s">
        <v>2</v>
      </c>
      <c r="BK306" s="418">
        <v>10</v>
      </c>
      <c r="BL306" s="418" t="b">
        <v>0</v>
      </c>
      <c r="BN306" s="418" t="b">
        <v>0</v>
      </c>
      <c r="BP306" s="418" t="b">
        <v>0</v>
      </c>
      <c r="BQ306" s="418" t="b">
        <v>0</v>
      </c>
      <c r="BR306" s="418" t="b">
        <v>0</v>
      </c>
      <c r="BS306" s="418" t="b">
        <v>0</v>
      </c>
      <c r="BT306" s="418" t="b">
        <v>0</v>
      </c>
      <c r="BV306" s="419" t="s">
        <v>217</v>
      </c>
      <c r="BX306" s="419" t="s">
        <v>217</v>
      </c>
      <c r="BY306" s="419" t="s">
        <v>217</v>
      </c>
    </row>
    <row r="307" spans="1:77" ht="29" x14ac:dyDescent="0.35">
      <c r="A307" s="418">
        <v>1475</v>
      </c>
      <c r="B307" s="419" t="s">
        <v>1191</v>
      </c>
      <c r="C307" s="419" t="s">
        <v>217</v>
      </c>
      <c r="D307" s="419" t="s">
        <v>217</v>
      </c>
      <c r="E307" s="419" t="s">
        <v>1192</v>
      </c>
      <c r="F307" s="419" t="s">
        <v>396</v>
      </c>
      <c r="G307" s="418">
        <v>20890124</v>
      </c>
      <c r="H307" s="418">
        <v>20890124</v>
      </c>
      <c r="I307" s="419" t="s">
        <v>838</v>
      </c>
      <c r="J307" s="420">
        <v>41834</v>
      </c>
      <c r="K307" s="419" t="s">
        <v>217</v>
      </c>
      <c r="L307" s="419" t="s">
        <v>1193</v>
      </c>
      <c r="M307" s="419" t="s">
        <v>399</v>
      </c>
      <c r="N307" s="419" t="s">
        <v>399</v>
      </c>
      <c r="O307" s="419" t="s">
        <v>451</v>
      </c>
      <c r="R307" s="418">
        <v>0</v>
      </c>
      <c r="S307" s="418">
        <v>0</v>
      </c>
      <c r="T307" s="419" t="s">
        <v>217</v>
      </c>
      <c r="U307" s="419" t="s">
        <v>217</v>
      </c>
      <c r="V307" s="418">
        <v>0</v>
      </c>
      <c r="W307" s="418">
        <v>2</v>
      </c>
      <c r="X307" s="418">
        <v>2</v>
      </c>
      <c r="Y307" s="418">
        <v>0</v>
      </c>
      <c r="Z307" s="418">
        <v>0</v>
      </c>
      <c r="AA307" s="418">
        <v>0</v>
      </c>
      <c r="AB307" s="418">
        <v>0</v>
      </c>
      <c r="AC307" s="418">
        <v>2</v>
      </c>
      <c r="AD307" s="418">
        <v>2</v>
      </c>
      <c r="AE307" s="418">
        <v>0</v>
      </c>
      <c r="AF307" s="418">
        <v>0</v>
      </c>
      <c r="AG307" s="418">
        <v>0</v>
      </c>
      <c r="AH307" s="418">
        <v>4</v>
      </c>
      <c r="AI307" s="418">
        <v>6</v>
      </c>
      <c r="AJ307" s="418">
        <v>10</v>
      </c>
      <c r="AK307" s="418">
        <v>0</v>
      </c>
      <c r="AL307" s="418">
        <v>0</v>
      </c>
      <c r="AM307" s="418">
        <v>0</v>
      </c>
      <c r="AN307" s="418">
        <v>31</v>
      </c>
      <c r="AO307" s="418">
        <v>41</v>
      </c>
      <c r="AP307" s="418">
        <v>72</v>
      </c>
      <c r="AQ307" s="418">
        <v>27</v>
      </c>
      <c r="AR307" s="418">
        <v>38</v>
      </c>
      <c r="AS307" s="418">
        <v>65</v>
      </c>
      <c r="AT307" s="418">
        <v>7</v>
      </c>
      <c r="AU307" s="418">
        <v>12</v>
      </c>
      <c r="AV307" s="418">
        <v>19</v>
      </c>
      <c r="AW307" s="418">
        <v>2</v>
      </c>
      <c r="AX307" s="418">
        <v>1</v>
      </c>
      <c r="AY307" s="418">
        <v>3</v>
      </c>
      <c r="AZ307" s="418">
        <v>0</v>
      </c>
      <c r="BA307" s="418">
        <v>0</v>
      </c>
      <c r="BB307" s="418">
        <v>0</v>
      </c>
      <c r="BC307" s="419" t="s">
        <v>8</v>
      </c>
      <c r="BD307" s="419" t="s">
        <v>7</v>
      </c>
      <c r="BE307" s="424">
        <v>1</v>
      </c>
      <c r="BF307" s="418" t="b">
        <v>0</v>
      </c>
      <c r="BH307" s="418" t="b">
        <v>0</v>
      </c>
      <c r="BI307" s="418" t="b">
        <v>1</v>
      </c>
      <c r="BJ307" s="419" t="s">
        <v>6</v>
      </c>
      <c r="BK307" s="418">
        <v>200</v>
      </c>
      <c r="BL307" s="418" t="b">
        <v>0</v>
      </c>
      <c r="BN307" s="418" t="b">
        <v>0</v>
      </c>
      <c r="BP307" s="418" t="b">
        <v>0</v>
      </c>
      <c r="BQ307" s="418" t="b">
        <v>0</v>
      </c>
      <c r="BR307" s="418" t="b">
        <v>0</v>
      </c>
      <c r="BS307" s="418" t="b">
        <v>0</v>
      </c>
      <c r="BT307" s="418" t="b">
        <v>0</v>
      </c>
      <c r="BU307" s="418">
        <v>0.5</v>
      </c>
      <c r="BV307" s="419" t="s">
        <v>217</v>
      </c>
      <c r="BW307" s="418">
        <v>5</v>
      </c>
      <c r="BX307" s="419" t="s">
        <v>217</v>
      </c>
      <c r="BY307" s="419" t="s">
        <v>217</v>
      </c>
    </row>
    <row r="308" spans="1:77" ht="29" x14ac:dyDescent="0.35">
      <c r="A308" s="418">
        <v>1476</v>
      </c>
      <c r="B308" s="419" t="s">
        <v>1194</v>
      </c>
      <c r="C308" s="419" t="s">
        <v>217</v>
      </c>
      <c r="D308" s="419" t="s">
        <v>217</v>
      </c>
      <c r="E308" s="419" t="s">
        <v>1195</v>
      </c>
      <c r="F308" s="419" t="s">
        <v>396</v>
      </c>
      <c r="G308" s="418">
        <v>20890125</v>
      </c>
      <c r="H308" s="418">
        <v>20890125</v>
      </c>
      <c r="I308" s="419" t="s">
        <v>1062</v>
      </c>
      <c r="J308" s="420">
        <v>41469</v>
      </c>
      <c r="K308" s="419" t="s">
        <v>217</v>
      </c>
      <c r="L308" s="419" t="s">
        <v>1196</v>
      </c>
      <c r="M308" s="419" t="s">
        <v>399</v>
      </c>
      <c r="N308" s="419" t="s">
        <v>399</v>
      </c>
      <c r="O308" s="419" t="s">
        <v>1197</v>
      </c>
      <c r="R308" s="418">
        <v>0</v>
      </c>
      <c r="S308" s="418">
        <v>0</v>
      </c>
      <c r="T308" s="419" t="s">
        <v>217</v>
      </c>
      <c r="U308" s="419" t="s">
        <v>217</v>
      </c>
      <c r="V308" s="418">
        <v>0</v>
      </c>
      <c r="W308" s="418">
        <v>4</v>
      </c>
      <c r="X308" s="418">
        <v>4</v>
      </c>
      <c r="Y308" s="418">
        <v>0</v>
      </c>
      <c r="Z308" s="418">
        <v>0</v>
      </c>
      <c r="AA308" s="418">
        <v>0</v>
      </c>
      <c r="AB308" s="418">
        <v>0</v>
      </c>
      <c r="AC308" s="418">
        <v>4</v>
      </c>
      <c r="AD308" s="418">
        <v>4</v>
      </c>
      <c r="AE308" s="418">
        <v>0</v>
      </c>
      <c r="AF308" s="418">
        <v>0</v>
      </c>
      <c r="AG308" s="418">
        <v>0</v>
      </c>
      <c r="AH308" s="418">
        <v>4</v>
      </c>
      <c r="AI308" s="418">
        <v>6</v>
      </c>
      <c r="AJ308" s="418">
        <v>10</v>
      </c>
      <c r="AK308" s="418">
        <v>0</v>
      </c>
      <c r="AL308" s="418">
        <v>0</v>
      </c>
      <c r="AM308" s="418">
        <v>0</v>
      </c>
      <c r="AN308" s="418">
        <v>142</v>
      </c>
      <c r="AO308" s="418">
        <v>142</v>
      </c>
      <c r="AP308" s="418">
        <v>284</v>
      </c>
      <c r="AQ308" s="418">
        <v>0</v>
      </c>
      <c r="AR308" s="418">
        <v>0</v>
      </c>
      <c r="AS308" s="418">
        <v>0</v>
      </c>
      <c r="AT308" s="418">
        <v>0</v>
      </c>
      <c r="AU308" s="418">
        <v>0</v>
      </c>
      <c r="AV308" s="418">
        <v>0</v>
      </c>
      <c r="AW308" s="418">
        <v>0</v>
      </c>
      <c r="AX308" s="418">
        <v>16</v>
      </c>
      <c r="AY308" s="418">
        <v>16</v>
      </c>
      <c r="AZ308" s="418">
        <v>0</v>
      </c>
      <c r="BA308" s="418">
        <v>0</v>
      </c>
      <c r="BB308" s="418">
        <v>0</v>
      </c>
      <c r="BC308" s="419" t="s">
        <v>0</v>
      </c>
      <c r="BD308" s="419" t="s">
        <v>218</v>
      </c>
      <c r="BE308" s="418">
        <v>1</v>
      </c>
      <c r="BF308" s="418" t="b">
        <v>0</v>
      </c>
      <c r="BH308" s="418" t="b">
        <v>0</v>
      </c>
      <c r="BI308" s="418" t="b">
        <v>1</v>
      </c>
      <c r="BJ308" s="419" t="s">
        <v>2</v>
      </c>
      <c r="BK308" s="418">
        <v>50</v>
      </c>
      <c r="BL308" s="418" t="b">
        <v>0</v>
      </c>
      <c r="BN308" s="418" t="b">
        <v>0</v>
      </c>
      <c r="BP308" s="418" t="b">
        <v>1</v>
      </c>
      <c r="BQ308" s="418" t="b">
        <v>0</v>
      </c>
      <c r="BR308" s="418" t="b">
        <v>0</v>
      </c>
      <c r="BS308" s="418" t="b">
        <v>0</v>
      </c>
      <c r="BT308" s="418" t="b">
        <v>0</v>
      </c>
      <c r="BU308" s="418">
        <v>3</v>
      </c>
      <c r="BV308" s="419" t="s">
        <v>217</v>
      </c>
      <c r="BW308" s="418">
        <v>3</v>
      </c>
      <c r="BX308" s="419" t="s">
        <v>217</v>
      </c>
      <c r="BY308" s="419" t="s">
        <v>217</v>
      </c>
    </row>
    <row r="309" spans="1:77" ht="29" x14ac:dyDescent="0.35">
      <c r="A309" s="418">
        <v>1477</v>
      </c>
      <c r="B309" s="419" t="s">
        <v>1198</v>
      </c>
      <c r="C309" s="419" t="s">
        <v>217</v>
      </c>
      <c r="D309" s="419" t="s">
        <v>217</v>
      </c>
      <c r="E309" s="419" t="s">
        <v>1199</v>
      </c>
      <c r="F309" s="419" t="s">
        <v>396</v>
      </c>
      <c r="G309" s="418">
        <v>20890126</v>
      </c>
      <c r="H309" s="418">
        <v>20890126</v>
      </c>
      <c r="I309" s="419" t="s">
        <v>1062</v>
      </c>
      <c r="J309" s="420">
        <v>41834</v>
      </c>
      <c r="K309" s="419" t="s">
        <v>217</v>
      </c>
      <c r="L309" s="419" t="s">
        <v>1198</v>
      </c>
      <c r="M309" s="419" t="s">
        <v>399</v>
      </c>
      <c r="N309" s="419" t="s">
        <v>399</v>
      </c>
      <c r="O309" s="419" t="s">
        <v>451</v>
      </c>
      <c r="R309" s="418">
        <v>0</v>
      </c>
      <c r="S309" s="418">
        <v>0</v>
      </c>
      <c r="T309" s="419" t="s">
        <v>217</v>
      </c>
      <c r="U309" s="419" t="s">
        <v>217</v>
      </c>
      <c r="V309" s="418">
        <v>0</v>
      </c>
      <c r="W309" s="418">
        <v>3</v>
      </c>
      <c r="X309" s="418">
        <v>3</v>
      </c>
      <c r="Y309" s="418">
        <v>0</v>
      </c>
      <c r="Z309" s="418">
        <v>0</v>
      </c>
      <c r="AA309" s="418">
        <v>0</v>
      </c>
      <c r="AB309" s="418">
        <v>0</v>
      </c>
      <c r="AC309" s="418">
        <v>3</v>
      </c>
      <c r="AD309" s="418">
        <v>3</v>
      </c>
      <c r="AE309" s="418">
        <v>0</v>
      </c>
      <c r="AF309" s="418">
        <v>0</v>
      </c>
      <c r="AG309" s="418">
        <v>0</v>
      </c>
      <c r="AH309" s="418">
        <v>4</v>
      </c>
      <c r="AI309" s="418">
        <v>6</v>
      </c>
      <c r="AJ309" s="418">
        <v>10</v>
      </c>
      <c r="AK309" s="418">
        <v>0</v>
      </c>
      <c r="AL309" s="418">
        <v>0</v>
      </c>
      <c r="AM309" s="418">
        <v>0</v>
      </c>
      <c r="AN309" s="418">
        <v>90</v>
      </c>
      <c r="AO309" s="418">
        <v>33</v>
      </c>
      <c r="AP309" s="418">
        <v>123</v>
      </c>
      <c r="AQ309" s="418">
        <v>0</v>
      </c>
      <c r="AR309" s="418">
        <v>0</v>
      </c>
      <c r="AS309" s="418">
        <v>0</v>
      </c>
      <c r="AT309" s="418">
        <v>0</v>
      </c>
      <c r="AU309" s="418">
        <v>0</v>
      </c>
      <c r="AV309" s="418">
        <v>0</v>
      </c>
      <c r="AW309" s="418">
        <v>1</v>
      </c>
      <c r="AX309" s="418">
        <v>3</v>
      </c>
      <c r="AY309" s="418">
        <v>4</v>
      </c>
      <c r="AZ309" s="418">
        <v>0</v>
      </c>
      <c r="BA309" s="418">
        <v>1</v>
      </c>
      <c r="BB309" s="418">
        <v>1</v>
      </c>
      <c r="BC309" s="419" t="s">
        <v>0</v>
      </c>
      <c r="BD309" s="419" t="s">
        <v>218</v>
      </c>
      <c r="BE309" s="418">
        <v>1</v>
      </c>
      <c r="BF309" s="418" t="b">
        <v>0</v>
      </c>
      <c r="BH309" s="418" t="b">
        <v>0</v>
      </c>
      <c r="BI309" s="418" t="b">
        <v>1</v>
      </c>
      <c r="BJ309" s="419" t="s">
        <v>2</v>
      </c>
      <c r="BK309" s="418">
        <v>120</v>
      </c>
      <c r="BL309" s="418" t="b">
        <v>0</v>
      </c>
      <c r="BN309" s="418" t="b">
        <v>0</v>
      </c>
      <c r="BP309" s="418" t="b">
        <v>0</v>
      </c>
      <c r="BQ309" s="418" t="b">
        <v>0</v>
      </c>
      <c r="BR309" s="418" t="b">
        <v>0</v>
      </c>
      <c r="BS309" s="418" t="b">
        <v>0</v>
      </c>
      <c r="BT309" s="418" t="b">
        <v>0</v>
      </c>
      <c r="BU309" s="418">
        <v>1</v>
      </c>
      <c r="BV309" s="419" t="s">
        <v>1200</v>
      </c>
      <c r="BW309" s="418">
        <v>0.8</v>
      </c>
      <c r="BX309" s="419" t="s">
        <v>1169</v>
      </c>
      <c r="BY309" s="419" t="s">
        <v>217</v>
      </c>
    </row>
    <row r="310" spans="1:77" x14ac:dyDescent="0.35">
      <c r="A310" s="418">
        <v>1478</v>
      </c>
      <c r="B310" s="419" t="s">
        <v>1201</v>
      </c>
      <c r="C310" s="419" t="s">
        <v>217</v>
      </c>
      <c r="D310" s="419" t="s">
        <v>217</v>
      </c>
      <c r="E310" s="419" t="s">
        <v>1194</v>
      </c>
      <c r="F310" s="419" t="s">
        <v>396</v>
      </c>
      <c r="G310" s="418">
        <v>20890127</v>
      </c>
      <c r="H310" s="418">
        <v>20890127</v>
      </c>
      <c r="I310" s="419" t="s">
        <v>1062</v>
      </c>
      <c r="J310" s="420">
        <v>41834</v>
      </c>
      <c r="K310" s="419" t="s">
        <v>217</v>
      </c>
      <c r="L310" s="419" t="s">
        <v>1201</v>
      </c>
      <c r="M310" s="419" t="s">
        <v>399</v>
      </c>
      <c r="N310" s="419" t="s">
        <v>399</v>
      </c>
      <c r="O310" s="419" t="s">
        <v>451</v>
      </c>
      <c r="R310" s="418">
        <v>0</v>
      </c>
      <c r="S310" s="418">
        <v>0</v>
      </c>
      <c r="T310" s="419" t="s">
        <v>217</v>
      </c>
      <c r="U310" s="419" t="s">
        <v>217</v>
      </c>
      <c r="V310" s="418">
        <v>0</v>
      </c>
      <c r="W310" s="418">
        <v>3</v>
      </c>
      <c r="X310" s="418">
        <v>3</v>
      </c>
      <c r="Y310" s="418">
        <v>0</v>
      </c>
      <c r="Z310" s="418">
        <v>0</v>
      </c>
      <c r="AA310" s="418">
        <v>0</v>
      </c>
      <c r="AB310" s="418">
        <v>0</v>
      </c>
      <c r="AC310" s="418">
        <v>3</v>
      </c>
      <c r="AD310" s="418">
        <v>3</v>
      </c>
      <c r="AE310" s="418">
        <v>0</v>
      </c>
      <c r="AF310" s="418">
        <v>0</v>
      </c>
      <c r="AG310" s="418">
        <v>0</v>
      </c>
      <c r="AH310" s="418">
        <v>4</v>
      </c>
      <c r="AI310" s="418">
        <v>6</v>
      </c>
      <c r="AJ310" s="418">
        <v>10</v>
      </c>
      <c r="AK310" s="418">
        <v>0</v>
      </c>
      <c r="AL310" s="418">
        <v>0</v>
      </c>
      <c r="AM310" s="418">
        <v>0</v>
      </c>
      <c r="AN310" s="418">
        <v>53</v>
      </c>
      <c r="AO310" s="418">
        <v>53</v>
      </c>
      <c r="AP310" s="418">
        <v>106</v>
      </c>
      <c r="AQ310" s="418">
        <v>18</v>
      </c>
      <c r="AR310" s="418">
        <v>39</v>
      </c>
      <c r="AS310" s="418">
        <v>57</v>
      </c>
      <c r="AT310" s="418">
        <v>0</v>
      </c>
      <c r="AU310" s="418">
        <v>0</v>
      </c>
      <c r="AV310" s="418">
        <v>0</v>
      </c>
      <c r="AW310" s="418">
        <v>0</v>
      </c>
      <c r="AX310" s="418">
        <v>0</v>
      </c>
      <c r="AY310" s="418">
        <v>0</v>
      </c>
      <c r="AZ310" s="418">
        <v>10</v>
      </c>
      <c r="BA310" s="418">
        <v>12</v>
      </c>
      <c r="BB310" s="418">
        <v>22</v>
      </c>
      <c r="BC310" s="419" t="s">
        <v>0</v>
      </c>
      <c r="BD310" s="419" t="s">
        <v>218</v>
      </c>
      <c r="BE310" s="418">
        <v>1</v>
      </c>
      <c r="BF310" s="418" t="b">
        <v>0</v>
      </c>
      <c r="BH310" s="418" t="b">
        <v>0</v>
      </c>
      <c r="BI310" s="418" t="b">
        <v>1</v>
      </c>
      <c r="BJ310" s="419" t="s">
        <v>2</v>
      </c>
      <c r="BK310" s="418">
        <v>100</v>
      </c>
      <c r="BL310" s="418" t="b">
        <v>1</v>
      </c>
      <c r="BM310" s="418">
        <v>1</v>
      </c>
      <c r="BN310" s="418" t="b">
        <v>1</v>
      </c>
      <c r="BO310" s="418">
        <v>0.5</v>
      </c>
      <c r="BP310" s="418" t="b">
        <v>0</v>
      </c>
      <c r="BQ310" s="418" t="b">
        <v>0</v>
      </c>
      <c r="BR310" s="418" t="b">
        <v>0</v>
      </c>
      <c r="BS310" s="418" t="b">
        <v>0</v>
      </c>
      <c r="BT310" s="418" t="b">
        <v>0</v>
      </c>
      <c r="BU310" s="418">
        <v>2E-3</v>
      </c>
      <c r="BV310" s="419" t="s">
        <v>217</v>
      </c>
      <c r="BW310" s="418">
        <v>7.5</v>
      </c>
      <c r="BX310" s="419" t="s">
        <v>217</v>
      </c>
      <c r="BY310" s="419" t="s">
        <v>217</v>
      </c>
    </row>
    <row r="311" spans="1:77" x14ac:dyDescent="0.35">
      <c r="A311" s="418">
        <v>1479</v>
      </c>
      <c r="B311" s="419" t="s">
        <v>1202</v>
      </c>
      <c r="C311" s="419" t="s">
        <v>217</v>
      </c>
      <c r="D311" s="419" t="s">
        <v>217</v>
      </c>
      <c r="E311" s="419" t="s">
        <v>1194</v>
      </c>
      <c r="F311" s="419" t="s">
        <v>396</v>
      </c>
      <c r="G311" s="418">
        <v>20890128</v>
      </c>
      <c r="H311" s="418">
        <v>20890128</v>
      </c>
      <c r="I311" s="419" t="s">
        <v>1062</v>
      </c>
      <c r="J311" s="420">
        <v>41834</v>
      </c>
      <c r="K311" s="419" t="s">
        <v>217</v>
      </c>
      <c r="L311" s="419" t="s">
        <v>1202</v>
      </c>
      <c r="M311" s="419" t="s">
        <v>399</v>
      </c>
      <c r="N311" s="419" t="s">
        <v>399</v>
      </c>
      <c r="O311" s="419" t="s">
        <v>451</v>
      </c>
      <c r="R311" s="418">
        <v>0</v>
      </c>
      <c r="S311" s="418">
        <v>0</v>
      </c>
      <c r="T311" s="419" t="s">
        <v>217</v>
      </c>
      <c r="U311" s="419" t="s">
        <v>217</v>
      </c>
      <c r="V311" s="418">
        <v>0</v>
      </c>
      <c r="W311" s="418">
        <v>3</v>
      </c>
      <c r="X311" s="418">
        <v>3</v>
      </c>
      <c r="Y311" s="418">
        <v>0</v>
      </c>
      <c r="Z311" s="418">
        <v>0</v>
      </c>
      <c r="AA311" s="418">
        <v>0</v>
      </c>
      <c r="AB311" s="418">
        <v>0</v>
      </c>
      <c r="AC311" s="418">
        <v>3</v>
      </c>
      <c r="AD311" s="418">
        <v>3</v>
      </c>
      <c r="AE311" s="418">
        <v>0</v>
      </c>
      <c r="AF311" s="418">
        <v>0</v>
      </c>
      <c r="AG311" s="418">
        <v>0</v>
      </c>
      <c r="AH311" s="418">
        <v>0</v>
      </c>
      <c r="AI311" s="418">
        <v>10</v>
      </c>
      <c r="AJ311" s="418">
        <v>10</v>
      </c>
      <c r="AK311" s="418">
        <v>0</v>
      </c>
      <c r="AL311" s="418">
        <v>0</v>
      </c>
      <c r="AM311" s="418">
        <v>0</v>
      </c>
      <c r="AN311" s="418">
        <v>95</v>
      </c>
      <c r="AO311" s="418">
        <v>60</v>
      </c>
      <c r="AP311" s="418">
        <v>155</v>
      </c>
      <c r="AQ311" s="418">
        <v>0</v>
      </c>
      <c r="AR311" s="418">
        <v>0</v>
      </c>
      <c r="AS311" s="418">
        <v>0</v>
      </c>
      <c r="AT311" s="418">
        <v>0</v>
      </c>
      <c r="AU311" s="418">
        <v>0</v>
      </c>
      <c r="AV311" s="418">
        <v>0</v>
      </c>
      <c r="AW311" s="418">
        <v>0</v>
      </c>
      <c r="AX311" s="418">
        <v>0</v>
      </c>
      <c r="AY311" s="418">
        <v>0</v>
      </c>
      <c r="AZ311" s="418">
        <v>0</v>
      </c>
      <c r="BA311" s="418">
        <v>0</v>
      </c>
      <c r="BB311" s="418">
        <v>0</v>
      </c>
      <c r="BC311" s="419" t="s">
        <v>0</v>
      </c>
      <c r="BD311" s="419" t="s">
        <v>218</v>
      </c>
      <c r="BE311" s="418">
        <v>1</v>
      </c>
      <c r="BF311" s="418" t="b">
        <v>1</v>
      </c>
      <c r="BG311" s="418">
        <v>1</v>
      </c>
      <c r="BH311" s="418" t="b">
        <v>0</v>
      </c>
      <c r="BI311" s="418" t="b">
        <v>1</v>
      </c>
      <c r="BJ311" s="419" t="s">
        <v>2</v>
      </c>
      <c r="BK311" s="418">
        <v>150</v>
      </c>
      <c r="BL311" s="418" t="b">
        <v>0</v>
      </c>
      <c r="BN311" s="418" t="b">
        <v>0</v>
      </c>
      <c r="BP311" s="418" t="b">
        <v>0</v>
      </c>
      <c r="BQ311" s="418" t="b">
        <v>0</v>
      </c>
      <c r="BR311" s="418" t="b">
        <v>0</v>
      </c>
      <c r="BS311" s="418" t="b">
        <v>0</v>
      </c>
      <c r="BT311" s="418" t="b">
        <v>0</v>
      </c>
      <c r="BU311" s="418">
        <v>2.5</v>
      </c>
      <c r="BV311" s="419" t="s">
        <v>217</v>
      </c>
      <c r="BW311" s="418">
        <v>6.5</v>
      </c>
      <c r="BX311" s="419" t="s">
        <v>217</v>
      </c>
      <c r="BY311" s="419" t="s">
        <v>217</v>
      </c>
    </row>
    <row r="312" spans="1:77" ht="29" x14ac:dyDescent="0.35">
      <c r="A312" s="418">
        <v>1480</v>
      </c>
      <c r="B312" s="419" t="s">
        <v>1203</v>
      </c>
      <c r="C312" s="419" t="s">
        <v>217</v>
      </c>
      <c r="D312" s="419" t="s">
        <v>217</v>
      </c>
      <c r="E312" s="419" t="s">
        <v>1204</v>
      </c>
      <c r="F312" s="419" t="s">
        <v>396</v>
      </c>
      <c r="G312" s="418">
        <v>20890129</v>
      </c>
      <c r="H312" s="418">
        <v>20890129</v>
      </c>
      <c r="I312" s="419" t="s">
        <v>1062</v>
      </c>
      <c r="J312" s="420">
        <v>41834</v>
      </c>
      <c r="K312" s="419" t="s">
        <v>217</v>
      </c>
      <c r="L312" s="419" t="s">
        <v>1203</v>
      </c>
      <c r="M312" s="419" t="s">
        <v>399</v>
      </c>
      <c r="N312" s="419" t="s">
        <v>399</v>
      </c>
      <c r="O312" s="419" t="s">
        <v>217</v>
      </c>
      <c r="R312" s="418">
        <v>0</v>
      </c>
      <c r="S312" s="418">
        <v>0</v>
      </c>
      <c r="T312" s="419" t="s">
        <v>217</v>
      </c>
      <c r="U312" s="419" t="s">
        <v>217</v>
      </c>
      <c r="V312" s="418">
        <v>0</v>
      </c>
      <c r="W312" s="418">
        <v>3</v>
      </c>
      <c r="X312" s="418">
        <v>3</v>
      </c>
      <c r="Y312" s="418">
        <v>0</v>
      </c>
      <c r="Z312" s="418">
        <v>0</v>
      </c>
      <c r="AA312" s="418">
        <v>0</v>
      </c>
      <c r="AB312" s="418">
        <v>0</v>
      </c>
      <c r="AC312" s="418">
        <v>3</v>
      </c>
      <c r="AD312" s="418">
        <v>3</v>
      </c>
      <c r="AE312" s="418">
        <v>0</v>
      </c>
      <c r="AF312" s="418">
        <v>0</v>
      </c>
      <c r="AG312" s="418">
        <v>0</v>
      </c>
      <c r="AH312" s="418">
        <v>5</v>
      </c>
      <c r="AI312" s="418">
        <v>5</v>
      </c>
      <c r="AJ312" s="418">
        <v>10</v>
      </c>
      <c r="AK312" s="418">
        <v>0</v>
      </c>
      <c r="AL312" s="418">
        <v>0</v>
      </c>
      <c r="AM312" s="418">
        <v>0</v>
      </c>
      <c r="AN312" s="418">
        <v>80</v>
      </c>
      <c r="AO312" s="418">
        <v>83</v>
      </c>
      <c r="AP312" s="418">
        <v>163</v>
      </c>
      <c r="AQ312" s="418">
        <v>0</v>
      </c>
      <c r="AR312" s="418">
        <v>0</v>
      </c>
      <c r="AS312" s="418">
        <v>0</v>
      </c>
      <c r="AT312" s="418">
        <v>0</v>
      </c>
      <c r="AU312" s="418">
        <v>0</v>
      </c>
      <c r="AV312" s="418">
        <v>0</v>
      </c>
      <c r="AW312" s="418">
        <v>0</v>
      </c>
      <c r="AX312" s="418">
        <v>0</v>
      </c>
      <c r="AY312" s="418">
        <v>0</v>
      </c>
      <c r="AZ312" s="418">
        <v>0</v>
      </c>
      <c r="BA312" s="418">
        <v>0</v>
      </c>
      <c r="BB312" s="418">
        <v>0</v>
      </c>
      <c r="BC312" s="419" t="s">
        <v>0</v>
      </c>
      <c r="BD312" s="419" t="s">
        <v>218</v>
      </c>
      <c r="BE312" s="418">
        <v>1</v>
      </c>
      <c r="BF312" s="418" t="b">
        <v>0</v>
      </c>
      <c r="BH312" s="418" t="b">
        <v>0</v>
      </c>
      <c r="BI312" s="418" t="b">
        <v>0</v>
      </c>
      <c r="BJ312" s="419" t="s">
        <v>2</v>
      </c>
      <c r="BK312" s="418">
        <v>600</v>
      </c>
      <c r="BL312" s="418" t="b">
        <v>0</v>
      </c>
      <c r="BN312" s="418" t="b">
        <v>0</v>
      </c>
      <c r="BP312" s="418" t="b">
        <v>0</v>
      </c>
      <c r="BQ312" s="418" t="b">
        <v>0</v>
      </c>
      <c r="BR312" s="418" t="b">
        <v>0</v>
      </c>
      <c r="BS312" s="418" t="b">
        <v>0</v>
      </c>
      <c r="BT312" s="418" t="b">
        <v>0</v>
      </c>
      <c r="BU312" s="418">
        <v>3.0000000000000001E-3</v>
      </c>
      <c r="BV312" s="419" t="s">
        <v>217</v>
      </c>
      <c r="BW312" s="418">
        <v>0.8</v>
      </c>
      <c r="BX312" s="419" t="s">
        <v>217</v>
      </c>
      <c r="BY312" s="419" t="s">
        <v>217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view="pageBreakPreview" topLeftCell="A5" zoomScale="60" zoomScaleNormal="100" workbookViewId="0">
      <selection activeCell="E10" sqref="E10"/>
    </sheetView>
  </sheetViews>
  <sheetFormatPr defaultRowHeight="28.5" customHeight="1" x14ac:dyDescent="0.35"/>
  <cols>
    <col min="1" max="1" width="21.1796875" customWidth="1"/>
    <col min="2" max="4" width="10.1796875" customWidth="1"/>
    <col min="7" max="7" width="25" customWidth="1"/>
    <col min="8" max="9" width="11.7265625" customWidth="1"/>
    <col min="10" max="10" width="14.26953125" customWidth="1"/>
  </cols>
  <sheetData>
    <row r="1" spans="1:10" ht="28.5" customHeight="1" thickBot="1" x14ac:dyDescent="0.4">
      <c r="A1" s="444"/>
      <c r="B1" s="445"/>
      <c r="C1" s="445"/>
      <c r="D1" s="446"/>
      <c r="G1" s="444"/>
      <c r="H1" s="445"/>
      <c r="I1" s="445"/>
      <c r="J1" s="446"/>
    </row>
    <row r="2" spans="1:10" ht="28.5" customHeight="1" thickBot="1" x14ac:dyDescent="0.4">
      <c r="A2" s="2"/>
      <c r="B2" s="136"/>
      <c r="C2" s="4"/>
      <c r="D2" s="5"/>
      <c r="G2" s="2"/>
      <c r="H2" s="136"/>
      <c r="I2" s="4"/>
      <c r="J2" s="5"/>
    </row>
    <row r="3" spans="1:10" ht="28.5" customHeight="1" x14ac:dyDescent="0.35">
      <c r="A3" s="6" t="s">
        <v>1926</v>
      </c>
      <c r="B3" s="291"/>
      <c r="C3" s="292"/>
      <c r="D3" s="135"/>
      <c r="G3" s="6" t="s">
        <v>1926</v>
      </c>
      <c r="H3" s="291"/>
      <c r="I3" s="292"/>
      <c r="J3" s="135"/>
    </row>
    <row r="4" spans="1:10" ht="28.5" customHeight="1" x14ac:dyDescent="0.35">
      <c r="A4" s="8" t="s">
        <v>1927</v>
      </c>
      <c r="B4" s="293"/>
      <c r="C4" s="280"/>
      <c r="D4" s="77"/>
      <c r="G4" s="8" t="s">
        <v>1927</v>
      </c>
      <c r="H4" s="293"/>
      <c r="I4" s="280"/>
      <c r="J4" s="77"/>
    </row>
    <row r="5" spans="1:10" ht="28.5" customHeight="1" x14ac:dyDescent="0.35">
      <c r="A5" s="8" t="s">
        <v>1928</v>
      </c>
      <c r="B5" s="293"/>
      <c r="C5" s="280"/>
      <c r="D5" s="77"/>
      <c r="G5" s="8" t="s">
        <v>1928</v>
      </c>
      <c r="H5" s="293"/>
      <c r="I5" s="280"/>
      <c r="J5" s="77"/>
    </row>
    <row r="6" spans="1:10" ht="28.5" customHeight="1" x14ac:dyDescent="0.35">
      <c r="A6" s="8" t="s">
        <v>1929</v>
      </c>
      <c r="B6" s="293"/>
      <c r="C6" s="280"/>
      <c r="D6" s="77"/>
      <c r="G6" s="8" t="s">
        <v>1929</v>
      </c>
      <c r="H6" s="293"/>
      <c r="I6" s="280"/>
      <c r="J6" s="77"/>
    </row>
    <row r="7" spans="1:10" ht="28.5" customHeight="1" x14ac:dyDescent="0.35">
      <c r="A7" s="8" t="s">
        <v>1930</v>
      </c>
      <c r="B7" s="293"/>
      <c r="C7" s="280"/>
      <c r="D7" s="77"/>
      <c r="G7" s="8" t="s">
        <v>1930</v>
      </c>
      <c r="H7" s="293"/>
      <c r="I7" s="280"/>
      <c r="J7" s="77"/>
    </row>
    <row r="8" spans="1:10" ht="28.5" customHeight="1" x14ac:dyDescent="0.35">
      <c r="A8" s="9" t="s">
        <v>1931</v>
      </c>
      <c r="B8" s="290"/>
      <c r="C8" s="280"/>
      <c r="D8" s="77"/>
      <c r="G8" s="9" t="s">
        <v>1931</v>
      </c>
      <c r="H8" s="290"/>
      <c r="I8" s="280"/>
      <c r="J8" s="77"/>
    </row>
    <row r="9" spans="1:10" ht="28.5" customHeight="1" x14ac:dyDescent="0.35">
      <c r="A9" s="9" t="s">
        <v>1933</v>
      </c>
      <c r="B9" s="290"/>
      <c r="C9" s="280"/>
      <c r="D9" s="77"/>
      <c r="G9" s="9" t="s">
        <v>1933</v>
      </c>
      <c r="H9" s="290"/>
      <c r="I9" s="280"/>
      <c r="J9" s="77"/>
    </row>
    <row r="10" spans="1:10" ht="28.5" customHeight="1" thickBot="1" x14ac:dyDescent="0.4">
      <c r="A10" s="403" t="s">
        <v>1934</v>
      </c>
      <c r="B10" s="295"/>
      <c r="C10" s="296"/>
      <c r="D10" s="78"/>
      <c r="G10" s="403" t="s">
        <v>1934</v>
      </c>
      <c r="H10" s="295"/>
      <c r="I10" s="296"/>
      <c r="J10" s="78"/>
    </row>
    <row r="11" spans="1:10" ht="28.5" customHeight="1" thickBot="1" x14ac:dyDescent="0.4">
      <c r="A11" s="11" t="s">
        <v>10</v>
      </c>
      <c r="B11" s="61"/>
      <c r="C11" s="79"/>
      <c r="D11" s="80"/>
      <c r="G11" s="11" t="s">
        <v>10</v>
      </c>
      <c r="H11" s="61"/>
      <c r="I11" s="79"/>
      <c r="J11" s="80"/>
    </row>
    <row r="13" spans="1:10" ht="28.5" customHeight="1" thickBot="1" x14ac:dyDescent="0.4"/>
    <row r="14" spans="1:10" ht="28.5" customHeight="1" thickBot="1" x14ac:dyDescent="0.4">
      <c r="A14" s="444"/>
      <c r="B14" s="445"/>
      <c r="C14" s="445"/>
      <c r="D14" s="446"/>
      <c r="G14" s="444"/>
      <c r="H14" s="445"/>
      <c r="I14" s="445"/>
      <c r="J14" s="446"/>
    </row>
    <row r="15" spans="1:10" ht="28.5" customHeight="1" thickBot="1" x14ac:dyDescent="0.4">
      <c r="A15" s="2"/>
      <c r="B15" s="136"/>
      <c r="C15" s="4"/>
      <c r="D15" s="5"/>
      <c r="G15" s="2"/>
      <c r="H15" s="136"/>
      <c r="I15" s="4"/>
      <c r="J15" s="5"/>
    </row>
    <row r="16" spans="1:10" ht="28.5" customHeight="1" x14ac:dyDescent="0.35">
      <c r="A16" s="6" t="s">
        <v>1926</v>
      </c>
      <c r="B16" s="291"/>
      <c r="C16" s="292"/>
      <c r="D16" s="135"/>
      <c r="G16" s="6" t="s">
        <v>1926</v>
      </c>
      <c r="H16" s="291"/>
      <c r="I16" s="292"/>
      <c r="J16" s="135"/>
    </row>
    <row r="17" spans="1:10" ht="28.5" customHeight="1" x14ac:dyDescent="0.35">
      <c r="A17" s="8" t="s">
        <v>1927</v>
      </c>
      <c r="B17" s="293"/>
      <c r="C17" s="280"/>
      <c r="D17" s="77"/>
      <c r="G17" s="8" t="s">
        <v>1927</v>
      </c>
      <c r="H17" s="293"/>
      <c r="I17" s="280"/>
      <c r="J17" s="77"/>
    </row>
    <row r="18" spans="1:10" ht="28.5" customHeight="1" x14ac:dyDescent="0.35">
      <c r="A18" s="8" t="s">
        <v>1928</v>
      </c>
      <c r="B18" s="293"/>
      <c r="C18" s="280"/>
      <c r="D18" s="77"/>
      <c r="G18" s="8" t="s">
        <v>1928</v>
      </c>
      <c r="H18" s="293"/>
      <c r="I18" s="280"/>
      <c r="J18" s="77"/>
    </row>
    <row r="19" spans="1:10" ht="28.5" customHeight="1" x14ac:dyDescent="0.35">
      <c r="A19" s="8" t="s">
        <v>1929</v>
      </c>
      <c r="B19" s="293"/>
      <c r="C19" s="280"/>
      <c r="D19" s="77"/>
      <c r="G19" s="8" t="s">
        <v>1929</v>
      </c>
      <c r="H19" s="293"/>
      <c r="I19" s="280"/>
      <c r="J19" s="77"/>
    </row>
    <row r="20" spans="1:10" ht="28.5" customHeight="1" x14ac:dyDescent="0.35">
      <c r="A20" s="8" t="s">
        <v>1930</v>
      </c>
      <c r="B20" s="293"/>
      <c r="C20" s="280"/>
      <c r="D20" s="77"/>
      <c r="G20" s="8" t="s">
        <v>1930</v>
      </c>
      <c r="H20" s="293"/>
      <c r="I20" s="280"/>
      <c r="J20" s="77"/>
    </row>
    <row r="21" spans="1:10" ht="28.5" customHeight="1" x14ac:dyDescent="0.35">
      <c r="A21" s="9" t="s">
        <v>1931</v>
      </c>
      <c r="B21" s="290"/>
      <c r="C21" s="280"/>
      <c r="D21" s="77"/>
      <c r="G21" s="9" t="s">
        <v>1931</v>
      </c>
      <c r="H21" s="290"/>
      <c r="I21" s="280"/>
      <c r="J21" s="77"/>
    </row>
    <row r="22" spans="1:10" ht="28.5" customHeight="1" x14ac:dyDescent="0.35">
      <c r="A22" s="9" t="s">
        <v>1933</v>
      </c>
      <c r="B22" s="290"/>
      <c r="C22" s="280"/>
      <c r="D22" s="77"/>
      <c r="G22" s="9" t="s">
        <v>1933</v>
      </c>
      <c r="H22" s="290"/>
      <c r="I22" s="280"/>
      <c r="J22" s="77"/>
    </row>
    <row r="23" spans="1:10" ht="28.5" customHeight="1" thickBot="1" x14ac:dyDescent="0.4">
      <c r="A23" s="403" t="s">
        <v>1934</v>
      </c>
      <c r="B23" s="295"/>
      <c r="C23" s="296"/>
      <c r="D23" s="78"/>
      <c r="G23" s="403" t="s">
        <v>1934</v>
      </c>
      <c r="H23" s="295"/>
      <c r="I23" s="296"/>
      <c r="J23" s="78"/>
    </row>
    <row r="24" spans="1:10" ht="28.5" customHeight="1" thickBot="1" x14ac:dyDescent="0.4">
      <c r="A24" s="11" t="s">
        <v>10</v>
      </c>
      <c r="B24" s="61"/>
      <c r="C24" s="79"/>
      <c r="D24" s="80"/>
      <c r="G24" s="11" t="s">
        <v>10</v>
      </c>
      <c r="H24" s="61"/>
      <c r="I24" s="79"/>
      <c r="J24" s="80"/>
    </row>
  </sheetData>
  <mergeCells count="4">
    <mergeCell ref="A1:D1"/>
    <mergeCell ref="G1:J1"/>
    <mergeCell ref="A14:D14"/>
    <mergeCell ref="G14:J14"/>
  </mergeCells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23"/>
  <sheetViews>
    <sheetView zoomScale="80" zoomScaleNormal="80" workbookViewId="0">
      <pane ySplit="1" topLeftCell="A2" activePane="bottomLeft" state="frozen"/>
      <selection pane="bottomLeft" activeCell="I1" sqref="I1:I1048576"/>
    </sheetView>
  </sheetViews>
  <sheetFormatPr defaultRowHeight="14.5" x14ac:dyDescent="0.35"/>
  <cols>
    <col min="1" max="1" width="9.453125" customWidth="1"/>
    <col min="2" max="2" width="14" customWidth="1"/>
    <col min="3" max="3" width="18.54296875" customWidth="1"/>
    <col min="4" max="6" width="14" customWidth="1"/>
    <col min="7" max="7" width="7.54296875" customWidth="1"/>
    <col min="8" max="11" width="14" customWidth="1"/>
    <col min="12" max="12" width="21" customWidth="1"/>
    <col min="13" max="16" width="14" customWidth="1"/>
  </cols>
  <sheetData>
    <row r="1" spans="1:16" s="1" customFormat="1" ht="29" x14ac:dyDescent="0.35">
      <c r="A1" s="421" t="s">
        <v>143</v>
      </c>
      <c r="B1" s="421" t="s">
        <v>1939</v>
      </c>
      <c r="C1" s="421" t="s">
        <v>365</v>
      </c>
      <c r="D1" s="421" t="s">
        <v>366</v>
      </c>
      <c r="E1" s="421" t="s">
        <v>367</v>
      </c>
      <c r="F1" s="421" t="s">
        <v>368</v>
      </c>
      <c r="G1" s="421" t="s">
        <v>369</v>
      </c>
      <c r="H1" s="421" t="s">
        <v>370</v>
      </c>
      <c r="I1" s="421" t="s">
        <v>371</v>
      </c>
      <c r="J1" s="421" t="s">
        <v>372</v>
      </c>
      <c r="K1" s="421" t="s">
        <v>373</v>
      </c>
      <c r="L1" s="421" t="s">
        <v>144</v>
      </c>
      <c r="M1" s="421" t="s">
        <v>153</v>
      </c>
      <c r="N1" s="421" t="s">
        <v>154</v>
      </c>
      <c r="O1" s="421" t="s">
        <v>392</v>
      </c>
      <c r="P1" s="421" t="s">
        <v>148</v>
      </c>
    </row>
    <row r="2" spans="1:16" ht="29" x14ac:dyDescent="0.35">
      <c r="A2" s="418">
        <v>928</v>
      </c>
      <c r="B2" s="418" t="s">
        <v>1205</v>
      </c>
      <c r="C2" s="419" t="s">
        <v>1206</v>
      </c>
      <c r="D2" s="420">
        <v>32994</v>
      </c>
      <c r="E2" s="420">
        <v>41416</v>
      </c>
      <c r="F2" s="418">
        <v>8422</v>
      </c>
      <c r="G2" s="418">
        <v>23.058179329226601</v>
      </c>
      <c r="H2" s="419" t="s">
        <v>12</v>
      </c>
      <c r="I2" s="419" t="s">
        <v>382</v>
      </c>
      <c r="J2" s="418" t="b">
        <v>1</v>
      </c>
      <c r="K2" s="419" t="s">
        <v>217</v>
      </c>
      <c r="L2" s="419" t="s">
        <v>870</v>
      </c>
      <c r="M2" s="419" t="s">
        <v>217</v>
      </c>
      <c r="N2" s="419" t="s">
        <v>566</v>
      </c>
      <c r="O2" s="419" t="s">
        <v>566</v>
      </c>
      <c r="P2" s="419" t="s">
        <v>396</v>
      </c>
    </row>
    <row r="3" spans="1:16" ht="29" x14ac:dyDescent="0.35">
      <c r="A3" s="418">
        <v>929</v>
      </c>
      <c r="B3" s="418" t="s">
        <v>1205</v>
      </c>
      <c r="C3" s="419" t="s">
        <v>1207</v>
      </c>
      <c r="D3" s="420">
        <v>31690</v>
      </c>
      <c r="E3" s="420">
        <v>41416</v>
      </c>
      <c r="F3" s="418">
        <v>9726</v>
      </c>
      <c r="G3" s="418">
        <v>26.628336755646799</v>
      </c>
      <c r="H3" s="419" t="s">
        <v>12</v>
      </c>
      <c r="I3" s="419" t="s">
        <v>382</v>
      </c>
      <c r="J3" s="418" t="b">
        <v>1</v>
      </c>
      <c r="K3" s="419" t="s">
        <v>217</v>
      </c>
      <c r="L3" s="419" t="s">
        <v>870</v>
      </c>
      <c r="M3" s="419" t="s">
        <v>217</v>
      </c>
      <c r="N3" s="419" t="s">
        <v>566</v>
      </c>
      <c r="O3" s="419" t="s">
        <v>566</v>
      </c>
      <c r="P3" s="419" t="s">
        <v>396</v>
      </c>
    </row>
    <row r="4" spans="1:16" ht="29" x14ac:dyDescent="0.35">
      <c r="A4" s="418">
        <v>930</v>
      </c>
      <c r="B4" s="418" t="s">
        <v>1208</v>
      </c>
      <c r="C4" s="419" t="s">
        <v>1209</v>
      </c>
      <c r="D4" s="420">
        <v>27029</v>
      </c>
      <c r="E4" s="420">
        <v>41416</v>
      </c>
      <c r="F4" s="418">
        <v>14387</v>
      </c>
      <c r="G4" s="418">
        <v>39.389459274469502</v>
      </c>
      <c r="H4" s="419" t="s">
        <v>12</v>
      </c>
      <c r="I4" s="419" t="s">
        <v>382</v>
      </c>
      <c r="J4" s="418" t="b">
        <v>1</v>
      </c>
      <c r="K4" s="419" t="s">
        <v>217</v>
      </c>
      <c r="L4" s="419" t="s">
        <v>873</v>
      </c>
      <c r="M4" s="419" t="s">
        <v>217</v>
      </c>
      <c r="N4" s="419" t="s">
        <v>566</v>
      </c>
      <c r="O4" s="419" t="s">
        <v>566</v>
      </c>
      <c r="P4" s="419" t="s">
        <v>396</v>
      </c>
    </row>
    <row r="5" spans="1:16" ht="43.5" x14ac:dyDescent="0.35">
      <c r="A5" s="418">
        <v>931</v>
      </c>
      <c r="B5" s="418" t="s">
        <v>1208</v>
      </c>
      <c r="C5" s="419" t="s">
        <v>1210</v>
      </c>
      <c r="D5" s="420">
        <v>31827</v>
      </c>
      <c r="E5" s="420">
        <v>41416</v>
      </c>
      <c r="F5" s="418">
        <v>9589</v>
      </c>
      <c r="G5" s="418">
        <v>26.2532511978097</v>
      </c>
      <c r="H5" s="419" t="s">
        <v>12</v>
      </c>
      <c r="I5" s="419" t="s">
        <v>378</v>
      </c>
      <c r="J5" s="418" t="b">
        <v>0</v>
      </c>
      <c r="K5" s="419" t="s">
        <v>217</v>
      </c>
      <c r="L5" s="419" t="s">
        <v>873</v>
      </c>
      <c r="M5" s="419" t="s">
        <v>217</v>
      </c>
      <c r="N5" s="419" t="s">
        <v>566</v>
      </c>
      <c r="O5" s="419" t="s">
        <v>566</v>
      </c>
      <c r="P5" s="419" t="s">
        <v>396</v>
      </c>
    </row>
    <row r="6" spans="1:16" ht="29" x14ac:dyDescent="0.35">
      <c r="A6" s="418">
        <v>932</v>
      </c>
      <c r="B6" s="418" t="s">
        <v>1208</v>
      </c>
      <c r="C6" s="419" t="s">
        <v>1211</v>
      </c>
      <c r="D6" s="420">
        <v>33354</v>
      </c>
      <c r="E6" s="420">
        <v>41416</v>
      </c>
      <c r="F6" s="418">
        <v>8062</v>
      </c>
      <c r="G6" s="418">
        <v>22.072553045858999</v>
      </c>
      <c r="H6" s="419" t="s">
        <v>12</v>
      </c>
      <c r="I6" s="419" t="s">
        <v>382</v>
      </c>
      <c r="J6" s="418" t="b">
        <v>0</v>
      </c>
      <c r="K6" s="419" t="s">
        <v>217</v>
      </c>
      <c r="L6" s="419" t="s">
        <v>873</v>
      </c>
      <c r="M6" s="419" t="s">
        <v>217</v>
      </c>
      <c r="N6" s="419" t="s">
        <v>566</v>
      </c>
      <c r="O6" s="419" t="s">
        <v>566</v>
      </c>
      <c r="P6" s="419" t="s">
        <v>396</v>
      </c>
    </row>
    <row r="7" spans="1:16" ht="43.5" x14ac:dyDescent="0.35">
      <c r="A7" s="418">
        <v>933</v>
      </c>
      <c r="B7" s="418" t="s">
        <v>1212</v>
      </c>
      <c r="C7" s="419" t="s">
        <v>1213</v>
      </c>
      <c r="D7" s="420">
        <v>27855</v>
      </c>
      <c r="E7" s="420">
        <v>41416</v>
      </c>
      <c r="F7" s="418">
        <v>13561</v>
      </c>
      <c r="G7" s="418">
        <v>37.127994524298401</v>
      </c>
      <c r="H7" s="419" t="s">
        <v>12</v>
      </c>
      <c r="I7" s="419" t="s">
        <v>385</v>
      </c>
      <c r="J7" s="418" t="b">
        <v>1</v>
      </c>
      <c r="K7" s="419" t="s">
        <v>217</v>
      </c>
      <c r="L7" s="419" t="s">
        <v>848</v>
      </c>
      <c r="M7" s="419" t="s">
        <v>508</v>
      </c>
      <c r="N7" s="419" t="s">
        <v>566</v>
      </c>
      <c r="O7" s="419" t="s">
        <v>566</v>
      </c>
      <c r="P7" s="419" t="s">
        <v>396</v>
      </c>
    </row>
    <row r="8" spans="1:16" hidden="1" x14ac:dyDescent="0.35">
      <c r="A8" s="418">
        <v>934</v>
      </c>
      <c r="B8" s="418" t="s">
        <v>1212</v>
      </c>
      <c r="C8" s="419" t="s">
        <v>1214</v>
      </c>
      <c r="D8" s="420">
        <v>30626</v>
      </c>
      <c r="E8" s="420">
        <v>41416</v>
      </c>
      <c r="F8" s="418">
        <v>10790</v>
      </c>
      <c r="G8" s="418">
        <v>29.541409993155401</v>
      </c>
      <c r="H8" s="419" t="s">
        <v>12</v>
      </c>
      <c r="I8" s="419" t="s">
        <v>374</v>
      </c>
      <c r="J8" s="418" t="b">
        <v>1</v>
      </c>
      <c r="K8" s="419" t="s">
        <v>217</v>
      </c>
      <c r="L8" s="419" t="s">
        <v>848</v>
      </c>
      <c r="M8" s="419" t="s">
        <v>508</v>
      </c>
      <c r="N8" s="419" t="s">
        <v>566</v>
      </c>
      <c r="O8" s="419" t="s">
        <v>566</v>
      </c>
      <c r="P8" s="419" t="s">
        <v>396</v>
      </c>
    </row>
    <row r="9" spans="1:16" hidden="1" x14ac:dyDescent="0.35">
      <c r="A9" s="418">
        <v>935</v>
      </c>
      <c r="B9" s="418" t="s">
        <v>1212</v>
      </c>
      <c r="C9" s="419" t="s">
        <v>1215</v>
      </c>
      <c r="D9" s="420">
        <v>32179</v>
      </c>
      <c r="E9" s="420">
        <v>41416</v>
      </c>
      <c r="F9" s="418">
        <v>9237</v>
      </c>
      <c r="G9" s="418">
        <v>25.289527720739201</v>
      </c>
      <c r="H9" s="419" t="s">
        <v>12</v>
      </c>
      <c r="I9" s="419" t="s">
        <v>374</v>
      </c>
      <c r="J9" s="418" t="b">
        <v>0</v>
      </c>
      <c r="K9" s="419" t="s">
        <v>217</v>
      </c>
      <c r="L9" s="419" t="s">
        <v>848</v>
      </c>
      <c r="M9" s="419" t="s">
        <v>508</v>
      </c>
      <c r="N9" s="419" t="s">
        <v>566</v>
      </c>
      <c r="O9" s="419" t="s">
        <v>566</v>
      </c>
      <c r="P9" s="419" t="s">
        <v>396</v>
      </c>
    </row>
    <row r="10" spans="1:16" ht="29" x14ac:dyDescent="0.35">
      <c r="A10" s="418">
        <v>936</v>
      </c>
      <c r="B10" s="418" t="s">
        <v>1212</v>
      </c>
      <c r="C10" s="419" t="s">
        <v>1216</v>
      </c>
      <c r="D10" s="420">
        <v>33894</v>
      </c>
      <c r="E10" s="420">
        <v>41416</v>
      </c>
      <c r="F10" s="418">
        <v>7522</v>
      </c>
      <c r="G10" s="418">
        <v>20.5941136208077</v>
      </c>
      <c r="H10" s="419" t="s">
        <v>11</v>
      </c>
      <c r="I10" s="419" t="s">
        <v>382</v>
      </c>
      <c r="J10" s="418" t="b">
        <v>0</v>
      </c>
      <c r="K10" s="419" t="s">
        <v>217</v>
      </c>
      <c r="L10" s="419" t="s">
        <v>848</v>
      </c>
      <c r="M10" s="419" t="s">
        <v>508</v>
      </c>
      <c r="N10" s="419" t="s">
        <v>566</v>
      </c>
      <c r="O10" s="419" t="s">
        <v>566</v>
      </c>
      <c r="P10" s="419" t="s">
        <v>396</v>
      </c>
    </row>
    <row r="11" spans="1:16" hidden="1" x14ac:dyDescent="0.35">
      <c r="A11" s="418">
        <v>937</v>
      </c>
      <c r="B11" s="418" t="s">
        <v>1212</v>
      </c>
      <c r="C11" s="419" t="s">
        <v>1217</v>
      </c>
      <c r="D11" s="420">
        <v>31191</v>
      </c>
      <c r="E11" s="420">
        <v>41416</v>
      </c>
      <c r="F11" s="418">
        <v>10225</v>
      </c>
      <c r="G11" s="418">
        <v>27.994524298425699</v>
      </c>
      <c r="H11" s="419" t="s">
        <v>12</v>
      </c>
      <c r="I11" s="419" t="s">
        <v>374</v>
      </c>
      <c r="J11" s="418" t="b">
        <v>0</v>
      </c>
      <c r="K11" s="419" t="s">
        <v>217</v>
      </c>
      <c r="L11" s="419" t="s">
        <v>848</v>
      </c>
      <c r="M11" s="419" t="s">
        <v>508</v>
      </c>
      <c r="N11" s="419" t="s">
        <v>566</v>
      </c>
      <c r="O11" s="419" t="s">
        <v>566</v>
      </c>
      <c r="P11" s="419" t="s">
        <v>396</v>
      </c>
    </row>
    <row r="12" spans="1:16" ht="43.5" x14ac:dyDescent="0.35">
      <c r="A12" s="418">
        <v>938</v>
      </c>
      <c r="B12" s="418" t="s">
        <v>1218</v>
      </c>
      <c r="C12" s="419" t="s">
        <v>1219</v>
      </c>
      <c r="D12" s="420">
        <v>27917</v>
      </c>
      <c r="E12" s="420">
        <v>41416</v>
      </c>
      <c r="F12" s="418">
        <v>13499</v>
      </c>
      <c r="G12" s="418">
        <v>36.958247775496197</v>
      </c>
      <c r="H12" s="419" t="s">
        <v>12</v>
      </c>
      <c r="I12" s="419" t="s">
        <v>385</v>
      </c>
      <c r="J12" s="418" t="b">
        <v>1</v>
      </c>
      <c r="K12" s="419" t="s">
        <v>217</v>
      </c>
      <c r="L12" s="419" t="s">
        <v>867</v>
      </c>
      <c r="M12" s="419" t="s">
        <v>860</v>
      </c>
      <c r="N12" s="419" t="s">
        <v>566</v>
      </c>
      <c r="O12" s="419" t="s">
        <v>566</v>
      </c>
      <c r="P12" s="419" t="s">
        <v>396</v>
      </c>
    </row>
    <row r="13" spans="1:16" ht="29" x14ac:dyDescent="0.35">
      <c r="A13" s="418">
        <v>939</v>
      </c>
      <c r="B13" s="418" t="s">
        <v>1218</v>
      </c>
      <c r="C13" s="419" t="s">
        <v>1220</v>
      </c>
      <c r="D13" s="420">
        <v>28608</v>
      </c>
      <c r="E13" s="420">
        <v>41416</v>
      </c>
      <c r="F13" s="418">
        <v>12808</v>
      </c>
      <c r="G13" s="418">
        <v>35.066392881588001</v>
      </c>
      <c r="H13" s="419" t="s">
        <v>12</v>
      </c>
      <c r="I13" s="419" t="s">
        <v>382</v>
      </c>
      <c r="J13" s="418" t="b">
        <v>0</v>
      </c>
      <c r="K13" s="419" t="s">
        <v>217</v>
      </c>
      <c r="L13" s="419" t="s">
        <v>867</v>
      </c>
      <c r="M13" s="419" t="s">
        <v>860</v>
      </c>
      <c r="N13" s="419" t="s">
        <v>566</v>
      </c>
      <c r="O13" s="419" t="s">
        <v>566</v>
      </c>
      <c r="P13" s="419" t="s">
        <v>396</v>
      </c>
    </row>
    <row r="14" spans="1:16" ht="43.5" x14ac:dyDescent="0.35">
      <c r="A14" s="418">
        <v>940</v>
      </c>
      <c r="B14" s="418" t="s">
        <v>1221</v>
      </c>
      <c r="C14" s="419" t="s">
        <v>1222</v>
      </c>
      <c r="D14" s="420">
        <v>30246</v>
      </c>
      <c r="E14" s="420">
        <v>41416</v>
      </c>
      <c r="F14" s="418">
        <v>11170</v>
      </c>
      <c r="G14" s="418">
        <v>30.581793292265601</v>
      </c>
      <c r="H14" s="419" t="s">
        <v>12</v>
      </c>
      <c r="I14" s="419" t="s">
        <v>385</v>
      </c>
      <c r="J14" s="418" t="b">
        <v>1</v>
      </c>
      <c r="K14" s="419" t="s">
        <v>217</v>
      </c>
      <c r="L14" s="419" t="s">
        <v>858</v>
      </c>
      <c r="M14" s="419" t="s">
        <v>860</v>
      </c>
      <c r="N14" s="419" t="s">
        <v>566</v>
      </c>
      <c r="O14" s="419" t="s">
        <v>566</v>
      </c>
      <c r="P14" s="419" t="s">
        <v>396</v>
      </c>
    </row>
    <row r="15" spans="1:16" ht="43.5" x14ac:dyDescent="0.35">
      <c r="A15" s="418">
        <v>941</v>
      </c>
      <c r="B15" s="418" t="s">
        <v>1221</v>
      </c>
      <c r="C15" s="419" t="s">
        <v>1223</v>
      </c>
      <c r="D15" s="420">
        <v>33134</v>
      </c>
      <c r="E15" s="420">
        <v>41416</v>
      </c>
      <c r="F15" s="418">
        <v>8282</v>
      </c>
      <c r="G15" s="418">
        <v>22.6748802190281</v>
      </c>
      <c r="H15" s="419" t="s">
        <v>12</v>
      </c>
      <c r="I15" s="419" t="s">
        <v>385</v>
      </c>
      <c r="J15" s="418" t="b">
        <v>1</v>
      </c>
      <c r="K15" s="419" t="s">
        <v>217</v>
      </c>
      <c r="L15" s="419" t="s">
        <v>858</v>
      </c>
      <c r="M15" s="419" t="s">
        <v>860</v>
      </c>
      <c r="N15" s="419" t="s">
        <v>566</v>
      </c>
      <c r="O15" s="419" t="s">
        <v>566</v>
      </c>
      <c r="P15" s="419" t="s">
        <v>396</v>
      </c>
    </row>
    <row r="16" spans="1:16" ht="43.5" x14ac:dyDescent="0.35">
      <c r="A16" s="418">
        <v>942</v>
      </c>
      <c r="B16" s="418" t="s">
        <v>1221</v>
      </c>
      <c r="C16" s="419" t="s">
        <v>1224</v>
      </c>
      <c r="D16" s="420">
        <v>33497</v>
      </c>
      <c r="E16" s="420">
        <v>41416</v>
      </c>
      <c r="F16" s="418">
        <v>7919</v>
      </c>
      <c r="G16" s="418">
        <v>21.681040383299099</v>
      </c>
      <c r="H16" s="419" t="s">
        <v>12</v>
      </c>
      <c r="I16" s="419" t="s">
        <v>385</v>
      </c>
      <c r="J16" s="418" t="b">
        <v>1</v>
      </c>
      <c r="K16" s="419" t="s">
        <v>217</v>
      </c>
      <c r="L16" s="419" t="s">
        <v>858</v>
      </c>
      <c r="M16" s="419" t="s">
        <v>860</v>
      </c>
      <c r="N16" s="419" t="s">
        <v>566</v>
      </c>
      <c r="O16" s="419" t="s">
        <v>566</v>
      </c>
      <c r="P16" s="419" t="s">
        <v>396</v>
      </c>
    </row>
    <row r="17" spans="1:16" ht="43.5" x14ac:dyDescent="0.35">
      <c r="A17" s="418">
        <v>943</v>
      </c>
      <c r="B17" s="418" t="s">
        <v>1221</v>
      </c>
      <c r="C17" s="419" t="s">
        <v>1225</v>
      </c>
      <c r="D17" s="420">
        <v>30774</v>
      </c>
      <c r="E17" s="420">
        <v>41416</v>
      </c>
      <c r="F17" s="418">
        <v>10642</v>
      </c>
      <c r="G17" s="418">
        <v>29.136208076659798</v>
      </c>
      <c r="H17" s="419" t="s">
        <v>12</v>
      </c>
      <c r="I17" s="419" t="s">
        <v>385</v>
      </c>
      <c r="J17" s="418" t="b">
        <v>1</v>
      </c>
      <c r="K17" s="419" t="s">
        <v>217</v>
      </c>
      <c r="L17" s="419" t="s">
        <v>858</v>
      </c>
      <c r="M17" s="419" t="s">
        <v>860</v>
      </c>
      <c r="N17" s="419" t="s">
        <v>566</v>
      </c>
      <c r="O17" s="419" t="s">
        <v>566</v>
      </c>
      <c r="P17" s="419" t="s">
        <v>396</v>
      </c>
    </row>
    <row r="18" spans="1:16" hidden="1" x14ac:dyDescent="0.35">
      <c r="A18" s="418">
        <v>944</v>
      </c>
      <c r="B18" s="418" t="s">
        <v>1221</v>
      </c>
      <c r="C18" s="419" t="s">
        <v>217</v>
      </c>
      <c r="H18" s="419" t="s">
        <v>12</v>
      </c>
      <c r="I18" s="419" t="s">
        <v>1236</v>
      </c>
      <c r="J18" s="418" t="b">
        <v>0</v>
      </c>
      <c r="K18" s="419" t="s">
        <v>217</v>
      </c>
      <c r="L18" s="419" t="s">
        <v>858</v>
      </c>
      <c r="M18" s="419" t="s">
        <v>860</v>
      </c>
      <c r="N18" s="419" t="s">
        <v>566</v>
      </c>
      <c r="O18" s="419" t="s">
        <v>566</v>
      </c>
      <c r="P18" s="419" t="s">
        <v>396</v>
      </c>
    </row>
    <row r="19" spans="1:16" ht="29" x14ac:dyDescent="0.35">
      <c r="A19" s="418">
        <v>945</v>
      </c>
      <c r="B19" s="418" t="s">
        <v>1226</v>
      </c>
      <c r="C19" s="419" t="s">
        <v>1227</v>
      </c>
      <c r="D19" s="420">
        <v>32166</v>
      </c>
      <c r="E19" s="420">
        <v>41416</v>
      </c>
      <c r="F19" s="418">
        <v>9250</v>
      </c>
      <c r="G19" s="418">
        <v>25.3251197809719</v>
      </c>
      <c r="H19" s="419" t="s">
        <v>12</v>
      </c>
      <c r="I19" s="419" t="s">
        <v>382</v>
      </c>
      <c r="J19" s="418" t="b">
        <v>0</v>
      </c>
      <c r="K19" s="419" t="s">
        <v>217</v>
      </c>
      <c r="L19" s="419" t="s">
        <v>882</v>
      </c>
      <c r="M19" s="419" t="s">
        <v>884</v>
      </c>
      <c r="N19" s="419" t="s">
        <v>566</v>
      </c>
      <c r="O19" s="419" t="s">
        <v>566</v>
      </c>
      <c r="P19" s="419" t="s">
        <v>396</v>
      </c>
    </row>
    <row r="20" spans="1:16" hidden="1" x14ac:dyDescent="0.35">
      <c r="A20" s="418">
        <v>946</v>
      </c>
      <c r="B20" s="418" t="s">
        <v>1226</v>
      </c>
      <c r="C20" s="419" t="s">
        <v>1228</v>
      </c>
      <c r="D20" s="420">
        <v>27575</v>
      </c>
      <c r="E20" s="420">
        <v>41416</v>
      </c>
      <c r="F20" s="418">
        <v>13841</v>
      </c>
      <c r="G20" s="418">
        <v>37.894592744695402</v>
      </c>
      <c r="H20" s="419" t="s">
        <v>12</v>
      </c>
      <c r="I20" s="419" t="s">
        <v>374</v>
      </c>
      <c r="J20" s="418" t="b">
        <v>1</v>
      </c>
      <c r="K20" s="419" t="s">
        <v>217</v>
      </c>
      <c r="L20" s="419" t="s">
        <v>882</v>
      </c>
      <c r="M20" s="419" t="s">
        <v>884</v>
      </c>
      <c r="N20" s="419" t="s">
        <v>566</v>
      </c>
      <c r="O20" s="419" t="s">
        <v>566</v>
      </c>
      <c r="P20" s="419" t="s">
        <v>396</v>
      </c>
    </row>
    <row r="21" spans="1:16" hidden="1" x14ac:dyDescent="0.35">
      <c r="A21" s="418">
        <v>947</v>
      </c>
      <c r="B21" s="418" t="s">
        <v>1226</v>
      </c>
      <c r="C21" s="419" t="s">
        <v>1229</v>
      </c>
      <c r="D21" s="420">
        <v>31456</v>
      </c>
      <c r="E21" s="420">
        <v>41416</v>
      </c>
      <c r="F21" s="418">
        <v>9960</v>
      </c>
      <c r="G21" s="418">
        <v>27.268993839835701</v>
      </c>
      <c r="H21" s="419" t="s">
        <v>12</v>
      </c>
      <c r="I21" s="419" t="s">
        <v>374</v>
      </c>
      <c r="J21" s="418" t="b">
        <v>0</v>
      </c>
      <c r="K21" s="419" t="s">
        <v>217</v>
      </c>
      <c r="L21" s="419" t="s">
        <v>882</v>
      </c>
      <c r="M21" s="419" t="s">
        <v>884</v>
      </c>
      <c r="N21" s="419" t="s">
        <v>566</v>
      </c>
      <c r="O21" s="419" t="s">
        <v>566</v>
      </c>
      <c r="P21" s="419" t="s">
        <v>396</v>
      </c>
    </row>
    <row r="22" spans="1:16" ht="43.5" x14ac:dyDescent="0.35">
      <c r="A22" s="418">
        <v>948</v>
      </c>
      <c r="B22" s="418" t="s">
        <v>1226</v>
      </c>
      <c r="C22" s="419" t="s">
        <v>1230</v>
      </c>
      <c r="D22" s="420">
        <v>33584</v>
      </c>
      <c r="E22" s="420">
        <v>47990</v>
      </c>
      <c r="F22" s="418">
        <v>14406</v>
      </c>
      <c r="G22" s="418">
        <v>39.441478439425097</v>
      </c>
      <c r="H22" s="419" t="s">
        <v>12</v>
      </c>
      <c r="I22" s="419" t="s">
        <v>385</v>
      </c>
      <c r="J22" s="418" t="b">
        <v>0</v>
      </c>
      <c r="K22" s="419" t="s">
        <v>217</v>
      </c>
      <c r="L22" s="419" t="s">
        <v>882</v>
      </c>
      <c r="M22" s="419" t="s">
        <v>884</v>
      </c>
      <c r="N22" s="419" t="s">
        <v>566</v>
      </c>
      <c r="O22" s="419" t="s">
        <v>566</v>
      </c>
      <c r="P22" s="419" t="s">
        <v>396</v>
      </c>
    </row>
    <row r="23" spans="1:16" ht="29" hidden="1" x14ac:dyDescent="0.35">
      <c r="A23" s="418">
        <v>949</v>
      </c>
      <c r="B23" s="418" t="s">
        <v>1231</v>
      </c>
      <c r="C23" s="419" t="s">
        <v>1232</v>
      </c>
      <c r="D23" s="420">
        <v>17573</v>
      </c>
      <c r="E23" s="420">
        <v>41421</v>
      </c>
      <c r="F23" s="418">
        <v>23848</v>
      </c>
      <c r="G23" s="418">
        <v>65.2922655715264</v>
      </c>
      <c r="H23" s="419" t="s">
        <v>11</v>
      </c>
      <c r="I23" s="419" t="s">
        <v>374</v>
      </c>
      <c r="J23" s="418" t="b">
        <v>0</v>
      </c>
      <c r="K23" s="419" t="s">
        <v>217</v>
      </c>
      <c r="L23" s="419" t="s">
        <v>480</v>
      </c>
      <c r="M23" s="419" t="s">
        <v>484</v>
      </c>
      <c r="N23" s="419" t="s">
        <v>485</v>
      </c>
      <c r="O23" s="419" t="s">
        <v>485</v>
      </c>
      <c r="P23" s="419" t="s">
        <v>396</v>
      </c>
    </row>
    <row r="24" spans="1:16" ht="29" x14ac:dyDescent="0.35">
      <c r="A24" s="418">
        <v>950</v>
      </c>
      <c r="B24" s="418" t="s">
        <v>1231</v>
      </c>
      <c r="C24" s="419" t="s">
        <v>1233</v>
      </c>
      <c r="D24" s="420">
        <v>28066</v>
      </c>
      <c r="E24" s="420">
        <v>41421</v>
      </c>
      <c r="F24" s="418">
        <v>13355</v>
      </c>
      <c r="G24" s="418">
        <v>36.563997262149201</v>
      </c>
      <c r="H24" s="419" t="s">
        <v>11</v>
      </c>
      <c r="I24" s="419" t="s">
        <v>382</v>
      </c>
      <c r="J24" s="418" t="b">
        <v>1</v>
      </c>
      <c r="K24" s="419" t="s">
        <v>217</v>
      </c>
      <c r="L24" s="419" t="s">
        <v>480</v>
      </c>
      <c r="M24" s="419" t="s">
        <v>484</v>
      </c>
      <c r="N24" s="419" t="s">
        <v>485</v>
      </c>
      <c r="O24" s="419" t="s">
        <v>485</v>
      </c>
      <c r="P24" s="419" t="s">
        <v>396</v>
      </c>
    </row>
    <row r="25" spans="1:16" ht="43.5" x14ac:dyDescent="0.35">
      <c r="A25" s="418">
        <v>951</v>
      </c>
      <c r="B25" s="418" t="s">
        <v>1231</v>
      </c>
      <c r="C25" s="419" t="s">
        <v>1234</v>
      </c>
      <c r="D25" s="420">
        <v>30191</v>
      </c>
      <c r="E25" s="420">
        <v>41421</v>
      </c>
      <c r="F25" s="418">
        <v>11230</v>
      </c>
      <c r="G25" s="418">
        <v>30.7460643394935</v>
      </c>
      <c r="H25" s="419" t="s">
        <v>12</v>
      </c>
      <c r="I25" s="419" t="s">
        <v>378</v>
      </c>
      <c r="J25" s="418" t="b">
        <v>1</v>
      </c>
      <c r="K25" s="419" t="s">
        <v>217</v>
      </c>
      <c r="L25" s="419" t="s">
        <v>480</v>
      </c>
      <c r="M25" s="419" t="s">
        <v>484</v>
      </c>
      <c r="N25" s="419" t="s">
        <v>485</v>
      </c>
      <c r="O25" s="419" t="s">
        <v>485</v>
      </c>
      <c r="P25" s="419" t="s">
        <v>396</v>
      </c>
    </row>
    <row r="26" spans="1:16" ht="29" hidden="1" x14ac:dyDescent="0.35">
      <c r="A26" s="418">
        <v>952</v>
      </c>
      <c r="B26" s="418" t="s">
        <v>1231</v>
      </c>
      <c r="C26" s="419" t="s">
        <v>1235</v>
      </c>
      <c r="D26" s="420">
        <v>27551</v>
      </c>
      <c r="E26" s="420">
        <v>41421</v>
      </c>
      <c r="F26" s="418">
        <v>13870</v>
      </c>
      <c r="G26" s="418">
        <v>37.973990417522202</v>
      </c>
      <c r="H26" s="419" t="s">
        <v>12</v>
      </c>
      <c r="I26" s="419" t="s">
        <v>1236</v>
      </c>
      <c r="J26" s="418" t="b">
        <v>0</v>
      </c>
      <c r="K26" s="419" t="s">
        <v>217</v>
      </c>
      <c r="L26" s="419" t="s">
        <v>480</v>
      </c>
      <c r="M26" s="419" t="s">
        <v>484</v>
      </c>
      <c r="N26" s="419" t="s">
        <v>485</v>
      </c>
      <c r="O26" s="419" t="s">
        <v>485</v>
      </c>
      <c r="P26" s="419" t="s">
        <v>396</v>
      </c>
    </row>
    <row r="27" spans="1:16" ht="29" x14ac:dyDescent="0.35">
      <c r="A27" s="418">
        <v>953</v>
      </c>
      <c r="B27" s="418" t="s">
        <v>1231</v>
      </c>
      <c r="C27" s="419" t="s">
        <v>1237</v>
      </c>
      <c r="D27" s="420">
        <v>30473</v>
      </c>
      <c r="E27" s="420">
        <v>41421</v>
      </c>
      <c r="F27" s="418">
        <v>10948</v>
      </c>
      <c r="G27" s="418">
        <v>29.973990417522199</v>
      </c>
      <c r="H27" s="419" t="s">
        <v>12</v>
      </c>
      <c r="I27" s="419" t="s">
        <v>382</v>
      </c>
      <c r="J27" s="418" t="b">
        <v>0</v>
      </c>
      <c r="K27" s="419" t="s">
        <v>217</v>
      </c>
      <c r="L27" s="419" t="s">
        <v>480</v>
      </c>
      <c r="M27" s="419" t="s">
        <v>484</v>
      </c>
      <c r="N27" s="419" t="s">
        <v>485</v>
      </c>
      <c r="O27" s="419" t="s">
        <v>485</v>
      </c>
      <c r="P27" s="419" t="s">
        <v>396</v>
      </c>
    </row>
    <row r="28" spans="1:16" ht="29" x14ac:dyDescent="0.35">
      <c r="A28" s="418">
        <v>954</v>
      </c>
      <c r="B28" s="418" t="s">
        <v>1231</v>
      </c>
      <c r="C28" s="419" t="s">
        <v>1238</v>
      </c>
      <c r="D28" s="420">
        <v>29012</v>
      </c>
      <c r="E28" s="420">
        <v>41421</v>
      </c>
      <c r="F28" s="418">
        <v>12409</v>
      </c>
      <c r="G28" s="418">
        <v>33.973990417522202</v>
      </c>
      <c r="H28" s="419" t="s">
        <v>12</v>
      </c>
      <c r="I28" s="419" t="s">
        <v>382</v>
      </c>
      <c r="J28" s="418" t="b">
        <v>0</v>
      </c>
      <c r="K28" s="419" t="s">
        <v>217</v>
      </c>
      <c r="L28" s="419" t="s">
        <v>480</v>
      </c>
      <c r="M28" s="419" t="s">
        <v>484</v>
      </c>
      <c r="N28" s="419" t="s">
        <v>485</v>
      </c>
      <c r="O28" s="419" t="s">
        <v>485</v>
      </c>
      <c r="P28" s="419" t="s">
        <v>396</v>
      </c>
    </row>
    <row r="29" spans="1:16" ht="29" hidden="1" x14ac:dyDescent="0.35">
      <c r="A29" s="418">
        <v>955</v>
      </c>
      <c r="B29" s="418" t="s">
        <v>1231</v>
      </c>
      <c r="C29" s="419" t="s">
        <v>1239</v>
      </c>
      <c r="D29" s="420">
        <v>29378</v>
      </c>
      <c r="E29" s="420">
        <v>41421</v>
      </c>
      <c r="F29" s="418">
        <v>12043</v>
      </c>
      <c r="G29" s="418">
        <v>32.971937029431899</v>
      </c>
      <c r="H29" s="419" t="s">
        <v>12</v>
      </c>
      <c r="I29" s="419" t="s">
        <v>376</v>
      </c>
      <c r="J29" s="418" t="b">
        <v>0</v>
      </c>
      <c r="K29" s="419" t="s">
        <v>217</v>
      </c>
      <c r="L29" s="419" t="s">
        <v>480</v>
      </c>
      <c r="M29" s="419" t="s">
        <v>484</v>
      </c>
      <c r="N29" s="419" t="s">
        <v>485</v>
      </c>
      <c r="O29" s="419" t="s">
        <v>485</v>
      </c>
      <c r="P29" s="419" t="s">
        <v>396</v>
      </c>
    </row>
    <row r="30" spans="1:16" ht="43.5" x14ac:dyDescent="0.35">
      <c r="A30" s="418">
        <v>956</v>
      </c>
      <c r="B30" s="418" t="s">
        <v>1240</v>
      </c>
      <c r="C30" s="419" t="s">
        <v>1241</v>
      </c>
      <c r="D30" s="420">
        <v>31217</v>
      </c>
      <c r="E30" s="420">
        <v>41420</v>
      </c>
      <c r="F30" s="418">
        <v>10203</v>
      </c>
      <c r="G30" s="418">
        <v>27.934291581108798</v>
      </c>
      <c r="H30" s="419" t="s">
        <v>12</v>
      </c>
      <c r="I30" s="419" t="s">
        <v>385</v>
      </c>
      <c r="J30" s="418" t="b">
        <v>0</v>
      </c>
      <c r="K30" s="419" t="s">
        <v>217</v>
      </c>
      <c r="L30" s="419" t="s">
        <v>896</v>
      </c>
      <c r="M30" s="419" t="s">
        <v>345</v>
      </c>
      <c r="N30" s="419" t="s">
        <v>485</v>
      </c>
      <c r="O30" s="419" t="s">
        <v>485</v>
      </c>
      <c r="P30" s="419" t="s">
        <v>396</v>
      </c>
    </row>
    <row r="31" spans="1:16" ht="29" hidden="1" x14ac:dyDescent="0.35">
      <c r="A31" s="418">
        <v>957</v>
      </c>
      <c r="B31" s="418" t="s">
        <v>1242</v>
      </c>
      <c r="C31" s="419" t="s">
        <v>893</v>
      </c>
      <c r="D31" s="420">
        <v>25995</v>
      </c>
      <c r="E31" s="420">
        <v>41421</v>
      </c>
      <c r="F31" s="418">
        <v>15426</v>
      </c>
      <c r="G31" s="418">
        <v>42.234086242299803</v>
      </c>
      <c r="H31" s="419" t="s">
        <v>12</v>
      </c>
      <c r="I31" s="419" t="s">
        <v>374</v>
      </c>
      <c r="J31" s="418" t="b">
        <v>0</v>
      </c>
      <c r="K31" s="419" t="s">
        <v>217</v>
      </c>
      <c r="L31" s="419" t="s">
        <v>892</v>
      </c>
      <c r="M31" s="419" t="s">
        <v>345</v>
      </c>
      <c r="N31" s="419" t="s">
        <v>485</v>
      </c>
      <c r="O31" s="419" t="s">
        <v>485</v>
      </c>
      <c r="P31" s="419" t="s">
        <v>396</v>
      </c>
    </row>
    <row r="32" spans="1:16" ht="29" hidden="1" x14ac:dyDescent="0.35">
      <c r="A32" s="418">
        <v>958</v>
      </c>
      <c r="B32" s="418" t="s">
        <v>1242</v>
      </c>
      <c r="C32" s="419" t="s">
        <v>1243</v>
      </c>
      <c r="D32" s="420">
        <v>24865</v>
      </c>
      <c r="E32" s="420">
        <v>41421</v>
      </c>
      <c r="F32" s="418">
        <v>16556</v>
      </c>
      <c r="G32" s="418">
        <v>45.327857631759102</v>
      </c>
      <c r="H32" s="419" t="s">
        <v>12</v>
      </c>
      <c r="I32" s="419" t="s">
        <v>383</v>
      </c>
      <c r="J32" s="418" t="b">
        <v>0</v>
      </c>
      <c r="K32" s="419" t="s">
        <v>217</v>
      </c>
      <c r="L32" s="419" t="s">
        <v>892</v>
      </c>
      <c r="M32" s="419" t="s">
        <v>345</v>
      </c>
      <c r="N32" s="419" t="s">
        <v>485</v>
      </c>
      <c r="O32" s="419" t="s">
        <v>485</v>
      </c>
      <c r="P32" s="419" t="s">
        <v>396</v>
      </c>
    </row>
    <row r="33" spans="1:16" ht="29" x14ac:dyDescent="0.35">
      <c r="A33" s="418">
        <v>959</v>
      </c>
      <c r="B33" s="418" t="s">
        <v>1244</v>
      </c>
      <c r="C33" s="419" t="s">
        <v>1245</v>
      </c>
      <c r="D33" s="420">
        <v>32029</v>
      </c>
      <c r="E33" s="420">
        <v>41421</v>
      </c>
      <c r="F33" s="418">
        <v>9392</v>
      </c>
      <c r="G33" s="418">
        <v>25.713894592744701</v>
      </c>
      <c r="H33" s="419" t="s">
        <v>12</v>
      </c>
      <c r="I33" s="419" t="s">
        <v>382</v>
      </c>
      <c r="J33" s="418" t="b">
        <v>0</v>
      </c>
      <c r="K33" s="419" t="s">
        <v>217</v>
      </c>
      <c r="L33" s="419" t="s">
        <v>899</v>
      </c>
      <c r="M33" s="419" t="s">
        <v>902</v>
      </c>
      <c r="N33" s="419" t="s">
        <v>485</v>
      </c>
      <c r="O33" s="419" t="s">
        <v>485</v>
      </c>
      <c r="P33" s="419" t="s">
        <v>396</v>
      </c>
    </row>
    <row r="34" spans="1:16" hidden="1" x14ac:dyDescent="0.35">
      <c r="A34" s="418">
        <v>960</v>
      </c>
      <c r="B34" s="418" t="s">
        <v>1246</v>
      </c>
      <c r="C34" s="419" t="s">
        <v>1247</v>
      </c>
      <c r="D34" s="420">
        <v>30246</v>
      </c>
      <c r="E34" s="420">
        <v>41421</v>
      </c>
      <c r="F34" s="418">
        <v>11175</v>
      </c>
      <c r="G34" s="418">
        <v>30.5954825462012</v>
      </c>
      <c r="H34" s="419" t="s">
        <v>11</v>
      </c>
      <c r="I34" s="419" t="s">
        <v>374</v>
      </c>
      <c r="J34" s="418" t="b">
        <v>1</v>
      </c>
      <c r="K34" s="419" t="s">
        <v>217</v>
      </c>
      <c r="L34" s="419" t="s">
        <v>903</v>
      </c>
      <c r="M34" s="419" t="s">
        <v>905</v>
      </c>
      <c r="N34" s="419" t="s">
        <v>485</v>
      </c>
      <c r="O34" s="419" t="s">
        <v>485</v>
      </c>
      <c r="P34" s="419" t="s">
        <v>396</v>
      </c>
    </row>
    <row r="35" spans="1:16" x14ac:dyDescent="0.35">
      <c r="A35" s="418">
        <v>961</v>
      </c>
      <c r="B35" s="418" t="s">
        <v>1246</v>
      </c>
      <c r="C35" s="419" t="s">
        <v>1248</v>
      </c>
      <c r="D35" s="420">
        <v>32419</v>
      </c>
      <c r="E35" s="420">
        <v>41421</v>
      </c>
      <c r="F35" s="418">
        <v>9002</v>
      </c>
      <c r="G35" s="418">
        <v>24.6461327857632</v>
      </c>
      <c r="H35" s="419" t="s">
        <v>11</v>
      </c>
      <c r="I35" s="419" t="s">
        <v>379</v>
      </c>
      <c r="J35" s="418" t="b">
        <v>0</v>
      </c>
      <c r="K35" s="419" t="s">
        <v>217</v>
      </c>
      <c r="L35" s="419" t="s">
        <v>903</v>
      </c>
      <c r="M35" s="419" t="s">
        <v>905</v>
      </c>
      <c r="N35" s="419" t="s">
        <v>485</v>
      </c>
      <c r="O35" s="419" t="s">
        <v>485</v>
      </c>
      <c r="P35" s="419" t="s">
        <v>396</v>
      </c>
    </row>
    <row r="36" spans="1:16" hidden="1" x14ac:dyDescent="0.35">
      <c r="A36" s="418">
        <v>962</v>
      </c>
      <c r="B36" s="418" t="s">
        <v>1246</v>
      </c>
      <c r="C36" s="419" t="s">
        <v>1249</v>
      </c>
      <c r="D36" s="420">
        <v>30473</v>
      </c>
      <c r="E36" s="420">
        <v>41421</v>
      </c>
      <c r="F36" s="418">
        <v>10948</v>
      </c>
      <c r="G36" s="418">
        <v>29.973990417522199</v>
      </c>
      <c r="H36" s="419" t="s">
        <v>12</v>
      </c>
      <c r="I36" s="419" t="s">
        <v>376</v>
      </c>
      <c r="J36" s="418" t="b">
        <v>1</v>
      </c>
      <c r="K36" s="419" t="s">
        <v>217</v>
      </c>
      <c r="L36" s="419" t="s">
        <v>903</v>
      </c>
      <c r="M36" s="419" t="s">
        <v>905</v>
      </c>
      <c r="N36" s="419" t="s">
        <v>485</v>
      </c>
      <c r="O36" s="419" t="s">
        <v>485</v>
      </c>
      <c r="P36" s="419" t="s">
        <v>396</v>
      </c>
    </row>
    <row r="37" spans="1:16" hidden="1" x14ac:dyDescent="0.35">
      <c r="A37" s="418">
        <v>963</v>
      </c>
      <c r="B37" s="418" t="s">
        <v>1246</v>
      </c>
      <c r="C37" s="419" t="s">
        <v>1250</v>
      </c>
      <c r="D37" s="420">
        <v>29012</v>
      </c>
      <c r="E37" s="420">
        <v>41421</v>
      </c>
      <c r="F37" s="418">
        <v>12409</v>
      </c>
      <c r="G37" s="418">
        <v>33.973990417522202</v>
      </c>
      <c r="H37" s="419" t="s">
        <v>11</v>
      </c>
      <c r="I37" s="419" t="s">
        <v>383</v>
      </c>
      <c r="J37" s="418" t="b">
        <v>0</v>
      </c>
      <c r="K37" s="419" t="s">
        <v>217</v>
      </c>
      <c r="L37" s="419" t="s">
        <v>903</v>
      </c>
      <c r="M37" s="419" t="s">
        <v>905</v>
      </c>
      <c r="N37" s="419" t="s">
        <v>485</v>
      </c>
      <c r="O37" s="419" t="s">
        <v>485</v>
      </c>
      <c r="P37" s="419" t="s">
        <v>396</v>
      </c>
    </row>
    <row r="38" spans="1:16" hidden="1" x14ac:dyDescent="0.35">
      <c r="A38" s="418">
        <v>964</v>
      </c>
      <c r="B38" s="418" t="s">
        <v>1246</v>
      </c>
      <c r="C38" s="419" t="s">
        <v>1251</v>
      </c>
      <c r="D38" s="420">
        <v>30839</v>
      </c>
      <c r="E38" s="420">
        <v>41421</v>
      </c>
      <c r="F38" s="418">
        <v>10582</v>
      </c>
      <c r="G38" s="418">
        <v>28.971937029431899</v>
      </c>
      <c r="H38" s="419" t="s">
        <v>12</v>
      </c>
      <c r="I38" s="419" t="s">
        <v>383</v>
      </c>
      <c r="J38" s="418" t="b">
        <v>0</v>
      </c>
      <c r="K38" s="419" t="s">
        <v>217</v>
      </c>
      <c r="L38" s="419" t="s">
        <v>903</v>
      </c>
      <c r="M38" s="419" t="s">
        <v>905</v>
      </c>
      <c r="N38" s="419" t="s">
        <v>485</v>
      </c>
      <c r="O38" s="419" t="s">
        <v>485</v>
      </c>
      <c r="P38" s="419" t="s">
        <v>396</v>
      </c>
    </row>
    <row r="39" spans="1:16" ht="43.5" x14ac:dyDescent="0.35">
      <c r="A39" s="418">
        <v>965</v>
      </c>
      <c r="B39" s="418" t="s">
        <v>1252</v>
      </c>
      <c r="C39" s="419" t="s">
        <v>810</v>
      </c>
      <c r="D39" s="420">
        <v>33108</v>
      </c>
      <c r="E39" s="420">
        <v>41421</v>
      </c>
      <c r="F39" s="418">
        <v>8313</v>
      </c>
      <c r="G39" s="418">
        <v>22.759753593429199</v>
      </c>
      <c r="H39" s="419" t="s">
        <v>12</v>
      </c>
      <c r="I39" s="419" t="s">
        <v>378</v>
      </c>
      <c r="J39" s="418" t="b">
        <v>1</v>
      </c>
      <c r="K39" s="419" t="s">
        <v>217</v>
      </c>
      <c r="L39" s="419" t="s">
        <v>809</v>
      </c>
      <c r="M39" s="419" t="s">
        <v>785</v>
      </c>
      <c r="N39" s="419" t="s">
        <v>485</v>
      </c>
      <c r="O39" s="419" t="s">
        <v>485</v>
      </c>
      <c r="P39" s="419" t="s">
        <v>396</v>
      </c>
    </row>
    <row r="40" spans="1:16" ht="29" x14ac:dyDescent="0.35">
      <c r="A40" s="418">
        <v>966</v>
      </c>
      <c r="B40" s="418" t="s">
        <v>1252</v>
      </c>
      <c r="C40" s="419" t="s">
        <v>1253</v>
      </c>
      <c r="D40" s="420">
        <v>29497</v>
      </c>
      <c r="E40" s="420">
        <v>41421</v>
      </c>
      <c r="F40" s="418">
        <v>11924</v>
      </c>
      <c r="G40" s="418">
        <v>32.6461327857632</v>
      </c>
      <c r="H40" s="419" t="s">
        <v>12</v>
      </c>
      <c r="I40" s="419" t="s">
        <v>382</v>
      </c>
      <c r="J40" s="418" t="b">
        <v>0</v>
      </c>
      <c r="K40" s="419" t="s">
        <v>217</v>
      </c>
      <c r="L40" s="419" t="s">
        <v>809</v>
      </c>
      <c r="M40" s="419" t="s">
        <v>785</v>
      </c>
      <c r="N40" s="419" t="s">
        <v>485</v>
      </c>
      <c r="O40" s="419" t="s">
        <v>485</v>
      </c>
      <c r="P40" s="419" t="s">
        <v>396</v>
      </c>
    </row>
    <row r="41" spans="1:16" ht="43.5" x14ac:dyDescent="0.35">
      <c r="A41" s="418">
        <v>967</v>
      </c>
      <c r="B41" s="418" t="s">
        <v>1252</v>
      </c>
      <c r="C41" s="419" t="s">
        <v>1254</v>
      </c>
      <c r="D41" s="420">
        <v>30839</v>
      </c>
      <c r="E41" s="420">
        <v>41421</v>
      </c>
      <c r="F41" s="418">
        <v>10582</v>
      </c>
      <c r="G41" s="418">
        <v>28.971937029431899</v>
      </c>
      <c r="H41" s="419" t="s">
        <v>12</v>
      </c>
      <c r="I41" s="419" t="s">
        <v>385</v>
      </c>
      <c r="J41" s="418" t="b">
        <v>1</v>
      </c>
      <c r="K41" s="419" t="s">
        <v>217</v>
      </c>
      <c r="L41" s="419" t="s">
        <v>809</v>
      </c>
      <c r="M41" s="419" t="s">
        <v>785</v>
      </c>
      <c r="N41" s="419" t="s">
        <v>485</v>
      </c>
      <c r="O41" s="419" t="s">
        <v>485</v>
      </c>
      <c r="P41" s="419" t="s">
        <v>396</v>
      </c>
    </row>
    <row r="42" spans="1:16" ht="29" x14ac:dyDescent="0.35">
      <c r="A42" s="418">
        <v>968</v>
      </c>
      <c r="B42" s="418" t="s">
        <v>1252</v>
      </c>
      <c r="C42" s="419" t="s">
        <v>1255</v>
      </c>
      <c r="D42" s="420">
        <v>32300</v>
      </c>
      <c r="E42" s="420">
        <v>41421</v>
      </c>
      <c r="F42" s="418">
        <v>9121</v>
      </c>
      <c r="G42" s="418">
        <v>24.971937029431899</v>
      </c>
      <c r="H42" s="419" t="s">
        <v>12</v>
      </c>
      <c r="I42" s="419" t="s">
        <v>382</v>
      </c>
      <c r="J42" s="418" t="b">
        <v>1</v>
      </c>
      <c r="K42" s="419" t="s">
        <v>217</v>
      </c>
      <c r="L42" s="419" t="s">
        <v>809</v>
      </c>
      <c r="M42" s="419" t="s">
        <v>785</v>
      </c>
      <c r="N42" s="419" t="s">
        <v>485</v>
      </c>
      <c r="O42" s="419" t="s">
        <v>485</v>
      </c>
      <c r="P42" s="419" t="s">
        <v>396</v>
      </c>
    </row>
    <row r="43" spans="1:16" ht="43.5" x14ac:dyDescent="0.35">
      <c r="A43" s="418">
        <v>969</v>
      </c>
      <c r="B43" s="418" t="s">
        <v>1256</v>
      </c>
      <c r="C43" s="419" t="s">
        <v>1257</v>
      </c>
      <c r="D43" s="420">
        <v>32143</v>
      </c>
      <c r="E43" s="420">
        <v>41421</v>
      </c>
      <c r="F43" s="418">
        <v>9278</v>
      </c>
      <c r="G43" s="418">
        <v>25.401779603011601</v>
      </c>
      <c r="H43" s="419" t="s">
        <v>11</v>
      </c>
      <c r="I43" s="419" t="s">
        <v>385</v>
      </c>
      <c r="J43" s="418" t="b">
        <v>0</v>
      </c>
      <c r="K43" s="419" t="s">
        <v>217</v>
      </c>
      <c r="L43" s="419" t="s">
        <v>803</v>
      </c>
      <c r="M43" s="419" t="s">
        <v>805</v>
      </c>
      <c r="N43" s="419" t="s">
        <v>485</v>
      </c>
      <c r="O43" s="419" t="s">
        <v>485</v>
      </c>
      <c r="P43" s="419" t="s">
        <v>396</v>
      </c>
    </row>
    <row r="44" spans="1:16" ht="29" x14ac:dyDescent="0.35">
      <c r="A44" s="418">
        <v>970</v>
      </c>
      <c r="B44" s="418" t="s">
        <v>1256</v>
      </c>
      <c r="C44" s="419" t="s">
        <v>1258</v>
      </c>
      <c r="D44" s="420">
        <v>29012</v>
      </c>
      <c r="E44" s="420">
        <v>41421</v>
      </c>
      <c r="F44" s="418">
        <v>12409</v>
      </c>
      <c r="G44" s="418">
        <v>33.973990417522202</v>
      </c>
      <c r="H44" s="419" t="s">
        <v>11</v>
      </c>
      <c r="I44" s="419" t="s">
        <v>382</v>
      </c>
      <c r="J44" s="418" t="b">
        <v>1</v>
      </c>
      <c r="K44" s="419" t="s">
        <v>217</v>
      </c>
      <c r="L44" s="419" t="s">
        <v>803</v>
      </c>
      <c r="M44" s="419" t="s">
        <v>805</v>
      </c>
      <c r="N44" s="419" t="s">
        <v>485</v>
      </c>
      <c r="O44" s="419" t="s">
        <v>485</v>
      </c>
      <c r="P44" s="419" t="s">
        <v>396</v>
      </c>
    </row>
    <row r="45" spans="1:16" ht="29" x14ac:dyDescent="0.35">
      <c r="A45" s="418">
        <v>971</v>
      </c>
      <c r="B45" s="418" t="s">
        <v>1259</v>
      </c>
      <c r="C45" s="419" t="s">
        <v>784</v>
      </c>
      <c r="D45" s="420">
        <v>31600</v>
      </c>
      <c r="E45" s="420">
        <v>41421</v>
      </c>
      <c r="F45" s="418">
        <v>9821</v>
      </c>
      <c r="G45" s="418">
        <v>26.8884325804244</v>
      </c>
      <c r="H45" s="419" t="s">
        <v>12</v>
      </c>
      <c r="I45" s="419" t="s">
        <v>382</v>
      </c>
      <c r="J45" s="418" t="b">
        <v>0</v>
      </c>
      <c r="K45" s="419" t="s">
        <v>217</v>
      </c>
      <c r="L45" s="419" t="s">
        <v>783</v>
      </c>
      <c r="M45" s="419" t="s">
        <v>787</v>
      </c>
      <c r="N45" s="419" t="s">
        <v>485</v>
      </c>
      <c r="O45" s="419" t="s">
        <v>485</v>
      </c>
      <c r="P45" s="419" t="s">
        <v>396</v>
      </c>
    </row>
    <row r="46" spans="1:16" ht="29" x14ac:dyDescent="0.35">
      <c r="A46" s="418">
        <v>972</v>
      </c>
      <c r="B46" s="418" t="s">
        <v>1259</v>
      </c>
      <c r="C46" s="419" t="s">
        <v>1260</v>
      </c>
      <c r="D46" s="420">
        <v>29743</v>
      </c>
      <c r="E46" s="420">
        <v>41786</v>
      </c>
      <c r="F46" s="418">
        <v>12043</v>
      </c>
      <c r="G46" s="418">
        <v>32.971937029431899</v>
      </c>
      <c r="H46" s="419" t="s">
        <v>12</v>
      </c>
      <c r="I46" s="419" t="s">
        <v>382</v>
      </c>
      <c r="J46" s="418" t="b">
        <v>0</v>
      </c>
      <c r="K46" s="419" t="s">
        <v>217</v>
      </c>
      <c r="L46" s="419" t="s">
        <v>783</v>
      </c>
      <c r="M46" s="419" t="s">
        <v>787</v>
      </c>
      <c r="N46" s="419" t="s">
        <v>485</v>
      </c>
      <c r="O46" s="419" t="s">
        <v>485</v>
      </c>
      <c r="P46" s="419" t="s">
        <v>396</v>
      </c>
    </row>
    <row r="47" spans="1:16" ht="29" x14ac:dyDescent="0.35">
      <c r="A47" s="418">
        <v>973</v>
      </c>
      <c r="B47" s="418" t="s">
        <v>1261</v>
      </c>
      <c r="C47" s="419" t="s">
        <v>1262</v>
      </c>
      <c r="D47" s="420">
        <v>24856</v>
      </c>
      <c r="E47" s="420">
        <v>41421</v>
      </c>
      <c r="F47" s="418">
        <v>16565</v>
      </c>
      <c r="G47" s="418">
        <v>45.3524982888433</v>
      </c>
      <c r="H47" s="419" t="s">
        <v>11</v>
      </c>
      <c r="I47" s="419" t="s">
        <v>382</v>
      </c>
      <c r="J47" s="418" t="b">
        <v>1</v>
      </c>
      <c r="K47" s="419" t="s">
        <v>217</v>
      </c>
      <c r="L47" s="419" t="s">
        <v>792</v>
      </c>
      <c r="M47" s="419" t="s">
        <v>655</v>
      </c>
      <c r="N47" s="419" t="s">
        <v>485</v>
      </c>
      <c r="O47" s="419" t="s">
        <v>485</v>
      </c>
      <c r="P47" s="419" t="s">
        <v>396</v>
      </c>
    </row>
    <row r="48" spans="1:16" ht="43.5" x14ac:dyDescent="0.35">
      <c r="A48" s="418">
        <v>974</v>
      </c>
      <c r="B48" s="418" t="s">
        <v>1261</v>
      </c>
      <c r="C48" s="419" t="s">
        <v>1263</v>
      </c>
      <c r="D48" s="420">
        <v>29012</v>
      </c>
      <c r="E48" s="420">
        <v>41421</v>
      </c>
      <c r="F48" s="418">
        <v>12409</v>
      </c>
      <c r="G48" s="418">
        <v>33.973990417522202</v>
      </c>
      <c r="H48" s="419" t="s">
        <v>11</v>
      </c>
      <c r="I48" s="419" t="s">
        <v>378</v>
      </c>
      <c r="J48" s="418" t="b">
        <v>0</v>
      </c>
      <c r="K48" s="419" t="s">
        <v>217</v>
      </c>
      <c r="L48" s="419" t="s">
        <v>792</v>
      </c>
      <c r="M48" s="419" t="s">
        <v>655</v>
      </c>
      <c r="N48" s="419" t="s">
        <v>485</v>
      </c>
      <c r="O48" s="419" t="s">
        <v>485</v>
      </c>
      <c r="P48" s="419" t="s">
        <v>396</v>
      </c>
    </row>
    <row r="49" spans="1:16" ht="43.5" x14ac:dyDescent="0.35">
      <c r="A49" s="418">
        <v>975</v>
      </c>
      <c r="B49" s="418" t="s">
        <v>1261</v>
      </c>
      <c r="C49" s="419" t="s">
        <v>1264</v>
      </c>
      <c r="D49" s="420">
        <v>30839</v>
      </c>
      <c r="E49" s="420">
        <v>41421</v>
      </c>
      <c r="F49" s="418">
        <v>10582</v>
      </c>
      <c r="G49" s="418">
        <v>28.971937029431899</v>
      </c>
      <c r="H49" s="419" t="s">
        <v>12</v>
      </c>
      <c r="I49" s="419" t="s">
        <v>378</v>
      </c>
      <c r="J49" s="418" t="b">
        <v>0</v>
      </c>
      <c r="K49" s="419" t="s">
        <v>217</v>
      </c>
      <c r="L49" s="419" t="s">
        <v>792</v>
      </c>
      <c r="M49" s="419" t="s">
        <v>655</v>
      </c>
      <c r="N49" s="419" t="s">
        <v>485</v>
      </c>
      <c r="O49" s="419" t="s">
        <v>485</v>
      </c>
      <c r="P49" s="419" t="s">
        <v>396</v>
      </c>
    </row>
    <row r="50" spans="1:16" ht="43.5" x14ac:dyDescent="0.35">
      <c r="A50" s="418">
        <v>976</v>
      </c>
      <c r="B50" s="418" t="s">
        <v>1265</v>
      </c>
      <c r="C50" s="419" t="s">
        <v>1266</v>
      </c>
      <c r="D50" s="420">
        <v>31914</v>
      </c>
      <c r="E50" s="420">
        <v>41421</v>
      </c>
      <c r="F50" s="418">
        <v>9507</v>
      </c>
      <c r="G50" s="418">
        <v>26.0287474332649</v>
      </c>
      <c r="H50" s="419" t="s">
        <v>11</v>
      </c>
      <c r="I50" s="419" t="s">
        <v>378</v>
      </c>
      <c r="J50" s="418" t="b">
        <v>1</v>
      </c>
      <c r="K50" s="419" t="s">
        <v>217</v>
      </c>
      <c r="L50" s="419" t="s">
        <v>800</v>
      </c>
      <c r="M50" s="419" t="s">
        <v>802</v>
      </c>
      <c r="N50" s="419" t="s">
        <v>485</v>
      </c>
      <c r="O50" s="419" t="s">
        <v>485</v>
      </c>
      <c r="P50" s="419" t="s">
        <v>396</v>
      </c>
    </row>
    <row r="51" spans="1:16" ht="43.5" x14ac:dyDescent="0.35">
      <c r="A51" s="418">
        <v>977</v>
      </c>
      <c r="B51" s="418" t="s">
        <v>1265</v>
      </c>
      <c r="C51" s="419" t="s">
        <v>801</v>
      </c>
      <c r="D51" s="420">
        <v>30839</v>
      </c>
      <c r="E51" s="420">
        <v>41421</v>
      </c>
      <c r="F51" s="418">
        <v>10582</v>
      </c>
      <c r="G51" s="418">
        <v>28.971937029431899</v>
      </c>
      <c r="H51" s="419" t="s">
        <v>12</v>
      </c>
      <c r="I51" s="419" t="s">
        <v>378</v>
      </c>
      <c r="J51" s="418" t="b">
        <v>1</v>
      </c>
      <c r="K51" s="419" t="s">
        <v>217</v>
      </c>
      <c r="L51" s="419" t="s">
        <v>800</v>
      </c>
      <c r="M51" s="419" t="s">
        <v>802</v>
      </c>
      <c r="N51" s="419" t="s">
        <v>485</v>
      </c>
      <c r="O51" s="419" t="s">
        <v>485</v>
      </c>
      <c r="P51" s="419" t="s">
        <v>396</v>
      </c>
    </row>
    <row r="52" spans="1:16" ht="29" x14ac:dyDescent="0.35">
      <c r="A52" s="418">
        <v>978</v>
      </c>
      <c r="B52" s="418" t="s">
        <v>1265</v>
      </c>
      <c r="C52" s="419" t="s">
        <v>1267</v>
      </c>
      <c r="D52" s="420">
        <v>30584</v>
      </c>
      <c r="E52" s="420">
        <v>41421</v>
      </c>
      <c r="F52" s="418">
        <v>10837</v>
      </c>
      <c r="G52" s="418">
        <v>29.670088980150599</v>
      </c>
      <c r="H52" s="419" t="s">
        <v>11</v>
      </c>
      <c r="I52" s="419" t="s">
        <v>382</v>
      </c>
      <c r="J52" s="418" t="b">
        <v>1</v>
      </c>
      <c r="K52" s="419" t="s">
        <v>217</v>
      </c>
      <c r="L52" s="419" t="s">
        <v>800</v>
      </c>
      <c r="M52" s="419" t="s">
        <v>802</v>
      </c>
      <c r="N52" s="419" t="s">
        <v>485</v>
      </c>
      <c r="O52" s="419" t="s">
        <v>485</v>
      </c>
      <c r="P52" s="419" t="s">
        <v>396</v>
      </c>
    </row>
    <row r="53" spans="1:16" ht="43.5" x14ac:dyDescent="0.35">
      <c r="A53" s="418">
        <v>979</v>
      </c>
      <c r="B53" s="418" t="s">
        <v>1265</v>
      </c>
      <c r="C53" s="419" t="s">
        <v>1268</v>
      </c>
      <c r="D53" s="420">
        <v>33249</v>
      </c>
      <c r="E53" s="420">
        <v>41421</v>
      </c>
      <c r="F53" s="418">
        <v>8172</v>
      </c>
      <c r="G53" s="418">
        <v>22.3737166324435</v>
      </c>
      <c r="H53" s="419" t="s">
        <v>12</v>
      </c>
      <c r="I53" s="419" t="s">
        <v>378</v>
      </c>
      <c r="J53" s="418" t="b">
        <v>0</v>
      </c>
      <c r="K53" s="419" t="s">
        <v>217</v>
      </c>
      <c r="L53" s="419" t="s">
        <v>800</v>
      </c>
      <c r="M53" s="419" t="s">
        <v>802</v>
      </c>
      <c r="N53" s="419" t="s">
        <v>485</v>
      </c>
      <c r="O53" s="419" t="s">
        <v>485</v>
      </c>
      <c r="P53" s="419" t="s">
        <v>396</v>
      </c>
    </row>
    <row r="54" spans="1:16" ht="43.5" x14ac:dyDescent="0.35">
      <c r="A54" s="418">
        <v>980</v>
      </c>
      <c r="B54" s="418" t="s">
        <v>1265</v>
      </c>
      <c r="C54" s="419" t="s">
        <v>1269</v>
      </c>
      <c r="D54" s="420">
        <v>30473</v>
      </c>
      <c r="E54" s="420">
        <v>41421</v>
      </c>
      <c r="F54" s="418">
        <v>10948</v>
      </c>
      <c r="G54" s="418">
        <v>29.973990417522199</v>
      </c>
      <c r="H54" s="419" t="s">
        <v>11</v>
      </c>
      <c r="I54" s="419" t="s">
        <v>378</v>
      </c>
      <c r="J54" s="418" t="b">
        <v>0</v>
      </c>
      <c r="K54" s="419" t="s">
        <v>217</v>
      </c>
      <c r="L54" s="419" t="s">
        <v>800</v>
      </c>
      <c r="M54" s="419" t="s">
        <v>802</v>
      </c>
      <c r="N54" s="419" t="s">
        <v>485</v>
      </c>
      <c r="O54" s="419" t="s">
        <v>485</v>
      </c>
      <c r="P54" s="419" t="s">
        <v>396</v>
      </c>
    </row>
    <row r="55" spans="1:16" hidden="1" x14ac:dyDescent="0.35">
      <c r="A55" s="418">
        <v>981</v>
      </c>
      <c r="B55" s="418" t="s">
        <v>1270</v>
      </c>
      <c r="C55" s="419" t="s">
        <v>1271</v>
      </c>
      <c r="D55" s="420">
        <v>31204</v>
      </c>
      <c r="E55" s="420">
        <v>41421</v>
      </c>
      <c r="F55" s="418">
        <v>10217</v>
      </c>
      <c r="G55" s="418">
        <v>27.972621492128699</v>
      </c>
      <c r="H55" s="419" t="s">
        <v>12</v>
      </c>
      <c r="I55" s="419" t="s">
        <v>374</v>
      </c>
      <c r="J55" s="418" t="b">
        <v>1</v>
      </c>
      <c r="K55" s="419" t="s">
        <v>217</v>
      </c>
      <c r="L55" s="419" t="s">
        <v>789</v>
      </c>
      <c r="M55" s="419" t="s">
        <v>781</v>
      </c>
      <c r="N55" s="419" t="s">
        <v>485</v>
      </c>
      <c r="O55" s="419" t="s">
        <v>485</v>
      </c>
      <c r="P55" s="419" t="s">
        <v>396</v>
      </c>
    </row>
    <row r="56" spans="1:16" hidden="1" x14ac:dyDescent="0.35">
      <c r="A56" s="418">
        <v>982</v>
      </c>
      <c r="B56" s="418" t="s">
        <v>1270</v>
      </c>
      <c r="C56" s="419" t="s">
        <v>1272</v>
      </c>
      <c r="D56" s="420">
        <v>30839</v>
      </c>
      <c r="E56" s="420">
        <v>41421</v>
      </c>
      <c r="F56" s="418">
        <v>10582</v>
      </c>
      <c r="G56" s="418">
        <v>28.971937029431899</v>
      </c>
      <c r="H56" s="419" t="s">
        <v>12</v>
      </c>
      <c r="I56" s="419" t="s">
        <v>374</v>
      </c>
      <c r="J56" s="418" t="b">
        <v>0</v>
      </c>
      <c r="K56" s="419" t="s">
        <v>217</v>
      </c>
      <c r="L56" s="419" t="s">
        <v>789</v>
      </c>
      <c r="M56" s="419" t="s">
        <v>781</v>
      </c>
      <c r="N56" s="419" t="s">
        <v>485</v>
      </c>
      <c r="O56" s="419" t="s">
        <v>485</v>
      </c>
      <c r="P56" s="419" t="s">
        <v>396</v>
      </c>
    </row>
    <row r="57" spans="1:16" ht="43.5" x14ac:dyDescent="0.35">
      <c r="A57" s="418">
        <v>983</v>
      </c>
      <c r="B57" s="418" t="s">
        <v>1270</v>
      </c>
      <c r="C57" s="419" t="s">
        <v>1273</v>
      </c>
      <c r="D57" s="420">
        <v>26090</v>
      </c>
      <c r="E57" s="420">
        <v>41421</v>
      </c>
      <c r="F57" s="418">
        <v>15331</v>
      </c>
      <c r="G57" s="418">
        <v>41.973990417522202</v>
      </c>
      <c r="H57" s="419" t="s">
        <v>11</v>
      </c>
      <c r="I57" s="419" t="s">
        <v>378</v>
      </c>
      <c r="J57" s="418" t="b">
        <v>1</v>
      </c>
      <c r="K57" s="419" t="s">
        <v>217</v>
      </c>
      <c r="L57" s="419" t="s">
        <v>789</v>
      </c>
      <c r="M57" s="419" t="s">
        <v>781</v>
      </c>
      <c r="N57" s="419" t="s">
        <v>485</v>
      </c>
      <c r="O57" s="419" t="s">
        <v>485</v>
      </c>
      <c r="P57" s="419" t="s">
        <v>396</v>
      </c>
    </row>
    <row r="58" spans="1:16" ht="43.5" x14ac:dyDescent="0.35">
      <c r="A58" s="418">
        <v>984</v>
      </c>
      <c r="B58" s="418" t="s">
        <v>1274</v>
      </c>
      <c r="C58" s="419" t="s">
        <v>1275</v>
      </c>
      <c r="D58" s="420">
        <v>30839</v>
      </c>
      <c r="E58" s="420">
        <v>41421</v>
      </c>
      <c r="F58" s="418">
        <v>10582</v>
      </c>
      <c r="G58" s="418">
        <v>28.971937029431899</v>
      </c>
      <c r="H58" s="419" t="s">
        <v>12</v>
      </c>
      <c r="I58" s="419" t="s">
        <v>378</v>
      </c>
      <c r="J58" s="418" t="b">
        <v>0</v>
      </c>
      <c r="K58" s="419" t="s">
        <v>217</v>
      </c>
      <c r="L58" s="419" t="s">
        <v>779</v>
      </c>
      <c r="M58" s="419" t="s">
        <v>782</v>
      </c>
      <c r="N58" s="419" t="s">
        <v>485</v>
      </c>
      <c r="O58" s="419" t="s">
        <v>485</v>
      </c>
      <c r="P58" s="419" t="s">
        <v>396</v>
      </c>
    </row>
    <row r="59" spans="1:16" hidden="1" x14ac:dyDescent="0.35">
      <c r="A59" s="418">
        <v>985</v>
      </c>
      <c r="B59" s="418" t="s">
        <v>1274</v>
      </c>
      <c r="C59" s="419" t="s">
        <v>1276</v>
      </c>
      <c r="D59" s="420">
        <v>26821</v>
      </c>
      <c r="E59" s="420">
        <v>41421</v>
      </c>
      <c r="F59" s="418">
        <v>14600</v>
      </c>
      <c r="G59" s="418">
        <v>39.972621492128702</v>
      </c>
      <c r="H59" s="419" t="s">
        <v>12</v>
      </c>
      <c r="I59" s="419" t="s">
        <v>376</v>
      </c>
      <c r="J59" s="418" t="b">
        <v>0</v>
      </c>
      <c r="K59" s="419" t="s">
        <v>217</v>
      </c>
      <c r="L59" s="419" t="s">
        <v>779</v>
      </c>
      <c r="M59" s="419" t="s">
        <v>782</v>
      </c>
      <c r="N59" s="419" t="s">
        <v>485</v>
      </c>
      <c r="O59" s="419" t="s">
        <v>485</v>
      </c>
      <c r="P59" s="419" t="s">
        <v>396</v>
      </c>
    </row>
    <row r="60" spans="1:16" hidden="1" x14ac:dyDescent="0.35">
      <c r="A60" s="418">
        <v>986</v>
      </c>
      <c r="B60" s="418" t="s">
        <v>1274</v>
      </c>
      <c r="C60" s="419" t="s">
        <v>1277</v>
      </c>
      <c r="D60" s="420">
        <v>32665</v>
      </c>
      <c r="E60" s="420">
        <v>41421</v>
      </c>
      <c r="F60" s="418">
        <v>8756</v>
      </c>
      <c r="G60" s="418">
        <v>23.972621492128699</v>
      </c>
      <c r="H60" s="419" t="s">
        <v>12</v>
      </c>
      <c r="I60" s="419" t="s">
        <v>374</v>
      </c>
      <c r="J60" s="418" t="b">
        <v>0</v>
      </c>
      <c r="K60" s="419" t="s">
        <v>217</v>
      </c>
      <c r="L60" s="419" t="s">
        <v>779</v>
      </c>
      <c r="M60" s="419" t="s">
        <v>782</v>
      </c>
      <c r="N60" s="419" t="s">
        <v>485</v>
      </c>
      <c r="O60" s="419" t="s">
        <v>485</v>
      </c>
      <c r="P60" s="419" t="s">
        <v>396</v>
      </c>
    </row>
    <row r="61" spans="1:16" ht="43.5" x14ac:dyDescent="0.35">
      <c r="A61" s="418">
        <v>987</v>
      </c>
      <c r="B61" s="418" t="s">
        <v>1278</v>
      </c>
      <c r="C61" s="419" t="s">
        <v>814</v>
      </c>
      <c r="D61" s="420">
        <v>29743</v>
      </c>
      <c r="E61" s="420">
        <v>41421</v>
      </c>
      <c r="F61" s="418">
        <v>11678</v>
      </c>
      <c r="G61" s="418">
        <v>31.972621492128699</v>
      </c>
      <c r="H61" s="419" t="s">
        <v>11</v>
      </c>
      <c r="I61" s="419" t="s">
        <v>385</v>
      </c>
      <c r="J61" s="418" t="b">
        <v>1</v>
      </c>
      <c r="K61" s="419" t="s">
        <v>217</v>
      </c>
      <c r="L61" s="419" t="s">
        <v>813</v>
      </c>
      <c r="M61" s="419" t="s">
        <v>815</v>
      </c>
      <c r="N61" s="419" t="s">
        <v>485</v>
      </c>
      <c r="O61" s="419" t="s">
        <v>485</v>
      </c>
      <c r="P61" s="419" t="s">
        <v>396</v>
      </c>
    </row>
    <row r="62" spans="1:16" ht="29" x14ac:dyDescent="0.35">
      <c r="A62" s="418">
        <v>988</v>
      </c>
      <c r="B62" s="418" t="s">
        <v>1278</v>
      </c>
      <c r="C62" s="419" t="s">
        <v>1279</v>
      </c>
      <c r="D62" s="420">
        <v>34126</v>
      </c>
      <c r="E62" s="420">
        <v>41421</v>
      </c>
      <c r="F62" s="418">
        <v>7295</v>
      </c>
      <c r="G62" s="418">
        <v>19.972621492128699</v>
      </c>
      <c r="H62" s="419" t="s">
        <v>12</v>
      </c>
      <c r="I62" s="419" t="s">
        <v>382</v>
      </c>
      <c r="J62" s="418" t="b">
        <v>1</v>
      </c>
      <c r="K62" s="419" t="s">
        <v>217</v>
      </c>
      <c r="L62" s="419" t="s">
        <v>813</v>
      </c>
      <c r="M62" s="419" t="s">
        <v>815</v>
      </c>
      <c r="N62" s="419" t="s">
        <v>485</v>
      </c>
      <c r="O62" s="419" t="s">
        <v>485</v>
      </c>
      <c r="P62" s="419" t="s">
        <v>396</v>
      </c>
    </row>
    <row r="63" spans="1:16" ht="43.5" x14ac:dyDescent="0.35">
      <c r="A63" s="418">
        <v>989</v>
      </c>
      <c r="B63" s="418" t="s">
        <v>1278</v>
      </c>
      <c r="C63" s="419" t="s">
        <v>1280</v>
      </c>
      <c r="D63" s="420">
        <v>33395</v>
      </c>
      <c r="E63" s="420">
        <v>41421</v>
      </c>
      <c r="F63" s="418">
        <v>8026</v>
      </c>
      <c r="G63" s="418">
        <v>21.973990417522199</v>
      </c>
      <c r="H63" s="419" t="s">
        <v>12</v>
      </c>
      <c r="I63" s="419" t="s">
        <v>378</v>
      </c>
      <c r="J63" s="418" t="b">
        <v>0</v>
      </c>
      <c r="K63" s="419" t="s">
        <v>217</v>
      </c>
      <c r="L63" s="419" t="s">
        <v>813</v>
      </c>
      <c r="M63" s="419" t="s">
        <v>815</v>
      </c>
      <c r="N63" s="419" t="s">
        <v>485</v>
      </c>
      <c r="O63" s="419" t="s">
        <v>485</v>
      </c>
      <c r="P63" s="419" t="s">
        <v>396</v>
      </c>
    </row>
    <row r="64" spans="1:16" ht="29" x14ac:dyDescent="0.35">
      <c r="A64" s="418">
        <v>990</v>
      </c>
      <c r="B64" s="418" t="s">
        <v>1281</v>
      </c>
      <c r="C64" s="419" t="s">
        <v>1282</v>
      </c>
      <c r="D64" s="420">
        <v>27456</v>
      </c>
      <c r="E64" s="420">
        <v>41423</v>
      </c>
      <c r="F64" s="418">
        <v>13967</v>
      </c>
      <c r="G64" s="418">
        <v>38.239561943874101</v>
      </c>
      <c r="H64" s="419" t="s">
        <v>12</v>
      </c>
      <c r="I64" s="419" t="s">
        <v>382</v>
      </c>
      <c r="J64" s="418" t="b">
        <v>1</v>
      </c>
      <c r="K64" s="419" t="s">
        <v>217</v>
      </c>
      <c r="L64" s="419" t="s">
        <v>610</v>
      </c>
      <c r="M64" s="419" t="s">
        <v>613</v>
      </c>
      <c r="N64" s="419" t="s">
        <v>598</v>
      </c>
      <c r="O64" s="419" t="s">
        <v>598</v>
      </c>
      <c r="P64" s="419" t="s">
        <v>396</v>
      </c>
    </row>
    <row r="65" spans="1:16" ht="43.5" x14ac:dyDescent="0.35">
      <c r="A65" s="418">
        <v>991</v>
      </c>
      <c r="B65" s="418" t="s">
        <v>1281</v>
      </c>
      <c r="C65" s="419" t="s">
        <v>1283</v>
      </c>
      <c r="D65" s="420">
        <v>23534</v>
      </c>
      <c r="E65" s="420">
        <v>41423</v>
      </c>
      <c r="F65" s="418">
        <v>17889</v>
      </c>
      <c r="G65" s="418">
        <v>48.977412731006197</v>
      </c>
      <c r="H65" s="419" t="s">
        <v>12</v>
      </c>
      <c r="I65" s="419" t="s">
        <v>378</v>
      </c>
      <c r="J65" s="418" t="b">
        <v>0</v>
      </c>
      <c r="K65" s="419" t="s">
        <v>217</v>
      </c>
      <c r="L65" s="419" t="s">
        <v>610</v>
      </c>
      <c r="M65" s="419" t="s">
        <v>613</v>
      </c>
      <c r="N65" s="419" t="s">
        <v>598</v>
      </c>
      <c r="O65" s="419" t="s">
        <v>598</v>
      </c>
      <c r="P65" s="419" t="s">
        <v>396</v>
      </c>
    </row>
    <row r="66" spans="1:16" ht="43.5" x14ac:dyDescent="0.35">
      <c r="A66" s="418">
        <v>992</v>
      </c>
      <c r="B66" s="418" t="s">
        <v>1281</v>
      </c>
      <c r="C66" s="419" t="s">
        <v>1284</v>
      </c>
      <c r="D66" s="420">
        <v>22803</v>
      </c>
      <c r="E66" s="420">
        <v>41423</v>
      </c>
      <c r="F66" s="418">
        <v>18620</v>
      </c>
      <c r="G66" s="418">
        <v>50.978781656399697</v>
      </c>
      <c r="H66" s="419" t="s">
        <v>12</v>
      </c>
      <c r="I66" s="419" t="s">
        <v>378</v>
      </c>
      <c r="J66" s="418" t="b">
        <v>0</v>
      </c>
      <c r="K66" s="419" t="s">
        <v>217</v>
      </c>
      <c r="L66" s="419" t="s">
        <v>610</v>
      </c>
      <c r="M66" s="419" t="s">
        <v>613</v>
      </c>
      <c r="N66" s="419" t="s">
        <v>598</v>
      </c>
      <c r="O66" s="419" t="s">
        <v>598</v>
      </c>
      <c r="P66" s="419" t="s">
        <v>396</v>
      </c>
    </row>
    <row r="67" spans="1:16" ht="43.5" x14ac:dyDescent="0.35">
      <c r="A67" s="418">
        <v>993</v>
      </c>
      <c r="B67" s="418" t="s">
        <v>1285</v>
      </c>
      <c r="C67" s="419" t="s">
        <v>1286</v>
      </c>
      <c r="D67" s="420">
        <v>29378</v>
      </c>
      <c r="E67" s="420">
        <v>41423</v>
      </c>
      <c r="F67" s="418">
        <v>12045</v>
      </c>
      <c r="G67" s="418">
        <v>32.977412731006197</v>
      </c>
      <c r="H67" s="419" t="s">
        <v>12</v>
      </c>
      <c r="I67" s="419" t="s">
        <v>378</v>
      </c>
      <c r="J67" s="418" t="b">
        <v>0</v>
      </c>
      <c r="K67" s="419" t="s">
        <v>217</v>
      </c>
      <c r="L67" s="419" t="s">
        <v>615</v>
      </c>
      <c r="M67" s="419" t="s">
        <v>618</v>
      </c>
      <c r="N67" s="419" t="s">
        <v>598</v>
      </c>
      <c r="O67" s="419" t="s">
        <v>598</v>
      </c>
      <c r="P67" s="419" t="s">
        <v>396</v>
      </c>
    </row>
    <row r="68" spans="1:16" ht="29" x14ac:dyDescent="0.35">
      <c r="A68" s="418">
        <v>994</v>
      </c>
      <c r="B68" s="418" t="s">
        <v>1285</v>
      </c>
      <c r="C68" s="419" t="s">
        <v>1287</v>
      </c>
      <c r="D68" s="420">
        <v>24995</v>
      </c>
      <c r="E68" s="420">
        <v>41423</v>
      </c>
      <c r="F68" s="418">
        <v>16428</v>
      </c>
      <c r="G68" s="418">
        <v>44.977412731006197</v>
      </c>
      <c r="H68" s="419" t="s">
        <v>12</v>
      </c>
      <c r="I68" s="419" t="s">
        <v>382</v>
      </c>
      <c r="J68" s="418" t="b">
        <v>0</v>
      </c>
      <c r="K68" s="419" t="s">
        <v>217</v>
      </c>
      <c r="L68" s="419" t="s">
        <v>615</v>
      </c>
      <c r="M68" s="419" t="s">
        <v>618</v>
      </c>
      <c r="N68" s="419" t="s">
        <v>598</v>
      </c>
      <c r="O68" s="419" t="s">
        <v>598</v>
      </c>
      <c r="P68" s="419" t="s">
        <v>396</v>
      </c>
    </row>
    <row r="69" spans="1:16" ht="29" x14ac:dyDescent="0.35">
      <c r="A69" s="418">
        <v>995</v>
      </c>
      <c r="B69" s="418" t="s">
        <v>1285</v>
      </c>
      <c r="C69" s="419" t="s">
        <v>1288</v>
      </c>
      <c r="D69" s="420">
        <v>31934</v>
      </c>
      <c r="E69" s="420">
        <v>41423</v>
      </c>
      <c r="F69" s="418">
        <v>9489</v>
      </c>
      <c r="G69" s="418">
        <v>25.9794661190965</v>
      </c>
      <c r="H69" s="419" t="s">
        <v>11</v>
      </c>
      <c r="I69" s="419" t="s">
        <v>382</v>
      </c>
      <c r="J69" s="418" t="b">
        <v>0</v>
      </c>
      <c r="K69" s="419" t="s">
        <v>217</v>
      </c>
      <c r="L69" s="419" t="s">
        <v>615</v>
      </c>
      <c r="M69" s="419" t="s">
        <v>618</v>
      </c>
      <c r="N69" s="419" t="s">
        <v>598</v>
      </c>
      <c r="O69" s="419" t="s">
        <v>598</v>
      </c>
      <c r="P69" s="419" t="s">
        <v>396</v>
      </c>
    </row>
    <row r="70" spans="1:16" ht="43.5" x14ac:dyDescent="0.35">
      <c r="A70" s="418">
        <v>996</v>
      </c>
      <c r="B70" s="418" t="s">
        <v>1285</v>
      </c>
      <c r="C70" s="419" t="s">
        <v>1289</v>
      </c>
      <c r="D70" s="420">
        <v>29012</v>
      </c>
      <c r="E70" s="420">
        <v>41423</v>
      </c>
      <c r="F70" s="418">
        <v>12411</v>
      </c>
      <c r="G70" s="418">
        <v>33.9794661190965</v>
      </c>
      <c r="H70" s="419" t="s">
        <v>12</v>
      </c>
      <c r="I70" s="419" t="s">
        <v>378</v>
      </c>
      <c r="J70" s="418" t="b">
        <v>1</v>
      </c>
      <c r="K70" s="419" t="s">
        <v>217</v>
      </c>
      <c r="L70" s="419" t="s">
        <v>615</v>
      </c>
      <c r="M70" s="419" t="s">
        <v>618</v>
      </c>
      <c r="N70" s="419" t="s">
        <v>598</v>
      </c>
      <c r="O70" s="419" t="s">
        <v>598</v>
      </c>
      <c r="P70" s="419" t="s">
        <v>396</v>
      </c>
    </row>
    <row r="71" spans="1:16" hidden="1" x14ac:dyDescent="0.35">
      <c r="A71" s="418">
        <v>997</v>
      </c>
      <c r="B71" s="418" t="s">
        <v>1290</v>
      </c>
      <c r="C71" s="419" t="s">
        <v>1291</v>
      </c>
      <c r="D71" s="420">
        <v>21007</v>
      </c>
      <c r="E71" s="420">
        <v>41423</v>
      </c>
      <c r="F71" s="418">
        <v>20416</v>
      </c>
      <c r="G71" s="418">
        <v>55.895961670089001</v>
      </c>
      <c r="H71" s="419" t="s">
        <v>12</v>
      </c>
      <c r="I71" s="419" t="s">
        <v>383</v>
      </c>
      <c r="J71" s="418" t="b">
        <v>1</v>
      </c>
      <c r="K71" s="419" t="s">
        <v>217</v>
      </c>
      <c r="L71" s="419" t="s">
        <v>644</v>
      </c>
      <c r="M71" s="419" t="s">
        <v>646</v>
      </c>
      <c r="N71" s="419" t="s">
        <v>598</v>
      </c>
      <c r="O71" s="419" t="s">
        <v>598</v>
      </c>
      <c r="P71" s="419" t="s">
        <v>396</v>
      </c>
    </row>
    <row r="72" spans="1:16" ht="43.5" x14ac:dyDescent="0.35">
      <c r="A72" s="418">
        <v>998</v>
      </c>
      <c r="B72" s="418" t="s">
        <v>1292</v>
      </c>
      <c r="C72" s="419" t="s">
        <v>1293</v>
      </c>
      <c r="D72" s="420">
        <v>33761</v>
      </c>
      <c r="E72" s="420">
        <v>41423</v>
      </c>
      <c r="F72" s="418">
        <v>7662</v>
      </c>
      <c r="G72" s="418">
        <v>20.977412731006201</v>
      </c>
      <c r="H72" s="419" t="s">
        <v>12</v>
      </c>
      <c r="I72" s="419" t="s">
        <v>378</v>
      </c>
      <c r="J72" s="418" t="b">
        <v>1</v>
      </c>
      <c r="K72" s="419" t="s">
        <v>217</v>
      </c>
      <c r="L72" s="419" t="s">
        <v>677</v>
      </c>
      <c r="M72" s="419" t="s">
        <v>680</v>
      </c>
      <c r="N72" s="419" t="s">
        <v>598</v>
      </c>
      <c r="O72" s="419" t="s">
        <v>598</v>
      </c>
      <c r="P72" s="419" t="s">
        <v>396</v>
      </c>
    </row>
    <row r="73" spans="1:16" hidden="1" x14ac:dyDescent="0.35">
      <c r="A73" s="418">
        <v>999</v>
      </c>
      <c r="B73" s="418" t="s">
        <v>1292</v>
      </c>
      <c r="C73" s="419" t="s">
        <v>1294</v>
      </c>
      <c r="D73" s="420">
        <v>31204</v>
      </c>
      <c r="E73" s="420">
        <v>41423</v>
      </c>
      <c r="F73" s="418">
        <v>10219</v>
      </c>
      <c r="G73" s="418">
        <v>27.978097193702901</v>
      </c>
      <c r="H73" s="419" t="s">
        <v>12</v>
      </c>
      <c r="I73" s="419" t="s">
        <v>374</v>
      </c>
      <c r="J73" s="418" t="b">
        <v>1</v>
      </c>
      <c r="K73" s="419" t="s">
        <v>217</v>
      </c>
      <c r="L73" s="419" t="s">
        <v>677</v>
      </c>
      <c r="M73" s="419" t="s">
        <v>680</v>
      </c>
      <c r="N73" s="419" t="s">
        <v>598</v>
      </c>
      <c r="O73" s="419" t="s">
        <v>598</v>
      </c>
      <c r="P73" s="419" t="s">
        <v>396</v>
      </c>
    </row>
    <row r="74" spans="1:16" hidden="1" x14ac:dyDescent="0.35">
      <c r="A74" s="418">
        <v>1000</v>
      </c>
      <c r="B74" s="418" t="s">
        <v>1292</v>
      </c>
      <c r="C74" s="419" t="s">
        <v>1295</v>
      </c>
      <c r="D74" s="420">
        <v>31204</v>
      </c>
      <c r="E74" s="420">
        <v>41423</v>
      </c>
      <c r="F74" s="418">
        <v>10219</v>
      </c>
      <c r="G74" s="418">
        <v>27.978097193702901</v>
      </c>
      <c r="H74" s="419" t="s">
        <v>12</v>
      </c>
      <c r="I74" s="419" t="s">
        <v>387</v>
      </c>
      <c r="J74" s="418" t="b">
        <v>1</v>
      </c>
      <c r="K74" s="419" t="s">
        <v>217</v>
      </c>
      <c r="L74" s="419" t="s">
        <v>677</v>
      </c>
      <c r="M74" s="419" t="s">
        <v>680</v>
      </c>
      <c r="N74" s="419" t="s">
        <v>598</v>
      </c>
      <c r="O74" s="419" t="s">
        <v>598</v>
      </c>
      <c r="P74" s="419" t="s">
        <v>396</v>
      </c>
    </row>
    <row r="75" spans="1:16" ht="29" x14ac:dyDescent="0.35">
      <c r="A75" s="418">
        <v>1001</v>
      </c>
      <c r="B75" s="418" t="s">
        <v>1296</v>
      </c>
      <c r="C75" s="419" t="s">
        <v>1297</v>
      </c>
      <c r="D75" s="420">
        <v>32300</v>
      </c>
      <c r="E75" s="420">
        <v>41423</v>
      </c>
      <c r="F75" s="418">
        <v>9123</v>
      </c>
      <c r="G75" s="418">
        <v>24.977412731006201</v>
      </c>
      <c r="H75" s="419" t="s">
        <v>12</v>
      </c>
      <c r="I75" s="419" t="s">
        <v>382</v>
      </c>
      <c r="J75" s="418" t="b">
        <v>1</v>
      </c>
      <c r="K75" s="419" t="s">
        <v>217</v>
      </c>
      <c r="L75" s="419" t="s">
        <v>653</v>
      </c>
      <c r="M75" s="419" t="s">
        <v>655</v>
      </c>
      <c r="N75" s="419" t="s">
        <v>598</v>
      </c>
      <c r="O75" s="419" t="s">
        <v>598</v>
      </c>
      <c r="P75" s="419" t="s">
        <v>396</v>
      </c>
    </row>
    <row r="76" spans="1:16" hidden="1" x14ac:dyDescent="0.35">
      <c r="A76" s="418">
        <v>1002</v>
      </c>
      <c r="B76" s="418" t="s">
        <v>1298</v>
      </c>
      <c r="C76" s="419" t="s">
        <v>1299</v>
      </c>
      <c r="D76" s="420">
        <v>26456</v>
      </c>
      <c r="E76" s="420">
        <v>41546</v>
      </c>
      <c r="F76" s="418">
        <v>15090</v>
      </c>
      <c r="G76" s="418">
        <v>41.3141683778234</v>
      </c>
      <c r="H76" s="419" t="s">
        <v>12</v>
      </c>
      <c r="I76" s="419" t="s">
        <v>374</v>
      </c>
      <c r="J76" s="418" t="b">
        <v>1</v>
      </c>
      <c r="K76" s="419" t="s">
        <v>217</v>
      </c>
      <c r="L76" s="419" t="s">
        <v>622</v>
      </c>
      <c r="M76" s="419" t="s">
        <v>624</v>
      </c>
      <c r="N76" s="419" t="s">
        <v>598</v>
      </c>
      <c r="O76" s="419" t="s">
        <v>598</v>
      </c>
      <c r="P76" s="419" t="s">
        <v>396</v>
      </c>
    </row>
    <row r="77" spans="1:16" hidden="1" x14ac:dyDescent="0.35">
      <c r="A77" s="418">
        <v>1003</v>
      </c>
      <c r="B77" s="418" t="s">
        <v>1298</v>
      </c>
      <c r="C77" s="419" t="s">
        <v>1300</v>
      </c>
      <c r="D77" s="420">
        <v>27551</v>
      </c>
      <c r="E77" s="420">
        <v>41546</v>
      </c>
      <c r="F77" s="418">
        <v>13995</v>
      </c>
      <c r="G77" s="418">
        <v>38.316221765913802</v>
      </c>
      <c r="H77" s="419" t="s">
        <v>12</v>
      </c>
      <c r="I77" s="419" t="s">
        <v>374</v>
      </c>
      <c r="J77" s="418" t="b">
        <v>1</v>
      </c>
      <c r="K77" s="419" t="s">
        <v>217</v>
      </c>
      <c r="L77" s="419" t="s">
        <v>622</v>
      </c>
      <c r="M77" s="419" t="s">
        <v>624</v>
      </c>
      <c r="N77" s="419" t="s">
        <v>598</v>
      </c>
      <c r="O77" s="419" t="s">
        <v>598</v>
      </c>
      <c r="P77" s="419" t="s">
        <v>396</v>
      </c>
    </row>
    <row r="78" spans="1:16" hidden="1" x14ac:dyDescent="0.35">
      <c r="A78" s="418">
        <v>1004</v>
      </c>
      <c r="B78" s="418" t="s">
        <v>1301</v>
      </c>
      <c r="C78" s="419" t="s">
        <v>1302</v>
      </c>
      <c r="D78" s="420">
        <v>30473</v>
      </c>
      <c r="E78" s="420">
        <v>41546</v>
      </c>
      <c r="F78" s="418">
        <v>11073</v>
      </c>
      <c r="G78" s="418">
        <v>30.316221765913799</v>
      </c>
      <c r="H78" s="419" t="s">
        <v>12</v>
      </c>
      <c r="I78" s="419" t="s">
        <v>374</v>
      </c>
      <c r="J78" s="418" t="b">
        <v>1</v>
      </c>
      <c r="K78" s="419" t="s">
        <v>217</v>
      </c>
      <c r="L78" s="419" t="s">
        <v>649</v>
      </c>
      <c r="M78" s="419" t="s">
        <v>652</v>
      </c>
      <c r="N78" s="419" t="s">
        <v>598</v>
      </c>
      <c r="O78" s="419" t="s">
        <v>598</v>
      </c>
      <c r="P78" s="419" t="s">
        <v>396</v>
      </c>
    </row>
    <row r="79" spans="1:16" hidden="1" x14ac:dyDescent="0.35">
      <c r="A79" s="418">
        <v>1005</v>
      </c>
      <c r="B79" s="418" t="s">
        <v>1301</v>
      </c>
      <c r="C79" s="419" t="s">
        <v>1303</v>
      </c>
      <c r="D79" s="420">
        <v>26821</v>
      </c>
      <c r="E79" s="420">
        <v>41546</v>
      </c>
      <c r="F79" s="418">
        <v>14725</v>
      </c>
      <c r="G79" s="418">
        <v>40.314852840520203</v>
      </c>
      <c r="H79" s="419" t="s">
        <v>12</v>
      </c>
      <c r="I79" s="419" t="s">
        <v>374</v>
      </c>
      <c r="J79" s="418" t="b">
        <v>1</v>
      </c>
      <c r="K79" s="419" t="s">
        <v>217</v>
      </c>
      <c r="L79" s="419" t="s">
        <v>649</v>
      </c>
      <c r="M79" s="419" t="s">
        <v>652</v>
      </c>
      <c r="N79" s="419" t="s">
        <v>598</v>
      </c>
      <c r="O79" s="419" t="s">
        <v>598</v>
      </c>
      <c r="P79" s="419" t="s">
        <v>396</v>
      </c>
    </row>
    <row r="80" spans="1:16" ht="29" x14ac:dyDescent="0.35">
      <c r="A80" s="418">
        <v>1006</v>
      </c>
      <c r="B80" s="418" t="s">
        <v>1304</v>
      </c>
      <c r="C80" s="419" t="s">
        <v>1305</v>
      </c>
      <c r="D80" s="420">
        <v>29228</v>
      </c>
      <c r="E80" s="420">
        <v>41546</v>
      </c>
      <c r="F80" s="418">
        <v>12318</v>
      </c>
      <c r="G80" s="418">
        <v>33.724845995893197</v>
      </c>
      <c r="H80" s="419" t="s">
        <v>12</v>
      </c>
      <c r="I80" s="419" t="s">
        <v>382</v>
      </c>
      <c r="J80" s="418" t="b">
        <v>0</v>
      </c>
      <c r="K80" s="419" t="s">
        <v>217</v>
      </c>
      <c r="L80" s="419" t="s">
        <v>619</v>
      </c>
      <c r="M80" s="419" t="s">
        <v>596</v>
      </c>
      <c r="N80" s="419" t="s">
        <v>598</v>
      </c>
      <c r="O80" s="419" t="s">
        <v>598</v>
      </c>
      <c r="P80" s="419" t="s">
        <v>396</v>
      </c>
    </row>
    <row r="81" spans="1:16" ht="29" x14ac:dyDescent="0.35">
      <c r="A81" s="418">
        <v>1007</v>
      </c>
      <c r="B81" s="418" t="s">
        <v>1304</v>
      </c>
      <c r="C81" s="419" t="s">
        <v>620</v>
      </c>
      <c r="D81" s="420">
        <v>28647</v>
      </c>
      <c r="E81" s="420">
        <v>41546</v>
      </c>
      <c r="F81" s="418">
        <v>12899</v>
      </c>
      <c r="G81" s="418">
        <v>35.315537303216999</v>
      </c>
      <c r="H81" s="419" t="s">
        <v>11</v>
      </c>
      <c r="I81" s="419" t="s">
        <v>382</v>
      </c>
      <c r="J81" s="418" t="b">
        <v>0</v>
      </c>
      <c r="K81" s="419" t="s">
        <v>217</v>
      </c>
      <c r="L81" s="419" t="s">
        <v>619</v>
      </c>
      <c r="M81" s="419" t="s">
        <v>596</v>
      </c>
      <c r="N81" s="419" t="s">
        <v>598</v>
      </c>
      <c r="O81" s="419" t="s">
        <v>598</v>
      </c>
      <c r="P81" s="419" t="s">
        <v>396</v>
      </c>
    </row>
    <row r="82" spans="1:16" ht="29" x14ac:dyDescent="0.35">
      <c r="A82" s="418">
        <v>1008</v>
      </c>
      <c r="B82" s="418" t="s">
        <v>1304</v>
      </c>
      <c r="C82" s="419" t="s">
        <v>1306</v>
      </c>
      <c r="D82" s="420">
        <v>29743</v>
      </c>
      <c r="E82" s="420">
        <v>41546</v>
      </c>
      <c r="F82" s="418">
        <v>11803</v>
      </c>
      <c r="G82" s="418">
        <v>32.314852840520203</v>
      </c>
      <c r="H82" s="419" t="s">
        <v>12</v>
      </c>
      <c r="I82" s="419" t="s">
        <v>382</v>
      </c>
      <c r="J82" s="418" t="b">
        <v>0</v>
      </c>
      <c r="K82" s="419" t="s">
        <v>217</v>
      </c>
      <c r="L82" s="419" t="s">
        <v>619</v>
      </c>
      <c r="M82" s="419" t="s">
        <v>596</v>
      </c>
      <c r="N82" s="419" t="s">
        <v>598</v>
      </c>
      <c r="O82" s="419" t="s">
        <v>598</v>
      </c>
      <c r="P82" s="419" t="s">
        <v>396</v>
      </c>
    </row>
    <row r="83" spans="1:16" ht="29" x14ac:dyDescent="0.35">
      <c r="A83" s="418">
        <v>1009</v>
      </c>
      <c r="B83" s="418" t="s">
        <v>1304</v>
      </c>
      <c r="C83" s="419" t="s">
        <v>1307</v>
      </c>
      <c r="D83" s="420">
        <v>33761</v>
      </c>
      <c r="E83" s="420">
        <v>41546</v>
      </c>
      <c r="F83" s="418">
        <v>7785</v>
      </c>
      <c r="G83" s="418">
        <v>21.3141683778234</v>
      </c>
      <c r="H83" s="419" t="s">
        <v>11</v>
      </c>
      <c r="I83" s="419" t="s">
        <v>382</v>
      </c>
      <c r="J83" s="418" t="b">
        <v>0</v>
      </c>
      <c r="K83" s="419" t="s">
        <v>217</v>
      </c>
      <c r="L83" s="419" t="s">
        <v>619</v>
      </c>
      <c r="M83" s="419" t="s">
        <v>596</v>
      </c>
      <c r="N83" s="419" t="s">
        <v>598</v>
      </c>
      <c r="O83" s="419" t="s">
        <v>598</v>
      </c>
      <c r="P83" s="419" t="s">
        <v>396</v>
      </c>
    </row>
    <row r="84" spans="1:16" ht="29" x14ac:dyDescent="0.35">
      <c r="A84" s="418">
        <v>1010</v>
      </c>
      <c r="B84" s="418" t="s">
        <v>1308</v>
      </c>
      <c r="C84" s="419" t="s">
        <v>1309</v>
      </c>
      <c r="D84" s="420">
        <v>30473</v>
      </c>
      <c r="E84" s="420">
        <v>41423</v>
      </c>
      <c r="F84" s="418">
        <v>10950</v>
      </c>
      <c r="G84" s="418">
        <v>29.9794661190965</v>
      </c>
      <c r="H84" s="419" t="s">
        <v>12</v>
      </c>
      <c r="I84" s="419" t="s">
        <v>382</v>
      </c>
      <c r="J84" s="418" t="b">
        <v>1</v>
      </c>
      <c r="K84" s="419" t="s">
        <v>217</v>
      </c>
      <c r="L84" s="419" t="s">
        <v>656</v>
      </c>
      <c r="M84" s="419" t="s">
        <v>632</v>
      </c>
      <c r="N84" s="419" t="s">
        <v>598</v>
      </c>
      <c r="O84" s="419" t="s">
        <v>598</v>
      </c>
      <c r="P84" s="419" t="s">
        <v>396</v>
      </c>
    </row>
    <row r="85" spans="1:16" ht="29" x14ac:dyDescent="0.35">
      <c r="A85" s="418">
        <v>1011</v>
      </c>
      <c r="B85" s="418" t="s">
        <v>1308</v>
      </c>
      <c r="C85" s="419" t="s">
        <v>1310</v>
      </c>
      <c r="D85" s="420">
        <v>29743</v>
      </c>
      <c r="E85" s="420">
        <v>41423</v>
      </c>
      <c r="F85" s="418">
        <v>11680</v>
      </c>
      <c r="G85" s="418">
        <v>31.978097193702901</v>
      </c>
      <c r="H85" s="419" t="s">
        <v>12</v>
      </c>
      <c r="I85" s="419" t="s">
        <v>382</v>
      </c>
      <c r="J85" s="418" t="b">
        <v>1</v>
      </c>
      <c r="K85" s="419" t="s">
        <v>217</v>
      </c>
      <c r="L85" s="419" t="s">
        <v>656</v>
      </c>
      <c r="M85" s="419" t="s">
        <v>632</v>
      </c>
      <c r="N85" s="419" t="s">
        <v>598</v>
      </c>
      <c r="O85" s="419" t="s">
        <v>598</v>
      </c>
      <c r="P85" s="419" t="s">
        <v>396</v>
      </c>
    </row>
    <row r="86" spans="1:16" ht="43.5" x14ac:dyDescent="0.35">
      <c r="A86" s="418">
        <v>1012</v>
      </c>
      <c r="B86" s="418" t="s">
        <v>1308</v>
      </c>
      <c r="C86" s="419" t="s">
        <v>1311</v>
      </c>
      <c r="D86" s="420">
        <v>30473</v>
      </c>
      <c r="E86" s="420">
        <v>41423</v>
      </c>
      <c r="F86" s="418">
        <v>10950</v>
      </c>
      <c r="G86" s="418">
        <v>29.9794661190965</v>
      </c>
      <c r="H86" s="419" t="s">
        <v>11</v>
      </c>
      <c r="I86" s="419" t="s">
        <v>385</v>
      </c>
      <c r="J86" s="418" t="b">
        <v>1</v>
      </c>
      <c r="K86" s="419" t="s">
        <v>217</v>
      </c>
      <c r="L86" s="419" t="s">
        <v>656</v>
      </c>
      <c r="M86" s="419" t="s">
        <v>632</v>
      </c>
      <c r="N86" s="419" t="s">
        <v>598</v>
      </c>
      <c r="O86" s="419" t="s">
        <v>598</v>
      </c>
      <c r="P86" s="419" t="s">
        <v>396</v>
      </c>
    </row>
    <row r="87" spans="1:16" ht="43.5" x14ac:dyDescent="0.35">
      <c r="A87" s="418">
        <v>1013</v>
      </c>
      <c r="B87" s="418" t="s">
        <v>1308</v>
      </c>
      <c r="C87" s="419" t="s">
        <v>1312</v>
      </c>
      <c r="D87" s="420">
        <v>31204</v>
      </c>
      <c r="E87" s="420">
        <v>41423</v>
      </c>
      <c r="F87" s="418">
        <v>10219</v>
      </c>
      <c r="G87" s="418">
        <v>27.978097193702901</v>
      </c>
      <c r="H87" s="419" t="s">
        <v>12</v>
      </c>
      <c r="I87" s="419" t="s">
        <v>378</v>
      </c>
      <c r="J87" s="418" t="b">
        <v>0</v>
      </c>
      <c r="K87" s="419" t="s">
        <v>217</v>
      </c>
      <c r="L87" s="419" t="s">
        <v>656</v>
      </c>
      <c r="M87" s="419" t="s">
        <v>632</v>
      </c>
      <c r="N87" s="419" t="s">
        <v>598</v>
      </c>
      <c r="O87" s="419" t="s">
        <v>598</v>
      </c>
      <c r="P87" s="419" t="s">
        <v>396</v>
      </c>
    </row>
    <row r="88" spans="1:16" ht="43.5" x14ac:dyDescent="0.35">
      <c r="A88" s="418">
        <v>1014</v>
      </c>
      <c r="B88" s="418" t="s">
        <v>1313</v>
      </c>
      <c r="C88" s="419" t="s">
        <v>1314</v>
      </c>
      <c r="D88" s="420">
        <v>31204</v>
      </c>
      <c r="E88" s="420">
        <v>41423</v>
      </c>
      <c r="F88" s="418">
        <v>10219</v>
      </c>
      <c r="G88" s="418">
        <v>27.978097193702901</v>
      </c>
      <c r="H88" s="419" t="s">
        <v>11</v>
      </c>
      <c r="I88" s="419" t="s">
        <v>385</v>
      </c>
      <c r="J88" s="418" t="b">
        <v>0</v>
      </c>
      <c r="K88" s="419" t="s">
        <v>217</v>
      </c>
      <c r="L88" s="419" t="s">
        <v>625</v>
      </c>
      <c r="M88" s="419" t="s">
        <v>626</v>
      </c>
      <c r="N88" s="419" t="s">
        <v>598</v>
      </c>
      <c r="O88" s="419" t="s">
        <v>598</v>
      </c>
      <c r="P88" s="419" t="s">
        <v>396</v>
      </c>
    </row>
    <row r="89" spans="1:16" ht="43.5" x14ac:dyDescent="0.35">
      <c r="A89" s="418">
        <v>1015</v>
      </c>
      <c r="B89" s="418" t="s">
        <v>1313</v>
      </c>
      <c r="C89" s="419" t="s">
        <v>1315</v>
      </c>
      <c r="D89" s="420">
        <v>29012</v>
      </c>
      <c r="E89" s="420">
        <v>41423</v>
      </c>
      <c r="F89" s="418">
        <v>12411</v>
      </c>
      <c r="G89" s="418">
        <v>33.9794661190965</v>
      </c>
      <c r="H89" s="419" t="s">
        <v>12</v>
      </c>
      <c r="I89" s="419" t="s">
        <v>378</v>
      </c>
      <c r="J89" s="418" t="b">
        <v>0</v>
      </c>
      <c r="K89" s="419" t="s">
        <v>217</v>
      </c>
      <c r="L89" s="419" t="s">
        <v>625</v>
      </c>
      <c r="M89" s="419" t="s">
        <v>626</v>
      </c>
      <c r="N89" s="419" t="s">
        <v>598</v>
      </c>
      <c r="O89" s="419" t="s">
        <v>598</v>
      </c>
      <c r="P89" s="419" t="s">
        <v>396</v>
      </c>
    </row>
    <row r="90" spans="1:16" ht="43.5" x14ac:dyDescent="0.35">
      <c r="A90" s="418">
        <v>1016</v>
      </c>
      <c r="B90" s="418" t="s">
        <v>1313</v>
      </c>
      <c r="C90" s="419" t="s">
        <v>1316</v>
      </c>
      <c r="D90" s="420">
        <v>30108</v>
      </c>
      <c r="E90" s="420">
        <v>41423</v>
      </c>
      <c r="F90" s="418">
        <v>11315</v>
      </c>
      <c r="G90" s="418">
        <v>30.9787816563997</v>
      </c>
      <c r="H90" s="419" t="s">
        <v>12</v>
      </c>
      <c r="I90" s="419" t="s">
        <v>378</v>
      </c>
      <c r="J90" s="418" t="b">
        <v>0</v>
      </c>
      <c r="K90" s="419" t="s">
        <v>217</v>
      </c>
      <c r="L90" s="419" t="s">
        <v>625</v>
      </c>
      <c r="M90" s="419" t="s">
        <v>626</v>
      </c>
      <c r="N90" s="419" t="s">
        <v>598</v>
      </c>
      <c r="O90" s="419" t="s">
        <v>598</v>
      </c>
      <c r="P90" s="419" t="s">
        <v>396</v>
      </c>
    </row>
    <row r="91" spans="1:16" ht="43.5" x14ac:dyDescent="0.35">
      <c r="A91" s="418">
        <v>1017</v>
      </c>
      <c r="B91" s="418" t="s">
        <v>1313</v>
      </c>
      <c r="C91" s="419" t="s">
        <v>1317</v>
      </c>
      <c r="D91" s="420">
        <v>27551</v>
      </c>
      <c r="E91" s="420">
        <v>41423</v>
      </c>
      <c r="F91" s="418">
        <v>13872</v>
      </c>
      <c r="G91" s="418">
        <v>37.9794661190965</v>
      </c>
      <c r="H91" s="419" t="s">
        <v>11</v>
      </c>
      <c r="I91" s="419" t="s">
        <v>378</v>
      </c>
      <c r="J91" s="418" t="b">
        <v>0</v>
      </c>
      <c r="K91" s="419" t="s">
        <v>217</v>
      </c>
      <c r="L91" s="419" t="s">
        <v>625</v>
      </c>
      <c r="M91" s="419" t="s">
        <v>626</v>
      </c>
      <c r="N91" s="419" t="s">
        <v>598</v>
      </c>
      <c r="O91" s="419" t="s">
        <v>598</v>
      </c>
      <c r="P91" s="419" t="s">
        <v>396</v>
      </c>
    </row>
    <row r="92" spans="1:16" ht="29" x14ac:dyDescent="0.35">
      <c r="A92" s="418">
        <v>1018</v>
      </c>
      <c r="B92" s="418" t="s">
        <v>1318</v>
      </c>
      <c r="C92" s="419" t="s">
        <v>1319</v>
      </c>
      <c r="D92" s="420">
        <v>-600798</v>
      </c>
      <c r="E92" s="420">
        <v>41423</v>
      </c>
      <c r="F92" s="418">
        <v>642221</v>
      </c>
      <c r="G92" s="418">
        <v>1758.30527036277</v>
      </c>
      <c r="H92" s="419" t="s">
        <v>11</v>
      </c>
      <c r="I92" s="419" t="s">
        <v>382</v>
      </c>
      <c r="J92" s="418" t="b">
        <v>1</v>
      </c>
      <c r="K92" s="419" t="s">
        <v>217</v>
      </c>
      <c r="L92" s="419" t="s">
        <v>639</v>
      </c>
      <c r="M92" s="419" t="s">
        <v>643</v>
      </c>
      <c r="N92" s="419" t="s">
        <v>598</v>
      </c>
      <c r="O92" s="419" t="s">
        <v>598</v>
      </c>
      <c r="P92" s="419" t="s">
        <v>396</v>
      </c>
    </row>
    <row r="93" spans="1:16" ht="43.5" x14ac:dyDescent="0.35">
      <c r="A93" s="418">
        <v>1019</v>
      </c>
      <c r="B93" s="418" t="s">
        <v>1318</v>
      </c>
      <c r="C93" s="419" t="s">
        <v>1320</v>
      </c>
      <c r="D93" s="420">
        <v>28647</v>
      </c>
      <c r="E93" s="420">
        <v>41423</v>
      </c>
      <c r="F93" s="418">
        <v>12776</v>
      </c>
      <c r="G93" s="418">
        <v>34.978781656399697</v>
      </c>
      <c r="H93" s="419" t="s">
        <v>12</v>
      </c>
      <c r="I93" s="419" t="s">
        <v>378</v>
      </c>
      <c r="J93" s="418" t="b">
        <v>1</v>
      </c>
      <c r="K93" s="419" t="s">
        <v>217</v>
      </c>
      <c r="L93" s="419" t="s">
        <v>639</v>
      </c>
      <c r="M93" s="419" t="s">
        <v>643</v>
      </c>
      <c r="N93" s="419" t="s">
        <v>598</v>
      </c>
      <c r="O93" s="419" t="s">
        <v>598</v>
      </c>
      <c r="P93" s="419" t="s">
        <v>396</v>
      </c>
    </row>
    <row r="94" spans="1:16" ht="43.5" x14ac:dyDescent="0.35">
      <c r="A94" s="418">
        <v>1020</v>
      </c>
      <c r="B94" s="418" t="s">
        <v>1321</v>
      </c>
      <c r="C94" s="419" t="s">
        <v>1322</v>
      </c>
      <c r="D94" s="420">
        <v>26989</v>
      </c>
      <c r="E94" s="420">
        <v>41423</v>
      </c>
      <c r="F94" s="418">
        <v>14434</v>
      </c>
      <c r="G94" s="418">
        <v>39.518138261464699</v>
      </c>
      <c r="H94" s="419" t="s">
        <v>12</v>
      </c>
      <c r="I94" s="419" t="s">
        <v>385</v>
      </c>
      <c r="J94" s="418" t="b">
        <v>1</v>
      </c>
      <c r="K94" s="419" t="s">
        <v>217</v>
      </c>
      <c r="L94" s="419" t="s">
        <v>685</v>
      </c>
      <c r="M94" s="419" t="s">
        <v>687</v>
      </c>
      <c r="N94" s="419" t="s">
        <v>598</v>
      </c>
      <c r="O94" s="419" t="s">
        <v>598</v>
      </c>
      <c r="P94" s="419" t="s">
        <v>396</v>
      </c>
    </row>
    <row r="95" spans="1:16" ht="43.5" x14ac:dyDescent="0.35">
      <c r="A95" s="418">
        <v>1021</v>
      </c>
      <c r="B95" s="418" t="s">
        <v>1321</v>
      </c>
      <c r="C95" s="419" t="s">
        <v>1323</v>
      </c>
      <c r="D95" s="420">
        <v>34379</v>
      </c>
      <c r="E95" s="420">
        <v>41788</v>
      </c>
      <c r="F95" s="418">
        <v>7409</v>
      </c>
      <c r="G95" s="418">
        <v>20.2847364818617</v>
      </c>
      <c r="H95" s="419" t="s">
        <v>12</v>
      </c>
      <c r="I95" s="419" t="s">
        <v>385</v>
      </c>
      <c r="J95" s="418" t="b">
        <v>0</v>
      </c>
      <c r="K95" s="419" t="s">
        <v>217</v>
      </c>
      <c r="L95" s="419" t="s">
        <v>685</v>
      </c>
      <c r="M95" s="419" t="s">
        <v>687</v>
      </c>
      <c r="N95" s="419" t="s">
        <v>598</v>
      </c>
      <c r="O95" s="419" t="s">
        <v>598</v>
      </c>
      <c r="P95" s="419" t="s">
        <v>396</v>
      </c>
    </row>
    <row r="96" spans="1:16" ht="43.5" x14ac:dyDescent="0.35">
      <c r="A96" s="418">
        <v>1022</v>
      </c>
      <c r="B96" s="418" t="s">
        <v>1324</v>
      </c>
      <c r="C96" s="419" t="s">
        <v>1325</v>
      </c>
      <c r="D96" s="420">
        <v>31936</v>
      </c>
      <c r="E96" s="420">
        <v>41423</v>
      </c>
      <c r="F96" s="418">
        <v>9487</v>
      </c>
      <c r="G96" s="418">
        <v>25.973990417522199</v>
      </c>
      <c r="H96" s="419" t="s">
        <v>12</v>
      </c>
      <c r="I96" s="419" t="s">
        <v>385</v>
      </c>
      <c r="J96" s="418" t="b">
        <v>0</v>
      </c>
      <c r="K96" s="419" t="s">
        <v>217</v>
      </c>
      <c r="L96" s="419" t="s">
        <v>594</v>
      </c>
      <c r="M96" s="419" t="s">
        <v>597</v>
      </c>
      <c r="N96" s="419" t="s">
        <v>598</v>
      </c>
      <c r="O96" s="419" t="s">
        <v>598</v>
      </c>
      <c r="P96" s="419" t="s">
        <v>396</v>
      </c>
    </row>
    <row r="97" spans="1:16" ht="43.5" x14ac:dyDescent="0.35">
      <c r="A97" s="418">
        <v>1023</v>
      </c>
      <c r="B97" s="418" t="s">
        <v>1324</v>
      </c>
      <c r="C97" s="419" t="s">
        <v>1326</v>
      </c>
      <c r="D97" s="420">
        <v>31934</v>
      </c>
      <c r="E97" s="420">
        <v>41423</v>
      </c>
      <c r="F97" s="418">
        <v>9489</v>
      </c>
      <c r="G97" s="418">
        <v>25.9794661190965</v>
      </c>
      <c r="H97" s="419" t="s">
        <v>12</v>
      </c>
      <c r="I97" s="419" t="s">
        <v>385</v>
      </c>
      <c r="J97" s="418" t="b">
        <v>0</v>
      </c>
      <c r="K97" s="419" t="s">
        <v>217</v>
      </c>
      <c r="L97" s="419" t="s">
        <v>594</v>
      </c>
      <c r="M97" s="419" t="s">
        <v>597</v>
      </c>
      <c r="N97" s="419" t="s">
        <v>598</v>
      </c>
      <c r="O97" s="419" t="s">
        <v>598</v>
      </c>
      <c r="P97" s="419" t="s">
        <v>396</v>
      </c>
    </row>
    <row r="98" spans="1:16" ht="29" x14ac:dyDescent="0.35">
      <c r="A98" s="418">
        <v>1024</v>
      </c>
      <c r="B98" s="418" t="s">
        <v>1327</v>
      </c>
      <c r="C98" s="419" t="s">
        <v>1328</v>
      </c>
      <c r="D98" s="420">
        <v>23012</v>
      </c>
      <c r="E98" s="420">
        <v>41423</v>
      </c>
      <c r="F98" s="418">
        <v>18411</v>
      </c>
      <c r="G98" s="418">
        <v>50.406570841889099</v>
      </c>
      <c r="H98" s="419" t="s">
        <v>11</v>
      </c>
      <c r="I98" s="419" t="s">
        <v>380</v>
      </c>
      <c r="J98" s="418" t="b">
        <v>1</v>
      </c>
      <c r="K98" s="419" t="s">
        <v>217</v>
      </c>
      <c r="L98" s="419" t="s">
        <v>674</v>
      </c>
      <c r="M98" s="419" t="s">
        <v>675</v>
      </c>
      <c r="N98" s="419" t="s">
        <v>598</v>
      </c>
      <c r="O98" s="419" t="s">
        <v>598</v>
      </c>
      <c r="P98" s="419" t="s">
        <v>396</v>
      </c>
    </row>
    <row r="99" spans="1:16" ht="29" hidden="1" x14ac:dyDescent="0.35">
      <c r="A99" s="418">
        <v>1025</v>
      </c>
      <c r="B99" s="418" t="s">
        <v>1327</v>
      </c>
      <c r="C99" s="419" t="s">
        <v>1329</v>
      </c>
      <c r="D99" s="420">
        <v>32300</v>
      </c>
      <c r="E99" s="420">
        <v>41423</v>
      </c>
      <c r="F99" s="418">
        <v>9123</v>
      </c>
      <c r="G99" s="418">
        <v>24.977412731006201</v>
      </c>
      <c r="H99" s="419" t="s">
        <v>12</v>
      </c>
      <c r="I99" s="419" t="s">
        <v>374</v>
      </c>
      <c r="J99" s="418" t="b">
        <v>1</v>
      </c>
      <c r="K99" s="419" t="s">
        <v>217</v>
      </c>
      <c r="L99" s="419" t="s">
        <v>674</v>
      </c>
      <c r="M99" s="419" t="s">
        <v>675</v>
      </c>
      <c r="N99" s="419" t="s">
        <v>598</v>
      </c>
      <c r="O99" s="419" t="s">
        <v>598</v>
      </c>
      <c r="P99" s="419" t="s">
        <v>396</v>
      </c>
    </row>
    <row r="100" spans="1:16" ht="29" hidden="1" x14ac:dyDescent="0.35">
      <c r="A100" s="418">
        <v>1026</v>
      </c>
      <c r="B100" s="418" t="s">
        <v>1327</v>
      </c>
      <c r="C100" s="419" t="s">
        <v>1330</v>
      </c>
      <c r="D100" s="420">
        <v>31204</v>
      </c>
      <c r="E100" s="420">
        <v>41423</v>
      </c>
      <c r="F100" s="418">
        <v>10219</v>
      </c>
      <c r="G100" s="418">
        <v>27.978097193702901</v>
      </c>
      <c r="H100" s="419" t="s">
        <v>12</v>
      </c>
      <c r="I100" s="419" t="s">
        <v>374</v>
      </c>
      <c r="J100" s="418" t="b">
        <v>1</v>
      </c>
      <c r="K100" s="419" t="s">
        <v>217</v>
      </c>
      <c r="L100" s="419" t="s">
        <v>674</v>
      </c>
      <c r="M100" s="419" t="s">
        <v>675</v>
      </c>
      <c r="N100" s="419" t="s">
        <v>598</v>
      </c>
      <c r="O100" s="419" t="s">
        <v>598</v>
      </c>
      <c r="P100" s="419" t="s">
        <v>396</v>
      </c>
    </row>
    <row r="101" spans="1:16" hidden="1" x14ac:dyDescent="0.35">
      <c r="A101" s="418">
        <v>1027</v>
      </c>
      <c r="B101" s="418" t="s">
        <v>1331</v>
      </c>
      <c r="C101" s="419" t="s">
        <v>1332</v>
      </c>
      <c r="D101" s="420">
        <v>23407</v>
      </c>
      <c r="E101" s="420">
        <v>41423</v>
      </c>
      <c r="F101" s="418">
        <v>18016</v>
      </c>
      <c r="G101" s="418">
        <v>49.325119780971903</v>
      </c>
      <c r="H101" s="419" t="s">
        <v>12</v>
      </c>
      <c r="I101" s="419" t="s">
        <v>383</v>
      </c>
      <c r="J101" s="418" t="b">
        <v>1</v>
      </c>
      <c r="K101" s="419" t="s">
        <v>217</v>
      </c>
      <c r="L101" s="419" t="s">
        <v>658</v>
      </c>
      <c r="M101" s="419" t="s">
        <v>662</v>
      </c>
      <c r="N101" s="419" t="s">
        <v>598</v>
      </c>
      <c r="O101" s="419" t="s">
        <v>598</v>
      </c>
      <c r="P101" s="419" t="s">
        <v>396</v>
      </c>
    </row>
    <row r="102" spans="1:16" hidden="1" x14ac:dyDescent="0.35">
      <c r="A102" s="418">
        <v>1028</v>
      </c>
      <c r="B102" s="418" t="s">
        <v>1331</v>
      </c>
      <c r="C102" s="419" t="s">
        <v>1333</v>
      </c>
      <c r="D102" s="420">
        <v>29378</v>
      </c>
      <c r="E102" s="420">
        <v>41423</v>
      </c>
      <c r="F102" s="418">
        <v>12045</v>
      </c>
      <c r="G102" s="418">
        <v>32.977412731006197</v>
      </c>
      <c r="H102" s="419" t="s">
        <v>12</v>
      </c>
      <c r="I102" s="419" t="s">
        <v>383</v>
      </c>
      <c r="J102" s="418" t="b">
        <v>1</v>
      </c>
      <c r="K102" s="419" t="s">
        <v>217</v>
      </c>
      <c r="L102" s="419" t="s">
        <v>658</v>
      </c>
      <c r="M102" s="419" t="s">
        <v>662</v>
      </c>
      <c r="N102" s="419" t="s">
        <v>598</v>
      </c>
      <c r="O102" s="419" t="s">
        <v>598</v>
      </c>
      <c r="P102" s="419" t="s">
        <v>396</v>
      </c>
    </row>
    <row r="103" spans="1:16" hidden="1" x14ac:dyDescent="0.35">
      <c r="A103" s="418">
        <v>1029</v>
      </c>
      <c r="B103" s="418" t="s">
        <v>1331</v>
      </c>
      <c r="C103" s="419" t="s">
        <v>1334</v>
      </c>
      <c r="D103" s="420">
        <v>28647</v>
      </c>
      <c r="E103" s="420">
        <v>41423</v>
      </c>
      <c r="F103" s="418">
        <v>12776</v>
      </c>
      <c r="G103" s="418">
        <v>34.978781656399697</v>
      </c>
      <c r="H103" s="419" t="s">
        <v>12</v>
      </c>
      <c r="I103" s="419" t="s">
        <v>383</v>
      </c>
      <c r="J103" s="418" t="b">
        <v>1</v>
      </c>
      <c r="K103" s="419" t="s">
        <v>217</v>
      </c>
      <c r="L103" s="419" t="s">
        <v>658</v>
      </c>
      <c r="M103" s="419" t="s">
        <v>662</v>
      </c>
      <c r="N103" s="419" t="s">
        <v>598</v>
      </c>
      <c r="O103" s="419" t="s">
        <v>598</v>
      </c>
      <c r="P103" s="419" t="s">
        <v>396</v>
      </c>
    </row>
    <row r="104" spans="1:16" ht="29" x14ac:dyDescent="0.35">
      <c r="A104" s="418">
        <v>1030</v>
      </c>
      <c r="B104" s="418" t="s">
        <v>1335</v>
      </c>
      <c r="C104" s="419" t="s">
        <v>1336</v>
      </c>
      <c r="D104" s="420">
        <v>41394</v>
      </c>
      <c r="E104" s="420">
        <v>28639</v>
      </c>
      <c r="F104" s="418">
        <v>-12755</v>
      </c>
      <c r="G104" s="418">
        <v>-34.921286789870003</v>
      </c>
      <c r="H104" s="419" t="s">
        <v>12</v>
      </c>
      <c r="I104" s="419" t="s">
        <v>382</v>
      </c>
      <c r="J104" s="418" t="b">
        <v>0</v>
      </c>
      <c r="K104" s="419" t="s">
        <v>217</v>
      </c>
      <c r="L104" s="419" t="s">
        <v>647</v>
      </c>
      <c r="M104" s="419" t="s">
        <v>454</v>
      </c>
      <c r="N104" s="419" t="s">
        <v>598</v>
      </c>
      <c r="O104" s="419" t="s">
        <v>598</v>
      </c>
      <c r="P104" s="419" t="s">
        <v>396</v>
      </c>
    </row>
    <row r="105" spans="1:16" ht="29" x14ac:dyDescent="0.35">
      <c r="A105" s="418">
        <v>1031</v>
      </c>
      <c r="B105" s="418" t="s">
        <v>1335</v>
      </c>
      <c r="C105" s="419" t="s">
        <v>1337</v>
      </c>
      <c r="D105" s="420">
        <v>29235</v>
      </c>
      <c r="E105" s="420">
        <v>29387</v>
      </c>
      <c r="F105" s="418">
        <v>152</v>
      </c>
      <c r="G105" s="418">
        <v>0.41615331964407898</v>
      </c>
      <c r="H105" s="419" t="s">
        <v>12</v>
      </c>
      <c r="I105" s="419" t="s">
        <v>382</v>
      </c>
      <c r="J105" s="418" t="b">
        <v>0</v>
      </c>
      <c r="K105" s="419" t="s">
        <v>217</v>
      </c>
      <c r="L105" s="419" t="s">
        <v>647</v>
      </c>
      <c r="M105" s="419" t="s">
        <v>454</v>
      </c>
      <c r="N105" s="419" t="s">
        <v>598</v>
      </c>
      <c r="O105" s="419" t="s">
        <v>598</v>
      </c>
      <c r="P105" s="419" t="s">
        <v>396</v>
      </c>
    </row>
    <row r="106" spans="1:16" ht="29" x14ac:dyDescent="0.35">
      <c r="A106" s="418">
        <v>1032</v>
      </c>
      <c r="B106" s="418" t="s">
        <v>1338</v>
      </c>
      <c r="C106" s="419" t="s">
        <v>1339</v>
      </c>
      <c r="D106" s="420">
        <v>34299</v>
      </c>
      <c r="E106" s="420">
        <v>41423</v>
      </c>
      <c r="F106" s="418">
        <v>7124</v>
      </c>
      <c r="G106" s="418">
        <v>19.5044490075291</v>
      </c>
      <c r="H106" s="419" t="s">
        <v>12</v>
      </c>
      <c r="I106" s="419" t="s">
        <v>382</v>
      </c>
      <c r="J106" s="418" t="b">
        <v>1</v>
      </c>
      <c r="K106" s="419" t="s">
        <v>217</v>
      </c>
      <c r="L106" s="419" t="s">
        <v>666</v>
      </c>
      <c r="M106" s="419" t="s">
        <v>602</v>
      </c>
      <c r="N106" s="419" t="s">
        <v>598</v>
      </c>
      <c r="O106" s="419" t="s">
        <v>598</v>
      </c>
      <c r="P106" s="419" t="s">
        <v>396</v>
      </c>
    </row>
    <row r="107" spans="1:16" x14ac:dyDescent="0.35">
      <c r="A107" s="418">
        <v>1033</v>
      </c>
      <c r="B107" s="418" t="s">
        <v>1340</v>
      </c>
      <c r="C107" s="419" t="s">
        <v>1341</v>
      </c>
      <c r="D107" s="420">
        <v>28644</v>
      </c>
      <c r="E107" s="420">
        <v>41423</v>
      </c>
      <c r="F107" s="418">
        <v>12779</v>
      </c>
      <c r="G107" s="418">
        <v>34.986995208761101</v>
      </c>
      <c r="H107" s="419" t="s">
        <v>12</v>
      </c>
      <c r="I107" s="419" t="s">
        <v>380</v>
      </c>
      <c r="J107" s="418" t="b">
        <v>0</v>
      </c>
      <c r="K107" s="419" t="s">
        <v>217</v>
      </c>
      <c r="L107" s="419" t="s">
        <v>600</v>
      </c>
      <c r="M107" s="419" t="s">
        <v>604</v>
      </c>
      <c r="N107" s="419" t="s">
        <v>598</v>
      </c>
      <c r="O107" s="419" t="s">
        <v>598</v>
      </c>
      <c r="P107" s="419" t="s">
        <v>396</v>
      </c>
    </row>
    <row r="108" spans="1:16" x14ac:dyDescent="0.35">
      <c r="A108" s="418">
        <v>1034</v>
      </c>
      <c r="B108" s="418" t="s">
        <v>1340</v>
      </c>
      <c r="C108" s="419" t="s">
        <v>1342</v>
      </c>
      <c r="D108" s="420">
        <v>30108</v>
      </c>
      <c r="E108" s="420">
        <v>41423</v>
      </c>
      <c r="F108" s="418">
        <v>11315</v>
      </c>
      <c r="G108" s="418">
        <v>30.9787816563997</v>
      </c>
      <c r="H108" s="419" t="s">
        <v>12</v>
      </c>
      <c r="I108" s="419" t="s">
        <v>380</v>
      </c>
      <c r="J108" s="418" t="b">
        <v>0</v>
      </c>
      <c r="K108" s="419" t="s">
        <v>217</v>
      </c>
      <c r="L108" s="419" t="s">
        <v>600</v>
      </c>
      <c r="M108" s="419" t="s">
        <v>604</v>
      </c>
      <c r="N108" s="419" t="s">
        <v>598</v>
      </c>
      <c r="O108" s="419" t="s">
        <v>598</v>
      </c>
      <c r="P108" s="419" t="s">
        <v>396</v>
      </c>
    </row>
    <row r="109" spans="1:16" hidden="1" x14ac:dyDescent="0.35">
      <c r="A109" s="418">
        <v>1035</v>
      </c>
      <c r="B109" s="418" t="s">
        <v>1343</v>
      </c>
      <c r="C109" s="419" t="s">
        <v>390</v>
      </c>
      <c r="D109" s="420">
        <v>12941</v>
      </c>
      <c r="E109" s="420">
        <v>41423</v>
      </c>
      <c r="F109" s="418">
        <v>28482</v>
      </c>
      <c r="G109" s="418">
        <v>77.9794661190965</v>
      </c>
      <c r="H109" s="419" t="s">
        <v>11</v>
      </c>
      <c r="I109" s="419" t="s">
        <v>374</v>
      </c>
      <c r="J109" s="418" t="b">
        <v>1</v>
      </c>
      <c r="K109" s="419" t="s">
        <v>217</v>
      </c>
      <c r="L109" s="419" t="s">
        <v>663</v>
      </c>
      <c r="M109" s="419" t="s">
        <v>665</v>
      </c>
      <c r="N109" s="419" t="s">
        <v>598</v>
      </c>
      <c r="O109" s="419" t="s">
        <v>598</v>
      </c>
      <c r="P109" s="419" t="s">
        <v>396</v>
      </c>
    </row>
    <row r="110" spans="1:16" ht="29" x14ac:dyDescent="0.35">
      <c r="A110" s="418">
        <v>1036</v>
      </c>
      <c r="B110" s="418" t="s">
        <v>1343</v>
      </c>
      <c r="C110" s="419" t="s">
        <v>1344</v>
      </c>
      <c r="D110" s="420">
        <v>24264</v>
      </c>
      <c r="E110" s="420">
        <v>41423</v>
      </c>
      <c r="F110" s="418">
        <v>17159</v>
      </c>
      <c r="G110" s="418">
        <v>46.978781656399697</v>
      </c>
      <c r="H110" s="419" t="s">
        <v>11</v>
      </c>
      <c r="I110" s="419" t="s">
        <v>382</v>
      </c>
      <c r="J110" s="418" t="b">
        <v>0</v>
      </c>
      <c r="K110" s="419" t="s">
        <v>217</v>
      </c>
      <c r="L110" s="419" t="s">
        <v>663</v>
      </c>
      <c r="M110" s="419" t="s">
        <v>665</v>
      </c>
      <c r="N110" s="419" t="s">
        <v>598</v>
      </c>
      <c r="O110" s="419" t="s">
        <v>598</v>
      </c>
      <c r="P110" s="419" t="s">
        <v>396</v>
      </c>
    </row>
    <row r="111" spans="1:16" ht="29" hidden="1" x14ac:dyDescent="0.35">
      <c r="A111" s="418">
        <v>1037</v>
      </c>
      <c r="B111" s="418" t="s">
        <v>1345</v>
      </c>
      <c r="C111" s="419" t="s">
        <v>465</v>
      </c>
      <c r="D111" s="420">
        <v>26456</v>
      </c>
      <c r="E111" s="420">
        <v>41423</v>
      </c>
      <c r="F111" s="418">
        <v>14967</v>
      </c>
      <c r="G111" s="418">
        <v>40.977412731006197</v>
      </c>
      <c r="H111" s="419" t="s">
        <v>11</v>
      </c>
      <c r="I111" s="419" t="s">
        <v>387</v>
      </c>
      <c r="J111" s="418" t="b">
        <v>0</v>
      </c>
      <c r="K111" s="419" t="s">
        <v>217</v>
      </c>
      <c r="L111" s="419" t="s">
        <v>464</v>
      </c>
      <c r="M111" s="419" t="s">
        <v>467</v>
      </c>
      <c r="N111" s="419" t="s">
        <v>399</v>
      </c>
      <c r="O111" s="419" t="s">
        <v>399</v>
      </c>
      <c r="P111" s="419" t="s">
        <v>396</v>
      </c>
    </row>
    <row r="112" spans="1:16" hidden="1" x14ac:dyDescent="0.35">
      <c r="A112" s="418">
        <v>1038</v>
      </c>
      <c r="B112" s="418" t="s">
        <v>1345</v>
      </c>
      <c r="C112" s="419" t="s">
        <v>1346</v>
      </c>
      <c r="D112" s="420">
        <v>33761</v>
      </c>
      <c r="E112" s="420">
        <v>41423</v>
      </c>
      <c r="F112" s="418">
        <v>7662</v>
      </c>
      <c r="G112" s="418">
        <v>20.977412731006201</v>
      </c>
      <c r="H112" s="419" t="s">
        <v>12</v>
      </c>
      <c r="I112" s="419" t="s">
        <v>387</v>
      </c>
      <c r="J112" s="418" t="b">
        <v>0</v>
      </c>
      <c r="K112" s="419" t="s">
        <v>217</v>
      </c>
      <c r="L112" s="419" t="s">
        <v>464</v>
      </c>
      <c r="M112" s="419" t="s">
        <v>467</v>
      </c>
      <c r="N112" s="419" t="s">
        <v>399</v>
      </c>
      <c r="O112" s="419" t="s">
        <v>399</v>
      </c>
      <c r="P112" s="419" t="s">
        <v>396</v>
      </c>
    </row>
    <row r="113" spans="1:16" hidden="1" x14ac:dyDescent="0.35">
      <c r="A113" s="418">
        <v>1039</v>
      </c>
      <c r="B113" s="418" t="s">
        <v>1347</v>
      </c>
      <c r="C113" s="419" t="s">
        <v>1348</v>
      </c>
      <c r="D113" s="420">
        <v>30473</v>
      </c>
      <c r="E113" s="420">
        <v>41445</v>
      </c>
      <c r="F113" s="418">
        <v>10972</v>
      </c>
      <c r="G113" s="418">
        <v>30.0396988364134</v>
      </c>
      <c r="H113" s="419" t="s">
        <v>12</v>
      </c>
      <c r="I113" s="419" t="s">
        <v>376</v>
      </c>
      <c r="J113" s="418" t="b">
        <v>0</v>
      </c>
      <c r="K113" s="419" t="s">
        <v>217</v>
      </c>
      <c r="L113" s="419" t="s">
        <v>475</v>
      </c>
      <c r="M113" s="419" t="s">
        <v>356</v>
      </c>
      <c r="N113" s="419" t="s">
        <v>399</v>
      </c>
      <c r="O113" s="419" t="s">
        <v>399</v>
      </c>
      <c r="P113" s="419" t="s">
        <v>396</v>
      </c>
    </row>
    <row r="114" spans="1:16" hidden="1" x14ac:dyDescent="0.35">
      <c r="A114" s="418">
        <v>1040</v>
      </c>
      <c r="B114" s="418" t="s">
        <v>1347</v>
      </c>
      <c r="C114" s="419" t="s">
        <v>1349</v>
      </c>
      <c r="D114" s="420">
        <v>29012</v>
      </c>
      <c r="E114" s="420">
        <v>41445</v>
      </c>
      <c r="F114" s="418">
        <v>12433</v>
      </c>
      <c r="G114" s="418">
        <v>34.0396988364134</v>
      </c>
      <c r="H114" s="419" t="s">
        <v>11</v>
      </c>
      <c r="I114" s="419" t="s">
        <v>388</v>
      </c>
      <c r="J114" s="418" t="b">
        <v>0</v>
      </c>
      <c r="K114" s="419" t="s">
        <v>217</v>
      </c>
      <c r="L114" s="419" t="s">
        <v>475</v>
      </c>
      <c r="M114" s="419" t="s">
        <v>356</v>
      </c>
      <c r="N114" s="419" t="s">
        <v>399</v>
      </c>
      <c r="O114" s="419" t="s">
        <v>399</v>
      </c>
      <c r="P114" s="419" t="s">
        <v>396</v>
      </c>
    </row>
    <row r="115" spans="1:16" ht="29" hidden="1" x14ac:dyDescent="0.35">
      <c r="A115" s="418">
        <v>1041</v>
      </c>
      <c r="B115" s="418" t="s">
        <v>1347</v>
      </c>
      <c r="C115" s="419" t="s">
        <v>1350</v>
      </c>
      <c r="D115" s="420">
        <v>32665</v>
      </c>
      <c r="E115" s="420">
        <v>41445</v>
      </c>
      <c r="F115" s="418">
        <v>8780</v>
      </c>
      <c r="G115" s="418">
        <v>24.0383299110199</v>
      </c>
      <c r="H115" s="419" t="s">
        <v>12</v>
      </c>
      <c r="I115" s="419" t="s">
        <v>374</v>
      </c>
      <c r="J115" s="418" t="b">
        <v>1</v>
      </c>
      <c r="K115" s="419" t="s">
        <v>217</v>
      </c>
      <c r="L115" s="419" t="s">
        <v>475</v>
      </c>
      <c r="M115" s="419" t="s">
        <v>356</v>
      </c>
      <c r="N115" s="419" t="s">
        <v>399</v>
      </c>
      <c r="O115" s="419" t="s">
        <v>399</v>
      </c>
      <c r="P115" s="419" t="s">
        <v>396</v>
      </c>
    </row>
    <row r="116" spans="1:16" x14ac:dyDescent="0.35">
      <c r="A116" s="418">
        <v>1042</v>
      </c>
      <c r="B116" s="418" t="s">
        <v>1347</v>
      </c>
      <c r="C116" s="419" t="s">
        <v>1351</v>
      </c>
      <c r="D116" s="420">
        <v>31569</v>
      </c>
      <c r="E116" s="420">
        <v>41445</v>
      </c>
      <c r="F116" s="418">
        <v>9876</v>
      </c>
      <c r="G116" s="418">
        <v>27.039014373716601</v>
      </c>
      <c r="H116" s="419" t="s">
        <v>11</v>
      </c>
      <c r="I116" s="419" t="s">
        <v>380</v>
      </c>
      <c r="J116" s="418" t="b">
        <v>1</v>
      </c>
      <c r="K116" s="419" t="s">
        <v>217</v>
      </c>
      <c r="L116" s="419" t="s">
        <v>475</v>
      </c>
      <c r="M116" s="419" t="s">
        <v>356</v>
      </c>
      <c r="N116" s="419" t="s">
        <v>399</v>
      </c>
      <c r="O116" s="419" t="s">
        <v>399</v>
      </c>
      <c r="P116" s="419" t="s">
        <v>396</v>
      </c>
    </row>
    <row r="117" spans="1:16" x14ac:dyDescent="0.35">
      <c r="A117" s="418">
        <v>1043</v>
      </c>
      <c r="B117" s="418" t="s">
        <v>1352</v>
      </c>
      <c r="C117" s="419" t="s">
        <v>1353</v>
      </c>
      <c r="D117" s="420">
        <v>29378</v>
      </c>
      <c r="E117" s="420">
        <v>41445</v>
      </c>
      <c r="F117" s="418">
        <v>12067</v>
      </c>
      <c r="G117" s="418">
        <v>33.037645448323097</v>
      </c>
      <c r="H117" s="419" t="s">
        <v>11</v>
      </c>
      <c r="I117" s="419" t="s">
        <v>375</v>
      </c>
      <c r="J117" s="418" t="b">
        <v>0</v>
      </c>
      <c r="K117" s="419" t="s">
        <v>217</v>
      </c>
      <c r="L117" s="419" t="s">
        <v>401</v>
      </c>
      <c r="M117" s="419" t="s">
        <v>406</v>
      </c>
      <c r="N117" s="419" t="s">
        <v>399</v>
      </c>
      <c r="O117" s="419" t="s">
        <v>399</v>
      </c>
      <c r="P117" s="419" t="s">
        <v>396</v>
      </c>
    </row>
    <row r="118" spans="1:16" hidden="1" x14ac:dyDescent="0.35">
      <c r="A118" s="418">
        <v>1044</v>
      </c>
      <c r="B118" s="418" t="s">
        <v>1352</v>
      </c>
      <c r="C118" s="419" t="s">
        <v>402</v>
      </c>
      <c r="D118" s="420">
        <v>30839</v>
      </c>
      <c r="E118" s="420">
        <v>41445</v>
      </c>
      <c r="F118" s="418">
        <v>10606</v>
      </c>
      <c r="G118" s="418">
        <v>29.037645448323101</v>
      </c>
      <c r="H118" s="419" t="s">
        <v>12</v>
      </c>
      <c r="I118" s="419" t="s">
        <v>374</v>
      </c>
      <c r="J118" s="418" t="b">
        <v>1</v>
      </c>
      <c r="K118" s="419" t="s">
        <v>217</v>
      </c>
      <c r="L118" s="419" t="s">
        <v>401</v>
      </c>
      <c r="M118" s="419" t="s">
        <v>406</v>
      </c>
      <c r="N118" s="419" t="s">
        <v>399</v>
      </c>
      <c r="O118" s="419" t="s">
        <v>399</v>
      </c>
      <c r="P118" s="419" t="s">
        <v>396</v>
      </c>
    </row>
    <row r="119" spans="1:16" hidden="1" x14ac:dyDescent="0.35">
      <c r="A119" s="418">
        <v>1045</v>
      </c>
      <c r="B119" s="418" t="s">
        <v>1352</v>
      </c>
      <c r="C119" s="419" t="s">
        <v>1354</v>
      </c>
      <c r="D119" s="420">
        <v>31569</v>
      </c>
      <c r="E119" s="420">
        <v>41445</v>
      </c>
      <c r="F119" s="418">
        <v>9876</v>
      </c>
      <c r="G119" s="418">
        <v>27.039014373716601</v>
      </c>
      <c r="H119" s="419" t="s">
        <v>12</v>
      </c>
      <c r="I119" s="419" t="s">
        <v>387</v>
      </c>
      <c r="J119" s="418" t="b">
        <v>0</v>
      </c>
      <c r="K119" s="419" t="s">
        <v>217</v>
      </c>
      <c r="L119" s="419" t="s">
        <v>401</v>
      </c>
      <c r="M119" s="419" t="s">
        <v>406</v>
      </c>
      <c r="N119" s="419" t="s">
        <v>399</v>
      </c>
      <c r="O119" s="419" t="s">
        <v>399</v>
      </c>
      <c r="P119" s="419" t="s">
        <v>396</v>
      </c>
    </row>
    <row r="120" spans="1:16" hidden="1" x14ac:dyDescent="0.35">
      <c r="A120" s="418">
        <v>1046</v>
      </c>
      <c r="B120" s="418" t="s">
        <v>1352</v>
      </c>
      <c r="C120" s="419" t="s">
        <v>1355</v>
      </c>
      <c r="D120" s="420">
        <v>29012</v>
      </c>
      <c r="E120" s="420">
        <v>41445</v>
      </c>
      <c r="F120" s="418">
        <v>12433</v>
      </c>
      <c r="G120" s="418">
        <v>34.0396988364134</v>
      </c>
      <c r="H120" s="419" t="s">
        <v>12</v>
      </c>
      <c r="I120" s="419" t="s">
        <v>388</v>
      </c>
      <c r="J120" s="418" t="b">
        <v>0</v>
      </c>
      <c r="K120" s="419" t="s">
        <v>217</v>
      </c>
      <c r="L120" s="419" t="s">
        <v>401</v>
      </c>
      <c r="M120" s="419" t="s">
        <v>406</v>
      </c>
      <c r="N120" s="419" t="s">
        <v>399</v>
      </c>
      <c r="O120" s="419" t="s">
        <v>399</v>
      </c>
      <c r="P120" s="419" t="s">
        <v>396</v>
      </c>
    </row>
    <row r="121" spans="1:16" hidden="1" x14ac:dyDescent="0.35">
      <c r="A121" s="418">
        <v>1047</v>
      </c>
      <c r="B121" s="418" t="s">
        <v>1352</v>
      </c>
      <c r="C121" s="419" t="s">
        <v>1356</v>
      </c>
      <c r="D121" s="420">
        <v>27917</v>
      </c>
      <c r="E121" s="420">
        <v>41445</v>
      </c>
      <c r="F121" s="418">
        <v>13528</v>
      </c>
      <c r="G121" s="418">
        <v>37.037645448323097</v>
      </c>
      <c r="H121" s="419" t="s">
        <v>12</v>
      </c>
      <c r="I121" s="419" t="s">
        <v>374</v>
      </c>
      <c r="J121" s="418" t="b">
        <v>0</v>
      </c>
      <c r="K121" s="419" t="s">
        <v>217</v>
      </c>
      <c r="L121" s="419" t="s">
        <v>401</v>
      </c>
      <c r="M121" s="419" t="s">
        <v>406</v>
      </c>
      <c r="N121" s="419" t="s">
        <v>399</v>
      </c>
      <c r="O121" s="419" t="s">
        <v>399</v>
      </c>
      <c r="P121" s="419" t="s">
        <v>396</v>
      </c>
    </row>
    <row r="122" spans="1:16" ht="29" x14ac:dyDescent="0.35">
      <c r="A122" s="418">
        <v>1048</v>
      </c>
      <c r="B122" s="418" t="s">
        <v>1357</v>
      </c>
      <c r="C122" s="419" t="s">
        <v>1358</v>
      </c>
      <c r="D122" s="420">
        <v>31204</v>
      </c>
      <c r="E122" s="420">
        <v>41445</v>
      </c>
      <c r="F122" s="418">
        <v>10241</v>
      </c>
      <c r="G122" s="418">
        <v>28.0383299110199</v>
      </c>
      <c r="H122" s="419" t="s">
        <v>12</v>
      </c>
      <c r="I122" s="419" t="s">
        <v>382</v>
      </c>
      <c r="J122" s="418" t="b">
        <v>1</v>
      </c>
      <c r="K122" s="419" t="s">
        <v>217</v>
      </c>
      <c r="L122" s="419" t="s">
        <v>393</v>
      </c>
      <c r="M122" s="419" t="s">
        <v>395</v>
      </c>
      <c r="N122" s="419" t="s">
        <v>399</v>
      </c>
      <c r="O122" s="419" t="s">
        <v>399</v>
      </c>
      <c r="P122" s="419" t="s">
        <v>396</v>
      </c>
    </row>
    <row r="123" spans="1:16" ht="29" x14ac:dyDescent="0.35">
      <c r="A123" s="418">
        <v>1049</v>
      </c>
      <c r="B123" s="418" t="s">
        <v>1357</v>
      </c>
      <c r="C123" s="419" t="s">
        <v>1359</v>
      </c>
      <c r="D123" s="420">
        <v>29378</v>
      </c>
      <c r="E123" s="420">
        <v>41445</v>
      </c>
      <c r="F123" s="418">
        <v>12067</v>
      </c>
      <c r="G123" s="418">
        <v>33.037645448323097</v>
      </c>
      <c r="H123" s="419" t="s">
        <v>11</v>
      </c>
      <c r="I123" s="419" t="s">
        <v>382</v>
      </c>
      <c r="J123" s="418" t="b">
        <v>1</v>
      </c>
      <c r="K123" s="419" t="s">
        <v>217</v>
      </c>
      <c r="L123" s="419" t="s">
        <v>393</v>
      </c>
      <c r="M123" s="419" t="s">
        <v>395</v>
      </c>
      <c r="N123" s="419" t="s">
        <v>399</v>
      </c>
      <c r="O123" s="419" t="s">
        <v>399</v>
      </c>
      <c r="P123" s="419" t="s">
        <v>396</v>
      </c>
    </row>
    <row r="124" spans="1:16" ht="43.5" x14ac:dyDescent="0.35">
      <c r="A124" s="418">
        <v>1050</v>
      </c>
      <c r="B124" s="418" t="s">
        <v>1357</v>
      </c>
      <c r="C124" s="419" t="s">
        <v>1360</v>
      </c>
      <c r="D124" s="420">
        <v>20612</v>
      </c>
      <c r="E124" s="420">
        <v>41445</v>
      </c>
      <c r="F124" s="418">
        <v>20833</v>
      </c>
      <c r="G124" s="418">
        <v>57.037645448323097</v>
      </c>
      <c r="H124" s="419" t="s">
        <v>11</v>
      </c>
      <c r="I124" s="419" t="s">
        <v>378</v>
      </c>
      <c r="J124" s="418" t="b">
        <v>1</v>
      </c>
      <c r="K124" s="419" t="s">
        <v>217</v>
      </c>
      <c r="L124" s="419" t="s">
        <v>393</v>
      </c>
      <c r="M124" s="419" t="s">
        <v>395</v>
      </c>
      <c r="N124" s="419" t="s">
        <v>399</v>
      </c>
      <c r="O124" s="419" t="s">
        <v>399</v>
      </c>
      <c r="P124" s="419" t="s">
        <v>396</v>
      </c>
    </row>
    <row r="125" spans="1:16" ht="43.5" x14ac:dyDescent="0.35">
      <c r="A125" s="418">
        <v>1051</v>
      </c>
      <c r="B125" s="418" t="s">
        <v>1357</v>
      </c>
      <c r="C125" s="419" t="s">
        <v>1361</v>
      </c>
      <c r="D125" s="420">
        <v>30902</v>
      </c>
      <c r="E125" s="420">
        <v>41445</v>
      </c>
      <c r="F125" s="418">
        <v>10543</v>
      </c>
      <c r="G125" s="418">
        <v>28.865160848733701</v>
      </c>
      <c r="H125" s="419" t="s">
        <v>12</v>
      </c>
      <c r="I125" s="419" t="s">
        <v>378</v>
      </c>
      <c r="J125" s="418" t="b">
        <v>1</v>
      </c>
      <c r="K125" s="419" t="s">
        <v>217</v>
      </c>
      <c r="L125" s="419" t="s">
        <v>393</v>
      </c>
      <c r="M125" s="419" t="s">
        <v>395</v>
      </c>
      <c r="N125" s="419" t="s">
        <v>399</v>
      </c>
      <c r="O125" s="419" t="s">
        <v>399</v>
      </c>
      <c r="P125" s="419" t="s">
        <v>396</v>
      </c>
    </row>
    <row r="126" spans="1:16" ht="43.5" x14ac:dyDescent="0.35">
      <c r="A126" s="418">
        <v>1052</v>
      </c>
      <c r="B126" s="418" t="s">
        <v>1362</v>
      </c>
      <c r="C126" s="419" t="s">
        <v>1363</v>
      </c>
      <c r="D126" s="420">
        <v>29012</v>
      </c>
      <c r="E126" s="420">
        <v>41446</v>
      </c>
      <c r="F126" s="418">
        <v>12434</v>
      </c>
      <c r="G126" s="418">
        <v>34.0424366872005</v>
      </c>
      <c r="H126" s="419" t="s">
        <v>12</v>
      </c>
      <c r="I126" s="419" t="s">
        <v>378</v>
      </c>
      <c r="J126" s="418" t="b">
        <v>0</v>
      </c>
      <c r="K126" s="419" t="s">
        <v>217</v>
      </c>
      <c r="L126" s="419" t="s">
        <v>477</v>
      </c>
      <c r="M126" s="419" t="s">
        <v>479</v>
      </c>
      <c r="N126" s="419" t="s">
        <v>399</v>
      </c>
      <c r="O126" s="419" t="s">
        <v>399</v>
      </c>
      <c r="P126" s="419" t="s">
        <v>396</v>
      </c>
    </row>
    <row r="127" spans="1:16" ht="43.5" x14ac:dyDescent="0.35">
      <c r="A127" s="418">
        <v>1053</v>
      </c>
      <c r="B127" s="418" t="s">
        <v>1362</v>
      </c>
      <c r="C127" s="419" t="s">
        <v>1364</v>
      </c>
      <c r="D127" s="420">
        <v>29743</v>
      </c>
      <c r="E127" s="420">
        <v>41446</v>
      </c>
      <c r="F127" s="418">
        <v>11703</v>
      </c>
      <c r="G127" s="418">
        <v>32.041067761807</v>
      </c>
      <c r="H127" s="419" t="s">
        <v>12</v>
      </c>
      <c r="I127" s="419" t="s">
        <v>378</v>
      </c>
      <c r="J127" s="418" t="b">
        <v>0</v>
      </c>
      <c r="K127" s="419" t="s">
        <v>217</v>
      </c>
      <c r="L127" s="419" t="s">
        <v>477</v>
      </c>
      <c r="M127" s="419" t="s">
        <v>479</v>
      </c>
      <c r="N127" s="419" t="s">
        <v>399</v>
      </c>
      <c r="O127" s="419" t="s">
        <v>399</v>
      </c>
      <c r="P127" s="419" t="s">
        <v>396</v>
      </c>
    </row>
    <row r="128" spans="1:16" ht="29" x14ac:dyDescent="0.35">
      <c r="A128" s="418">
        <v>1054</v>
      </c>
      <c r="B128" s="418" t="s">
        <v>1365</v>
      </c>
      <c r="C128" s="419" t="s">
        <v>1366</v>
      </c>
      <c r="D128" s="420">
        <v>28584</v>
      </c>
      <c r="E128" s="420">
        <v>41449</v>
      </c>
      <c r="F128" s="418">
        <v>12865</v>
      </c>
      <c r="G128" s="418">
        <v>35.222450376454503</v>
      </c>
      <c r="H128" s="419" t="s">
        <v>12</v>
      </c>
      <c r="I128" s="419" t="s">
        <v>382</v>
      </c>
      <c r="J128" s="418" t="b">
        <v>0</v>
      </c>
      <c r="K128" s="419" t="s">
        <v>217</v>
      </c>
      <c r="L128" s="419" t="s">
        <v>876</v>
      </c>
      <c r="M128" s="419" t="s">
        <v>878</v>
      </c>
      <c r="N128" s="419" t="s">
        <v>566</v>
      </c>
      <c r="O128" s="419" t="s">
        <v>566</v>
      </c>
      <c r="P128" s="419" t="s">
        <v>396</v>
      </c>
    </row>
    <row r="129" spans="1:16" ht="29" x14ac:dyDescent="0.35">
      <c r="A129" s="418">
        <v>1055</v>
      </c>
      <c r="B129" s="418" t="s">
        <v>1367</v>
      </c>
      <c r="C129" s="419" t="s">
        <v>428</v>
      </c>
      <c r="D129" s="420">
        <v>27551</v>
      </c>
      <c r="E129" s="420">
        <v>41450</v>
      </c>
      <c r="F129" s="418">
        <v>13899</v>
      </c>
      <c r="G129" s="418">
        <v>38.053388090349102</v>
      </c>
      <c r="H129" s="419" t="s">
        <v>11</v>
      </c>
      <c r="I129" s="419" t="s">
        <v>382</v>
      </c>
      <c r="J129" s="418" t="b">
        <v>0</v>
      </c>
      <c r="K129" s="419" t="s">
        <v>217</v>
      </c>
      <c r="L129" s="419" t="s">
        <v>427</v>
      </c>
      <c r="M129" s="419" t="s">
        <v>429</v>
      </c>
      <c r="N129" s="419" t="s">
        <v>399</v>
      </c>
      <c r="O129" s="419" t="s">
        <v>399</v>
      </c>
      <c r="P129" s="419" t="s">
        <v>396</v>
      </c>
    </row>
    <row r="130" spans="1:16" ht="29" x14ac:dyDescent="0.35">
      <c r="A130" s="418">
        <v>1056</v>
      </c>
      <c r="B130" s="418" t="s">
        <v>1367</v>
      </c>
      <c r="C130" s="419" t="s">
        <v>1368</v>
      </c>
      <c r="D130" s="420">
        <v>32300</v>
      </c>
      <c r="E130" s="420">
        <v>41450</v>
      </c>
      <c r="F130" s="418">
        <v>9150</v>
      </c>
      <c r="G130" s="418">
        <v>25.0513347022587</v>
      </c>
      <c r="H130" s="419" t="s">
        <v>12</v>
      </c>
      <c r="I130" s="419" t="s">
        <v>382</v>
      </c>
      <c r="J130" s="418" t="b">
        <v>1</v>
      </c>
      <c r="K130" s="419" t="s">
        <v>217</v>
      </c>
      <c r="L130" s="419" t="s">
        <v>427</v>
      </c>
      <c r="M130" s="419" t="s">
        <v>429</v>
      </c>
      <c r="N130" s="419" t="s">
        <v>399</v>
      </c>
      <c r="O130" s="419" t="s">
        <v>399</v>
      </c>
      <c r="P130" s="419" t="s">
        <v>396</v>
      </c>
    </row>
    <row r="131" spans="1:16" ht="29" x14ac:dyDescent="0.35">
      <c r="A131" s="418">
        <v>1057</v>
      </c>
      <c r="B131" s="418" t="s">
        <v>1369</v>
      </c>
      <c r="C131" s="419" t="s">
        <v>1370</v>
      </c>
      <c r="D131" s="420">
        <v>29378</v>
      </c>
      <c r="E131" s="420">
        <v>41451</v>
      </c>
      <c r="F131" s="418">
        <v>12073</v>
      </c>
      <c r="G131" s="418">
        <v>33.054072553045899</v>
      </c>
      <c r="H131" s="419" t="s">
        <v>12</v>
      </c>
      <c r="I131" s="419" t="s">
        <v>382</v>
      </c>
      <c r="J131" s="418" t="b">
        <v>1</v>
      </c>
      <c r="K131" s="419" t="s">
        <v>217</v>
      </c>
      <c r="L131" s="419" t="s">
        <v>449</v>
      </c>
      <c r="M131" s="419" t="s">
        <v>445</v>
      </c>
      <c r="N131" s="419" t="s">
        <v>399</v>
      </c>
      <c r="O131" s="419" t="s">
        <v>399</v>
      </c>
      <c r="P131" s="419" t="s">
        <v>396</v>
      </c>
    </row>
    <row r="132" spans="1:16" hidden="1" x14ac:dyDescent="0.35">
      <c r="A132" s="418">
        <v>1058</v>
      </c>
      <c r="B132" s="418" t="s">
        <v>1369</v>
      </c>
      <c r="C132" s="419" t="s">
        <v>1371</v>
      </c>
      <c r="D132" s="420">
        <v>33395</v>
      </c>
      <c r="E132" s="420">
        <v>41451</v>
      </c>
      <c r="F132" s="418">
        <v>8056</v>
      </c>
      <c r="G132" s="418">
        <v>22.056125941136202</v>
      </c>
      <c r="H132" s="419" t="s">
        <v>12</v>
      </c>
      <c r="I132" s="419" t="s">
        <v>387</v>
      </c>
      <c r="J132" s="418" t="b">
        <v>0</v>
      </c>
      <c r="K132" s="419" t="s">
        <v>217</v>
      </c>
      <c r="L132" s="419" t="s">
        <v>449</v>
      </c>
      <c r="M132" s="419" t="s">
        <v>445</v>
      </c>
      <c r="N132" s="419" t="s">
        <v>399</v>
      </c>
      <c r="O132" s="419" t="s">
        <v>399</v>
      </c>
      <c r="P132" s="419" t="s">
        <v>396</v>
      </c>
    </row>
    <row r="133" spans="1:16" hidden="1" x14ac:dyDescent="0.35">
      <c r="A133" s="418">
        <v>1059</v>
      </c>
      <c r="B133" s="418" t="s">
        <v>1372</v>
      </c>
      <c r="C133" s="419" t="s">
        <v>1373</v>
      </c>
      <c r="D133" s="420">
        <v>30839</v>
      </c>
      <c r="E133" s="420">
        <v>41451</v>
      </c>
      <c r="F133" s="418">
        <v>10612</v>
      </c>
      <c r="G133" s="418">
        <v>29.054072553045899</v>
      </c>
      <c r="H133" s="419" t="s">
        <v>12</v>
      </c>
      <c r="I133" s="419" t="s">
        <v>387</v>
      </c>
      <c r="J133" s="418" t="b">
        <v>0</v>
      </c>
      <c r="K133" s="419" t="s">
        <v>217</v>
      </c>
      <c r="L133" s="419" t="s">
        <v>446</v>
      </c>
      <c r="M133" s="419" t="s">
        <v>445</v>
      </c>
      <c r="N133" s="419" t="s">
        <v>399</v>
      </c>
      <c r="O133" s="419" t="s">
        <v>399</v>
      </c>
      <c r="P133" s="419" t="s">
        <v>396</v>
      </c>
    </row>
    <row r="134" spans="1:16" ht="29" x14ac:dyDescent="0.35">
      <c r="A134" s="418">
        <v>1060</v>
      </c>
      <c r="B134" s="418" t="s">
        <v>1374</v>
      </c>
      <c r="C134" s="419" t="s">
        <v>1375</v>
      </c>
      <c r="D134" s="420">
        <v>28282</v>
      </c>
      <c r="E134" s="420">
        <v>41452</v>
      </c>
      <c r="F134" s="418">
        <v>13170</v>
      </c>
      <c r="G134" s="418">
        <v>36.057494866529801</v>
      </c>
      <c r="H134" s="419" t="s">
        <v>11</v>
      </c>
      <c r="I134" s="419" t="s">
        <v>382</v>
      </c>
      <c r="J134" s="418" t="b">
        <v>1</v>
      </c>
      <c r="K134" s="419" t="s">
        <v>217</v>
      </c>
      <c r="L134" s="419" t="s">
        <v>473</v>
      </c>
      <c r="M134" s="419" t="s">
        <v>346</v>
      </c>
      <c r="N134" s="419" t="s">
        <v>399</v>
      </c>
      <c r="O134" s="419" t="s">
        <v>399</v>
      </c>
      <c r="P134" s="419" t="s">
        <v>396</v>
      </c>
    </row>
    <row r="135" spans="1:16" ht="29" x14ac:dyDescent="0.35">
      <c r="A135" s="418">
        <v>1061</v>
      </c>
      <c r="B135" s="418" t="s">
        <v>1374</v>
      </c>
      <c r="C135" s="419" t="s">
        <v>1376</v>
      </c>
      <c r="D135" s="420">
        <v>29012</v>
      </c>
      <c r="E135" s="420">
        <v>41452</v>
      </c>
      <c r="F135" s="418">
        <v>12440</v>
      </c>
      <c r="G135" s="418">
        <v>34.058863791923301</v>
      </c>
      <c r="H135" s="419" t="s">
        <v>11</v>
      </c>
      <c r="I135" s="419" t="s">
        <v>382</v>
      </c>
      <c r="J135" s="418" t="b">
        <v>1</v>
      </c>
      <c r="K135" s="419" t="s">
        <v>217</v>
      </c>
      <c r="L135" s="419" t="s">
        <v>473</v>
      </c>
      <c r="M135" s="419" t="s">
        <v>346</v>
      </c>
      <c r="N135" s="419" t="s">
        <v>399</v>
      </c>
      <c r="O135" s="419" t="s">
        <v>399</v>
      </c>
      <c r="P135" s="419" t="s">
        <v>396</v>
      </c>
    </row>
    <row r="136" spans="1:16" ht="43.5" x14ac:dyDescent="0.35">
      <c r="A136" s="418">
        <v>1062</v>
      </c>
      <c r="B136" s="418" t="s">
        <v>1377</v>
      </c>
      <c r="C136" s="419" t="s">
        <v>1378</v>
      </c>
      <c r="D136" s="420">
        <v>27914</v>
      </c>
      <c r="E136" s="420">
        <v>41452</v>
      </c>
      <c r="F136" s="418">
        <v>13538</v>
      </c>
      <c r="G136" s="418">
        <v>37.065023956194402</v>
      </c>
      <c r="H136" s="419" t="s">
        <v>12</v>
      </c>
      <c r="I136" s="419" t="s">
        <v>378</v>
      </c>
      <c r="J136" s="418" t="b">
        <v>0</v>
      </c>
      <c r="K136" s="419" t="s">
        <v>217</v>
      </c>
      <c r="L136" s="419" t="s">
        <v>432</v>
      </c>
      <c r="M136" s="419" t="s">
        <v>354</v>
      </c>
      <c r="N136" s="419" t="s">
        <v>399</v>
      </c>
      <c r="O136" s="419" t="s">
        <v>399</v>
      </c>
      <c r="P136" s="419" t="s">
        <v>396</v>
      </c>
    </row>
    <row r="137" spans="1:16" ht="43.5" x14ac:dyDescent="0.35">
      <c r="A137" s="418">
        <v>1063</v>
      </c>
      <c r="B137" s="418" t="s">
        <v>1377</v>
      </c>
      <c r="C137" s="419" t="s">
        <v>1379</v>
      </c>
      <c r="D137" s="420">
        <v>29378</v>
      </c>
      <c r="E137" s="420">
        <v>41452</v>
      </c>
      <c r="F137" s="418">
        <v>12074</v>
      </c>
      <c r="G137" s="418">
        <v>33.056810403832998</v>
      </c>
      <c r="H137" s="419" t="s">
        <v>12</v>
      </c>
      <c r="I137" s="419" t="s">
        <v>378</v>
      </c>
      <c r="J137" s="418" t="b">
        <v>0</v>
      </c>
      <c r="K137" s="419" t="s">
        <v>217</v>
      </c>
      <c r="L137" s="419" t="s">
        <v>432</v>
      </c>
      <c r="M137" s="419" t="s">
        <v>354</v>
      </c>
      <c r="N137" s="419" t="s">
        <v>399</v>
      </c>
      <c r="O137" s="419" t="s">
        <v>399</v>
      </c>
      <c r="P137" s="419" t="s">
        <v>396</v>
      </c>
    </row>
    <row r="138" spans="1:16" ht="43.5" x14ac:dyDescent="0.35">
      <c r="A138" s="418">
        <v>1064</v>
      </c>
      <c r="B138" s="418" t="s">
        <v>1377</v>
      </c>
      <c r="C138" s="419" t="s">
        <v>1380</v>
      </c>
      <c r="D138" s="420">
        <v>18420</v>
      </c>
      <c r="E138" s="420">
        <v>41452</v>
      </c>
      <c r="F138" s="418">
        <v>23032</v>
      </c>
      <c r="G138" s="418">
        <v>63.058179329226597</v>
      </c>
      <c r="H138" s="419" t="s">
        <v>12</v>
      </c>
      <c r="I138" s="419" t="s">
        <v>378</v>
      </c>
      <c r="J138" s="418" t="b">
        <v>0</v>
      </c>
      <c r="K138" s="419" t="s">
        <v>217</v>
      </c>
      <c r="L138" s="419" t="s">
        <v>432</v>
      </c>
      <c r="M138" s="419" t="s">
        <v>354</v>
      </c>
      <c r="N138" s="419" t="s">
        <v>399</v>
      </c>
      <c r="O138" s="419" t="s">
        <v>399</v>
      </c>
      <c r="P138" s="419" t="s">
        <v>396</v>
      </c>
    </row>
    <row r="139" spans="1:16" ht="43.5" x14ac:dyDescent="0.35">
      <c r="A139" s="418">
        <v>1065</v>
      </c>
      <c r="B139" s="418" t="s">
        <v>1377</v>
      </c>
      <c r="C139" s="419" t="s">
        <v>1381</v>
      </c>
      <c r="D139" s="420">
        <v>23534</v>
      </c>
      <c r="E139" s="420">
        <v>41452</v>
      </c>
      <c r="F139" s="418">
        <v>17918</v>
      </c>
      <c r="G139" s="418">
        <v>49.056810403832998</v>
      </c>
      <c r="H139" s="419" t="s">
        <v>12</v>
      </c>
      <c r="I139" s="419" t="s">
        <v>378</v>
      </c>
      <c r="J139" s="418" t="b">
        <v>0</v>
      </c>
      <c r="K139" s="419" t="s">
        <v>217</v>
      </c>
      <c r="L139" s="419" t="s">
        <v>432</v>
      </c>
      <c r="M139" s="419" t="s">
        <v>354</v>
      </c>
      <c r="N139" s="419" t="s">
        <v>399</v>
      </c>
      <c r="O139" s="419" t="s">
        <v>399</v>
      </c>
      <c r="P139" s="419" t="s">
        <v>396</v>
      </c>
    </row>
    <row r="140" spans="1:16" ht="29" x14ac:dyDescent="0.35">
      <c r="A140" s="418">
        <v>1066</v>
      </c>
      <c r="B140" s="418" t="s">
        <v>1382</v>
      </c>
      <c r="C140" s="419" t="s">
        <v>1383</v>
      </c>
      <c r="D140" s="420">
        <v>33030</v>
      </c>
      <c r="E140" s="420">
        <v>41452</v>
      </c>
      <c r="F140" s="418">
        <v>8422</v>
      </c>
      <c r="G140" s="418">
        <v>23.058179329226601</v>
      </c>
      <c r="H140" s="419" t="s">
        <v>12</v>
      </c>
      <c r="I140" s="419" t="s">
        <v>382</v>
      </c>
      <c r="J140" s="418" t="b">
        <v>0</v>
      </c>
      <c r="K140" s="419" t="s">
        <v>217</v>
      </c>
      <c r="L140" s="419" t="s">
        <v>469</v>
      </c>
      <c r="M140" s="419" t="s">
        <v>413</v>
      </c>
      <c r="N140" s="419" t="s">
        <v>399</v>
      </c>
      <c r="O140" s="419" t="s">
        <v>399</v>
      </c>
      <c r="P140" s="419" t="s">
        <v>396</v>
      </c>
    </row>
    <row r="141" spans="1:16" hidden="1" x14ac:dyDescent="0.35">
      <c r="A141" s="418">
        <v>1067</v>
      </c>
      <c r="B141" s="418" t="s">
        <v>1384</v>
      </c>
      <c r="C141" s="419" t="s">
        <v>1385</v>
      </c>
      <c r="D141" s="420">
        <v>31569</v>
      </c>
      <c r="E141" s="420">
        <v>41452</v>
      </c>
      <c r="F141" s="418">
        <v>9883</v>
      </c>
      <c r="G141" s="418">
        <v>27.058179329226601</v>
      </c>
      <c r="H141" s="419" t="s">
        <v>12</v>
      </c>
      <c r="I141" s="419" t="s">
        <v>388</v>
      </c>
      <c r="J141" s="418" t="b">
        <v>0</v>
      </c>
      <c r="K141" s="419" t="s">
        <v>217</v>
      </c>
      <c r="L141" s="419" t="s">
        <v>531</v>
      </c>
      <c r="M141" s="419" t="s">
        <v>533</v>
      </c>
      <c r="N141" s="419" t="s">
        <v>495</v>
      </c>
      <c r="O141" s="419" t="s">
        <v>495</v>
      </c>
      <c r="P141" s="419" t="s">
        <v>396</v>
      </c>
    </row>
    <row r="142" spans="1:16" hidden="1" x14ac:dyDescent="0.35">
      <c r="A142" s="418">
        <v>1068</v>
      </c>
      <c r="B142" s="418" t="s">
        <v>1384</v>
      </c>
      <c r="C142" s="419" t="s">
        <v>1386</v>
      </c>
      <c r="D142" s="420">
        <v>32665</v>
      </c>
      <c r="E142" s="420">
        <v>41452</v>
      </c>
      <c r="F142" s="418">
        <v>8787</v>
      </c>
      <c r="G142" s="418">
        <v>24.057494866529801</v>
      </c>
      <c r="H142" s="419" t="s">
        <v>12</v>
      </c>
      <c r="I142" s="419" t="s">
        <v>389</v>
      </c>
      <c r="J142" s="418" t="b">
        <v>0</v>
      </c>
      <c r="K142" s="419" t="s">
        <v>217</v>
      </c>
      <c r="L142" s="419" t="s">
        <v>531</v>
      </c>
      <c r="M142" s="419" t="s">
        <v>533</v>
      </c>
      <c r="N142" s="419" t="s">
        <v>495</v>
      </c>
      <c r="O142" s="419" t="s">
        <v>495</v>
      </c>
      <c r="P142" s="419" t="s">
        <v>396</v>
      </c>
    </row>
    <row r="143" spans="1:16" ht="43.5" x14ac:dyDescent="0.35">
      <c r="A143" s="418">
        <v>1069</v>
      </c>
      <c r="B143" s="418" t="s">
        <v>1387</v>
      </c>
      <c r="C143" s="419" t="s">
        <v>1388</v>
      </c>
      <c r="D143" s="420">
        <v>20246</v>
      </c>
      <c r="E143" s="420">
        <v>41452</v>
      </c>
      <c r="F143" s="418">
        <v>21206</v>
      </c>
      <c r="G143" s="418">
        <v>58.058863791923301</v>
      </c>
      <c r="H143" s="419" t="s">
        <v>12</v>
      </c>
      <c r="I143" s="419" t="s">
        <v>378</v>
      </c>
      <c r="J143" s="418" t="b">
        <v>0</v>
      </c>
      <c r="K143" s="419" t="s">
        <v>217</v>
      </c>
      <c r="L143" s="419" t="s">
        <v>526</v>
      </c>
      <c r="M143" s="419" t="s">
        <v>529</v>
      </c>
      <c r="N143" s="419" t="s">
        <v>495</v>
      </c>
      <c r="O143" s="419" t="s">
        <v>495</v>
      </c>
      <c r="P143" s="419" t="s">
        <v>396</v>
      </c>
    </row>
    <row r="144" spans="1:16" ht="43.5" x14ac:dyDescent="0.35">
      <c r="A144" s="418">
        <v>1070</v>
      </c>
      <c r="B144" s="418" t="s">
        <v>1387</v>
      </c>
      <c r="C144" s="419" t="s">
        <v>1389</v>
      </c>
      <c r="D144" s="420">
        <v>32665</v>
      </c>
      <c r="E144" s="420">
        <v>41452</v>
      </c>
      <c r="F144" s="418">
        <v>8787</v>
      </c>
      <c r="G144" s="418">
        <v>24.057494866529801</v>
      </c>
      <c r="H144" s="419" t="s">
        <v>12</v>
      </c>
      <c r="I144" s="419" t="s">
        <v>378</v>
      </c>
      <c r="J144" s="418" t="b">
        <v>0</v>
      </c>
      <c r="K144" s="419" t="s">
        <v>217</v>
      </c>
      <c r="L144" s="419" t="s">
        <v>526</v>
      </c>
      <c r="M144" s="419" t="s">
        <v>529</v>
      </c>
      <c r="N144" s="419" t="s">
        <v>495</v>
      </c>
      <c r="O144" s="419" t="s">
        <v>495</v>
      </c>
      <c r="P144" s="419" t="s">
        <v>396</v>
      </c>
    </row>
    <row r="145" spans="1:16" ht="43.5" x14ac:dyDescent="0.35">
      <c r="A145" s="418">
        <v>1071</v>
      </c>
      <c r="B145" s="418" t="s">
        <v>1387</v>
      </c>
      <c r="C145" s="419" t="s">
        <v>1390</v>
      </c>
      <c r="D145" s="420">
        <v>26821</v>
      </c>
      <c r="E145" s="420">
        <v>41452</v>
      </c>
      <c r="F145" s="418">
        <v>14631</v>
      </c>
      <c r="G145" s="418">
        <v>40.057494866529801</v>
      </c>
      <c r="H145" s="419" t="s">
        <v>12</v>
      </c>
      <c r="I145" s="419" t="s">
        <v>378</v>
      </c>
      <c r="J145" s="418" t="b">
        <v>0</v>
      </c>
      <c r="K145" s="419" t="s">
        <v>217</v>
      </c>
      <c r="L145" s="419" t="s">
        <v>526</v>
      </c>
      <c r="M145" s="419" t="s">
        <v>529</v>
      </c>
      <c r="N145" s="419" t="s">
        <v>495</v>
      </c>
      <c r="O145" s="419" t="s">
        <v>495</v>
      </c>
      <c r="P145" s="419" t="s">
        <v>396</v>
      </c>
    </row>
    <row r="146" spans="1:16" hidden="1" x14ac:dyDescent="0.35">
      <c r="A146" s="418">
        <v>1072</v>
      </c>
      <c r="B146" s="418" t="s">
        <v>1391</v>
      </c>
      <c r="C146" s="419" t="s">
        <v>1392</v>
      </c>
      <c r="D146" s="420">
        <v>26090</v>
      </c>
      <c r="E146" s="420">
        <v>41452</v>
      </c>
      <c r="F146" s="418">
        <v>15362</v>
      </c>
      <c r="G146" s="418">
        <v>42.058863791923301</v>
      </c>
      <c r="H146" s="419" t="s">
        <v>12</v>
      </c>
      <c r="I146" s="419" t="s">
        <v>374</v>
      </c>
      <c r="J146" s="418" t="b">
        <v>0</v>
      </c>
      <c r="K146" s="419" t="s">
        <v>217</v>
      </c>
      <c r="L146" s="419" t="s">
        <v>509</v>
      </c>
      <c r="M146" s="419" t="s">
        <v>512</v>
      </c>
      <c r="N146" s="419" t="s">
        <v>495</v>
      </c>
      <c r="O146" s="419" t="s">
        <v>495</v>
      </c>
      <c r="P146" s="419" t="s">
        <v>396</v>
      </c>
    </row>
    <row r="147" spans="1:16" ht="29" hidden="1" x14ac:dyDescent="0.35">
      <c r="A147" s="418">
        <v>1073</v>
      </c>
      <c r="B147" s="418" t="s">
        <v>1391</v>
      </c>
      <c r="C147" s="419" t="s">
        <v>1393</v>
      </c>
      <c r="D147" s="420">
        <v>32300</v>
      </c>
      <c r="E147" s="420">
        <v>41452</v>
      </c>
      <c r="F147" s="418">
        <v>9152</v>
      </c>
      <c r="G147" s="418">
        <v>25.056810403833001</v>
      </c>
      <c r="H147" s="419" t="s">
        <v>12</v>
      </c>
      <c r="I147" s="419" t="s">
        <v>381</v>
      </c>
      <c r="J147" s="418" t="b">
        <v>0</v>
      </c>
      <c r="K147" s="419" t="s">
        <v>217</v>
      </c>
      <c r="L147" s="419" t="s">
        <v>509</v>
      </c>
      <c r="M147" s="419" t="s">
        <v>512</v>
      </c>
      <c r="N147" s="419" t="s">
        <v>495</v>
      </c>
      <c r="O147" s="419" t="s">
        <v>495</v>
      </c>
      <c r="P147" s="419" t="s">
        <v>396</v>
      </c>
    </row>
    <row r="148" spans="1:16" hidden="1" x14ac:dyDescent="0.35">
      <c r="A148" s="418">
        <v>1074</v>
      </c>
      <c r="B148" s="418" t="s">
        <v>1394</v>
      </c>
      <c r="C148" s="419" t="s">
        <v>1395</v>
      </c>
      <c r="D148" s="420">
        <v>28282</v>
      </c>
      <c r="E148" s="420">
        <v>41452</v>
      </c>
      <c r="F148" s="418">
        <v>13170</v>
      </c>
      <c r="G148" s="418">
        <v>36.057494866529801</v>
      </c>
      <c r="H148" s="419" t="s">
        <v>12</v>
      </c>
      <c r="I148" s="419" t="s">
        <v>376</v>
      </c>
      <c r="J148" s="418" t="b">
        <v>0</v>
      </c>
      <c r="K148" s="419" t="s">
        <v>217</v>
      </c>
      <c r="L148" s="419" t="s">
        <v>498</v>
      </c>
      <c r="M148" s="419" t="s">
        <v>355</v>
      </c>
      <c r="N148" s="419" t="s">
        <v>495</v>
      </c>
      <c r="O148" s="419" t="s">
        <v>495</v>
      </c>
      <c r="P148" s="419" t="s">
        <v>396</v>
      </c>
    </row>
    <row r="149" spans="1:16" hidden="1" x14ac:dyDescent="0.35">
      <c r="A149" s="418">
        <v>1075</v>
      </c>
      <c r="B149" s="418" t="s">
        <v>1394</v>
      </c>
      <c r="C149" s="419" t="s">
        <v>1396</v>
      </c>
      <c r="D149" s="420">
        <v>29743</v>
      </c>
      <c r="E149" s="420">
        <v>41452</v>
      </c>
      <c r="F149" s="418">
        <v>11709</v>
      </c>
      <c r="G149" s="418">
        <v>32.057494866529801</v>
      </c>
      <c r="H149" s="419" t="s">
        <v>12</v>
      </c>
      <c r="I149" s="419" t="s">
        <v>376</v>
      </c>
      <c r="J149" s="418" t="b">
        <v>0</v>
      </c>
      <c r="K149" s="419" t="s">
        <v>217</v>
      </c>
      <c r="L149" s="419" t="s">
        <v>498</v>
      </c>
      <c r="M149" s="419" t="s">
        <v>355</v>
      </c>
      <c r="N149" s="419" t="s">
        <v>495</v>
      </c>
      <c r="O149" s="419" t="s">
        <v>495</v>
      </c>
      <c r="P149" s="419" t="s">
        <v>396</v>
      </c>
    </row>
    <row r="150" spans="1:16" hidden="1" x14ac:dyDescent="0.35">
      <c r="A150" s="418">
        <v>1076</v>
      </c>
      <c r="B150" s="418" t="s">
        <v>1397</v>
      </c>
      <c r="C150" s="419" t="s">
        <v>1398</v>
      </c>
      <c r="D150" s="420">
        <v>29012</v>
      </c>
      <c r="E150" s="420">
        <v>41452</v>
      </c>
      <c r="F150" s="418">
        <v>12440</v>
      </c>
      <c r="G150" s="418">
        <v>34.058863791923301</v>
      </c>
      <c r="H150" s="419" t="s">
        <v>12</v>
      </c>
      <c r="I150" s="419" t="s">
        <v>381</v>
      </c>
      <c r="J150" s="418" t="b">
        <v>0</v>
      </c>
      <c r="K150" s="419" t="s">
        <v>217</v>
      </c>
      <c r="L150" s="419" t="s">
        <v>522</v>
      </c>
      <c r="M150" s="419" t="s">
        <v>524</v>
      </c>
      <c r="N150" s="419" t="s">
        <v>495</v>
      </c>
      <c r="O150" s="419" t="s">
        <v>495</v>
      </c>
      <c r="P150" s="419" t="s">
        <v>396</v>
      </c>
    </row>
    <row r="151" spans="1:16" hidden="1" x14ac:dyDescent="0.35">
      <c r="A151" s="418">
        <v>1077</v>
      </c>
      <c r="B151" s="418" t="s">
        <v>1399</v>
      </c>
      <c r="C151" s="419" t="s">
        <v>1400</v>
      </c>
      <c r="D151" s="420">
        <v>27186</v>
      </c>
      <c r="E151" s="420">
        <v>41452</v>
      </c>
      <c r="F151" s="418">
        <v>14266</v>
      </c>
      <c r="G151" s="418">
        <v>39.058179329226597</v>
      </c>
      <c r="H151" s="419" t="s">
        <v>12</v>
      </c>
      <c r="I151" s="419" t="s">
        <v>381</v>
      </c>
      <c r="J151" s="418" t="b">
        <v>0</v>
      </c>
      <c r="K151" s="419" t="s">
        <v>217</v>
      </c>
      <c r="L151" s="419" t="s">
        <v>536</v>
      </c>
      <c r="M151" s="419" t="s">
        <v>540</v>
      </c>
      <c r="N151" s="419" t="s">
        <v>495</v>
      </c>
      <c r="O151" s="419" t="s">
        <v>495</v>
      </c>
      <c r="P151" s="419" t="s">
        <v>396</v>
      </c>
    </row>
    <row r="152" spans="1:16" x14ac:dyDescent="0.35">
      <c r="A152" s="418">
        <v>1078</v>
      </c>
      <c r="B152" s="418" t="s">
        <v>1401</v>
      </c>
      <c r="C152" s="419" t="s">
        <v>1402</v>
      </c>
      <c r="D152" s="420">
        <v>27186</v>
      </c>
      <c r="E152" s="420">
        <v>406694</v>
      </c>
      <c r="F152" s="418">
        <v>379508</v>
      </c>
      <c r="G152" s="418">
        <v>1039.0362765229299</v>
      </c>
      <c r="H152" s="419" t="s">
        <v>12</v>
      </c>
      <c r="I152" s="419" t="s">
        <v>379</v>
      </c>
      <c r="J152" s="418" t="b">
        <v>1</v>
      </c>
      <c r="K152" s="419" t="s">
        <v>217</v>
      </c>
      <c r="L152" s="419" t="s">
        <v>459</v>
      </c>
      <c r="M152" s="419" t="s">
        <v>461</v>
      </c>
      <c r="N152" s="419" t="s">
        <v>399</v>
      </c>
      <c r="O152" s="419" t="s">
        <v>399</v>
      </c>
      <c r="P152" s="419" t="s">
        <v>396</v>
      </c>
    </row>
    <row r="153" spans="1:16" x14ac:dyDescent="0.35">
      <c r="A153" s="418">
        <v>1079</v>
      </c>
      <c r="B153" s="418" t="s">
        <v>1401</v>
      </c>
      <c r="C153" s="419" t="s">
        <v>1403</v>
      </c>
      <c r="D153" s="420">
        <v>28282</v>
      </c>
      <c r="E153" s="420">
        <v>41452</v>
      </c>
      <c r="F153" s="418">
        <v>13170</v>
      </c>
      <c r="G153" s="418">
        <v>36.057494866529801</v>
      </c>
      <c r="H153" s="419" t="s">
        <v>12</v>
      </c>
      <c r="I153" s="419" t="s">
        <v>375</v>
      </c>
      <c r="J153" s="418" t="b">
        <v>0</v>
      </c>
      <c r="K153" s="419" t="s">
        <v>217</v>
      </c>
      <c r="L153" s="419" t="s">
        <v>459</v>
      </c>
      <c r="M153" s="419" t="s">
        <v>461</v>
      </c>
      <c r="N153" s="419" t="s">
        <v>399</v>
      </c>
      <c r="O153" s="419" t="s">
        <v>399</v>
      </c>
      <c r="P153" s="419" t="s">
        <v>396</v>
      </c>
    </row>
    <row r="154" spans="1:16" x14ac:dyDescent="0.35">
      <c r="A154" s="418">
        <v>1080</v>
      </c>
      <c r="B154" s="418" t="s">
        <v>1401</v>
      </c>
      <c r="C154" s="419" t="s">
        <v>1404</v>
      </c>
      <c r="D154" s="420">
        <v>30473</v>
      </c>
      <c r="E154" s="420">
        <v>41452</v>
      </c>
      <c r="F154" s="418">
        <v>10979</v>
      </c>
      <c r="G154" s="418">
        <v>30.058863791923301</v>
      </c>
      <c r="H154" s="419" t="s">
        <v>12</v>
      </c>
      <c r="I154" s="419" t="s">
        <v>375</v>
      </c>
      <c r="J154" s="418" t="b">
        <v>0</v>
      </c>
      <c r="K154" s="419" t="s">
        <v>217</v>
      </c>
      <c r="L154" s="419" t="s">
        <v>459</v>
      </c>
      <c r="M154" s="419" t="s">
        <v>461</v>
      </c>
      <c r="N154" s="419" t="s">
        <v>399</v>
      </c>
      <c r="O154" s="419" t="s">
        <v>399</v>
      </c>
      <c r="P154" s="419" t="s">
        <v>396</v>
      </c>
    </row>
    <row r="155" spans="1:16" ht="29" hidden="1" x14ac:dyDescent="0.35">
      <c r="A155" s="418">
        <v>1081</v>
      </c>
      <c r="B155" s="418" t="s">
        <v>1405</v>
      </c>
      <c r="C155" s="419" t="s">
        <v>1406</v>
      </c>
      <c r="D155" s="420">
        <v>23534</v>
      </c>
      <c r="E155" s="420">
        <v>41452</v>
      </c>
      <c r="F155" s="418">
        <v>17918</v>
      </c>
      <c r="G155" s="418">
        <v>49.056810403832998</v>
      </c>
      <c r="H155" s="419" t="s">
        <v>12</v>
      </c>
      <c r="I155" s="419" t="s">
        <v>387</v>
      </c>
      <c r="J155" s="418" t="b">
        <v>0</v>
      </c>
      <c r="K155" s="419" t="s">
        <v>217</v>
      </c>
      <c r="L155" s="419" t="s">
        <v>492</v>
      </c>
      <c r="M155" s="419" t="s">
        <v>494</v>
      </c>
      <c r="N155" s="419" t="s">
        <v>495</v>
      </c>
      <c r="O155" s="419" t="s">
        <v>495</v>
      </c>
      <c r="P155" s="419" t="s">
        <v>396</v>
      </c>
    </row>
    <row r="156" spans="1:16" ht="43.5" x14ac:dyDescent="0.35">
      <c r="A156" s="418">
        <v>1082</v>
      </c>
      <c r="B156" s="418" t="s">
        <v>1407</v>
      </c>
      <c r="C156" s="419" t="s">
        <v>1408</v>
      </c>
      <c r="D156" s="420">
        <v>41431</v>
      </c>
      <c r="E156" s="420">
        <v>41371</v>
      </c>
      <c r="F156" s="418">
        <v>-60</v>
      </c>
      <c r="G156" s="418">
        <v>-0.16427104722792599</v>
      </c>
      <c r="H156" s="419" t="s">
        <v>12</v>
      </c>
      <c r="I156" s="419" t="s">
        <v>378</v>
      </c>
      <c r="J156" s="418" t="b">
        <v>0</v>
      </c>
      <c r="K156" s="419" t="s">
        <v>217</v>
      </c>
      <c r="L156" s="419" t="s">
        <v>520</v>
      </c>
      <c r="M156" s="419" t="s">
        <v>521</v>
      </c>
      <c r="N156" s="419" t="s">
        <v>495</v>
      </c>
      <c r="O156" s="419" t="s">
        <v>495</v>
      </c>
      <c r="P156" s="419" t="s">
        <v>396</v>
      </c>
    </row>
    <row r="157" spans="1:16" hidden="1" x14ac:dyDescent="0.35">
      <c r="A157" s="418">
        <v>1083</v>
      </c>
      <c r="B157" s="418" t="s">
        <v>1409</v>
      </c>
      <c r="C157" s="419" t="s">
        <v>1410</v>
      </c>
      <c r="D157" s="420">
        <v>27551</v>
      </c>
      <c r="E157" s="420">
        <v>41371</v>
      </c>
      <c r="F157" s="418">
        <v>13820</v>
      </c>
      <c r="G157" s="418">
        <v>37.837097878165601</v>
      </c>
      <c r="H157" s="419" t="s">
        <v>12</v>
      </c>
      <c r="I157" s="419" t="s">
        <v>1236</v>
      </c>
      <c r="J157" s="418" t="b">
        <v>0</v>
      </c>
      <c r="K157" s="419" t="s">
        <v>217</v>
      </c>
      <c r="L157" s="419" t="s">
        <v>513</v>
      </c>
      <c r="M157" s="419" t="s">
        <v>517</v>
      </c>
      <c r="N157" s="419" t="s">
        <v>495</v>
      </c>
      <c r="O157" s="419" t="s">
        <v>495</v>
      </c>
      <c r="P157" s="419" t="s">
        <v>396</v>
      </c>
    </row>
    <row r="158" spans="1:16" ht="43.5" x14ac:dyDescent="0.35">
      <c r="A158" s="418">
        <v>1084</v>
      </c>
      <c r="B158" s="418" t="s">
        <v>1411</v>
      </c>
      <c r="C158" s="419" t="s">
        <v>1412</v>
      </c>
      <c r="D158" s="420">
        <v>29378</v>
      </c>
      <c r="H158" s="419" t="s">
        <v>12</v>
      </c>
      <c r="I158" s="419" t="s">
        <v>378</v>
      </c>
      <c r="J158" s="418" t="b">
        <v>0</v>
      </c>
      <c r="K158" s="419" t="s">
        <v>217</v>
      </c>
      <c r="L158" s="419" t="s">
        <v>541</v>
      </c>
      <c r="M158" s="419" t="s">
        <v>544</v>
      </c>
      <c r="N158" s="419" t="s">
        <v>495</v>
      </c>
      <c r="O158" s="419" t="s">
        <v>495</v>
      </c>
      <c r="P158" s="419" t="s">
        <v>396</v>
      </c>
    </row>
    <row r="159" spans="1:16" ht="43.5" x14ac:dyDescent="0.35">
      <c r="A159" s="418">
        <v>1085</v>
      </c>
      <c r="B159" s="418" t="s">
        <v>1413</v>
      </c>
      <c r="C159" s="419" t="s">
        <v>1414</v>
      </c>
      <c r="D159" s="420">
        <v>28702</v>
      </c>
      <c r="E159" s="420">
        <v>41371</v>
      </c>
      <c r="F159" s="418">
        <v>12669</v>
      </c>
      <c r="G159" s="418">
        <v>34.6858316221766</v>
      </c>
      <c r="H159" s="419" t="s">
        <v>12</v>
      </c>
      <c r="I159" s="419" t="s">
        <v>378</v>
      </c>
      <c r="J159" s="418" t="b">
        <v>0</v>
      </c>
      <c r="K159" s="419" t="s">
        <v>217</v>
      </c>
      <c r="L159" s="419" t="s">
        <v>668</v>
      </c>
      <c r="M159" s="419" t="s">
        <v>612</v>
      </c>
      <c r="N159" s="419" t="s">
        <v>598</v>
      </c>
      <c r="O159" s="419" t="s">
        <v>598</v>
      </c>
      <c r="P159" s="419" t="s">
        <v>396</v>
      </c>
    </row>
    <row r="160" spans="1:16" ht="43.5" x14ac:dyDescent="0.35">
      <c r="A160" s="418">
        <v>1086</v>
      </c>
      <c r="B160" s="418" t="s">
        <v>1415</v>
      </c>
      <c r="C160" s="419" t="s">
        <v>1416</v>
      </c>
      <c r="D160" s="420">
        <v>22128</v>
      </c>
      <c r="E160" s="420">
        <v>41401</v>
      </c>
      <c r="F160" s="418">
        <v>19273</v>
      </c>
      <c r="G160" s="418">
        <v>52.766598220397</v>
      </c>
      <c r="H160" s="419" t="s">
        <v>12</v>
      </c>
      <c r="I160" s="419" t="s">
        <v>378</v>
      </c>
      <c r="J160" s="418" t="b">
        <v>1</v>
      </c>
      <c r="K160" s="419" t="s">
        <v>217</v>
      </c>
      <c r="L160" s="419" t="s">
        <v>670</v>
      </c>
      <c r="M160" s="419" t="s">
        <v>673</v>
      </c>
      <c r="N160" s="419" t="s">
        <v>598</v>
      </c>
      <c r="O160" s="419" t="s">
        <v>598</v>
      </c>
      <c r="P160" s="419" t="s">
        <v>396</v>
      </c>
    </row>
    <row r="161" spans="1:16" ht="43.5" x14ac:dyDescent="0.35">
      <c r="A161" s="418">
        <v>1087</v>
      </c>
      <c r="B161" s="418" t="s">
        <v>1415</v>
      </c>
      <c r="C161" s="419" t="s">
        <v>1417</v>
      </c>
      <c r="D161" s="420">
        <v>29329</v>
      </c>
      <c r="E161" s="420">
        <v>41401</v>
      </c>
      <c r="F161" s="418">
        <v>12072</v>
      </c>
      <c r="G161" s="418">
        <v>33.0513347022587</v>
      </c>
      <c r="H161" s="419" t="s">
        <v>12</v>
      </c>
      <c r="I161" s="419" t="s">
        <v>378</v>
      </c>
      <c r="J161" s="418" t="b">
        <v>0</v>
      </c>
      <c r="K161" s="419" t="s">
        <v>217</v>
      </c>
      <c r="L161" s="419" t="s">
        <v>670</v>
      </c>
      <c r="M161" s="419" t="s">
        <v>673</v>
      </c>
      <c r="N161" s="419" t="s">
        <v>598</v>
      </c>
      <c r="O161" s="419" t="s">
        <v>598</v>
      </c>
      <c r="P161" s="419" t="s">
        <v>396</v>
      </c>
    </row>
    <row r="162" spans="1:16" hidden="1" x14ac:dyDescent="0.35">
      <c r="A162" s="418">
        <v>1088</v>
      </c>
      <c r="B162" s="418" t="s">
        <v>1418</v>
      </c>
      <c r="C162" s="419" t="s">
        <v>1419</v>
      </c>
      <c r="D162" s="420">
        <v>31476</v>
      </c>
      <c r="E162" s="420">
        <v>41371</v>
      </c>
      <c r="F162" s="418">
        <v>9895</v>
      </c>
      <c r="G162" s="418">
        <v>27.0910335386721</v>
      </c>
      <c r="H162" s="419" t="s">
        <v>12</v>
      </c>
      <c r="I162" s="419" t="s">
        <v>374</v>
      </c>
      <c r="J162" s="418" t="b">
        <v>0</v>
      </c>
      <c r="K162" s="419" t="s">
        <v>217</v>
      </c>
      <c r="L162" s="419" t="s">
        <v>630</v>
      </c>
      <c r="M162" s="419" t="s">
        <v>633</v>
      </c>
      <c r="N162" s="419" t="s">
        <v>598</v>
      </c>
      <c r="O162" s="419" t="s">
        <v>598</v>
      </c>
      <c r="P162" s="419" t="s">
        <v>396</v>
      </c>
    </row>
    <row r="163" spans="1:16" hidden="1" x14ac:dyDescent="0.35">
      <c r="A163" s="418">
        <v>1089</v>
      </c>
      <c r="B163" s="418" t="s">
        <v>1418</v>
      </c>
      <c r="C163" s="419" t="s">
        <v>1420</v>
      </c>
      <c r="D163" s="420">
        <v>41431</v>
      </c>
      <c r="E163" s="420">
        <v>41371</v>
      </c>
      <c r="F163" s="418">
        <v>-60</v>
      </c>
      <c r="G163" s="418">
        <v>-0.16427104722792599</v>
      </c>
      <c r="H163" s="419" t="s">
        <v>11</v>
      </c>
      <c r="I163" s="419" t="s">
        <v>374</v>
      </c>
      <c r="J163" s="418" t="b">
        <v>0</v>
      </c>
      <c r="K163" s="419" t="s">
        <v>217</v>
      </c>
      <c r="L163" s="419" t="s">
        <v>630</v>
      </c>
      <c r="M163" s="419" t="s">
        <v>633</v>
      </c>
      <c r="N163" s="419" t="s">
        <v>598</v>
      </c>
      <c r="O163" s="419" t="s">
        <v>598</v>
      </c>
      <c r="P163" s="419" t="s">
        <v>396</v>
      </c>
    </row>
    <row r="164" spans="1:16" ht="43.5" x14ac:dyDescent="0.35">
      <c r="A164" s="418">
        <v>1090</v>
      </c>
      <c r="B164" s="418" t="s">
        <v>1421</v>
      </c>
      <c r="C164" s="419" t="s">
        <v>1422</v>
      </c>
      <c r="D164" s="420">
        <v>30970</v>
      </c>
      <c r="E164" s="420">
        <v>41401</v>
      </c>
      <c r="F164" s="418">
        <v>10431</v>
      </c>
      <c r="G164" s="418">
        <v>28.558521560574899</v>
      </c>
      <c r="H164" s="419" t="s">
        <v>12</v>
      </c>
      <c r="I164" s="419" t="s">
        <v>378</v>
      </c>
      <c r="J164" s="418" t="b">
        <v>1</v>
      </c>
      <c r="K164" s="419" t="s">
        <v>217</v>
      </c>
      <c r="L164" s="419" t="s">
        <v>681</v>
      </c>
      <c r="M164" s="419" t="s">
        <v>684</v>
      </c>
      <c r="N164" s="419" t="s">
        <v>598</v>
      </c>
      <c r="O164" s="419" t="s">
        <v>598</v>
      </c>
      <c r="P164" s="419" t="s">
        <v>396</v>
      </c>
    </row>
    <row r="165" spans="1:16" ht="43.5" x14ac:dyDescent="0.35">
      <c r="A165" s="418">
        <v>1091</v>
      </c>
      <c r="B165" s="418" t="s">
        <v>1421</v>
      </c>
      <c r="C165" s="419" t="s">
        <v>1423</v>
      </c>
      <c r="D165" s="420">
        <v>32766</v>
      </c>
      <c r="E165" s="420">
        <v>41401</v>
      </c>
      <c r="F165" s="418">
        <v>8635</v>
      </c>
      <c r="G165" s="418">
        <v>23.641341546885702</v>
      </c>
      <c r="H165" s="419" t="s">
        <v>12</v>
      </c>
      <c r="I165" s="419" t="s">
        <v>378</v>
      </c>
      <c r="J165" s="418" t="b">
        <v>0</v>
      </c>
      <c r="K165" s="419" t="s">
        <v>217</v>
      </c>
      <c r="L165" s="419" t="s">
        <v>681</v>
      </c>
      <c r="M165" s="419" t="s">
        <v>684</v>
      </c>
      <c r="N165" s="419" t="s">
        <v>598</v>
      </c>
      <c r="O165" s="419" t="s">
        <v>598</v>
      </c>
      <c r="P165" s="419" t="s">
        <v>396</v>
      </c>
    </row>
    <row r="166" spans="1:16" hidden="1" x14ac:dyDescent="0.35">
      <c r="A166" s="418">
        <v>1092</v>
      </c>
      <c r="B166" s="418" t="s">
        <v>1424</v>
      </c>
      <c r="C166" s="419" t="s">
        <v>1425</v>
      </c>
      <c r="D166" s="420">
        <v>24264</v>
      </c>
      <c r="E166" s="420">
        <v>41401</v>
      </c>
      <c r="F166" s="418">
        <v>17137</v>
      </c>
      <c r="G166" s="418">
        <v>46.918548939082797</v>
      </c>
      <c r="H166" s="419" t="s">
        <v>12</v>
      </c>
      <c r="I166" s="419" t="s">
        <v>1236</v>
      </c>
      <c r="J166" s="418" t="b">
        <v>1</v>
      </c>
      <c r="K166" s="419" t="s">
        <v>217</v>
      </c>
      <c r="L166" s="419" t="s">
        <v>605</v>
      </c>
      <c r="M166" s="419" t="s">
        <v>607</v>
      </c>
      <c r="N166" s="419" t="s">
        <v>598</v>
      </c>
      <c r="O166" s="419" t="s">
        <v>598</v>
      </c>
      <c r="P166" s="419" t="s">
        <v>396</v>
      </c>
    </row>
    <row r="167" spans="1:16" hidden="1" x14ac:dyDescent="0.35">
      <c r="A167" s="418">
        <v>1093</v>
      </c>
      <c r="B167" s="418" t="s">
        <v>1424</v>
      </c>
      <c r="C167" s="419" t="s">
        <v>1426</v>
      </c>
      <c r="D167" s="420">
        <v>31641</v>
      </c>
      <c r="E167" s="420">
        <v>41401</v>
      </c>
      <c r="F167" s="418">
        <v>9760</v>
      </c>
      <c r="G167" s="418">
        <v>26.721423682409299</v>
      </c>
      <c r="H167" s="419" t="s">
        <v>12</v>
      </c>
      <c r="I167" s="419" t="s">
        <v>374</v>
      </c>
      <c r="J167" s="418" t="b">
        <v>0</v>
      </c>
      <c r="K167" s="419" t="s">
        <v>217</v>
      </c>
      <c r="L167" s="419" t="s">
        <v>605</v>
      </c>
      <c r="M167" s="419" t="s">
        <v>607</v>
      </c>
      <c r="N167" s="419" t="s">
        <v>598</v>
      </c>
      <c r="O167" s="419" t="s">
        <v>598</v>
      </c>
      <c r="P167" s="419" t="s">
        <v>396</v>
      </c>
    </row>
    <row r="168" spans="1:16" ht="43.5" x14ac:dyDescent="0.35">
      <c r="A168" s="418">
        <v>1094</v>
      </c>
      <c r="B168" s="418" t="s">
        <v>1427</v>
      </c>
      <c r="C168" s="419" t="s">
        <v>1428</v>
      </c>
      <c r="D168" s="420">
        <v>31624</v>
      </c>
      <c r="E168" s="420">
        <v>41401</v>
      </c>
      <c r="F168" s="418">
        <v>9777</v>
      </c>
      <c r="G168" s="418">
        <v>26.7679671457906</v>
      </c>
      <c r="H168" s="419" t="s">
        <v>12</v>
      </c>
      <c r="I168" s="419" t="s">
        <v>378</v>
      </c>
      <c r="J168" s="418" t="b">
        <v>1</v>
      </c>
      <c r="K168" s="419" t="s">
        <v>217</v>
      </c>
      <c r="L168" s="419" t="s">
        <v>634</v>
      </c>
      <c r="M168" s="419" t="s">
        <v>638</v>
      </c>
      <c r="N168" s="419" t="s">
        <v>598</v>
      </c>
      <c r="O168" s="419" t="s">
        <v>598</v>
      </c>
      <c r="P168" s="419" t="s">
        <v>396</v>
      </c>
    </row>
    <row r="169" spans="1:16" hidden="1" x14ac:dyDescent="0.35">
      <c r="A169" s="418">
        <v>1095</v>
      </c>
      <c r="B169" s="418" t="s">
        <v>1427</v>
      </c>
      <c r="C169" s="419" t="s">
        <v>1429</v>
      </c>
      <c r="D169" s="420">
        <v>31579</v>
      </c>
      <c r="E169" s="420">
        <v>41401</v>
      </c>
      <c r="F169" s="418">
        <v>9822</v>
      </c>
      <c r="G169" s="418">
        <v>26.891170431211499</v>
      </c>
      <c r="H169" s="419" t="s">
        <v>12</v>
      </c>
      <c r="I169" s="419" t="s">
        <v>374</v>
      </c>
      <c r="J169" s="418" t="b">
        <v>0</v>
      </c>
      <c r="K169" s="419" t="s">
        <v>217</v>
      </c>
      <c r="L169" s="419" t="s">
        <v>634</v>
      </c>
      <c r="M169" s="419" t="s">
        <v>638</v>
      </c>
      <c r="N169" s="419" t="s">
        <v>598</v>
      </c>
      <c r="O169" s="419" t="s">
        <v>598</v>
      </c>
      <c r="P169" s="419" t="s">
        <v>396</v>
      </c>
    </row>
    <row r="170" spans="1:16" hidden="1" x14ac:dyDescent="0.35">
      <c r="A170" s="418">
        <v>1096</v>
      </c>
      <c r="B170" s="418" t="s">
        <v>1427</v>
      </c>
      <c r="C170" s="419" t="s">
        <v>1430</v>
      </c>
      <c r="D170" s="420">
        <v>29444</v>
      </c>
      <c r="E170" s="420">
        <v>41401</v>
      </c>
      <c r="F170" s="418">
        <v>11957</v>
      </c>
      <c r="G170" s="418">
        <v>32.736481861738497</v>
      </c>
      <c r="H170" s="419" t="s">
        <v>12</v>
      </c>
      <c r="I170" s="419" t="s">
        <v>374</v>
      </c>
      <c r="J170" s="418" t="b">
        <v>0</v>
      </c>
      <c r="K170" s="419" t="s">
        <v>217</v>
      </c>
      <c r="L170" s="419" t="s">
        <v>634</v>
      </c>
      <c r="M170" s="419" t="s">
        <v>638</v>
      </c>
      <c r="N170" s="419" t="s">
        <v>598</v>
      </c>
      <c r="O170" s="419" t="s">
        <v>598</v>
      </c>
      <c r="P170" s="419" t="s">
        <v>396</v>
      </c>
    </row>
    <row r="171" spans="1:16" ht="43.5" x14ac:dyDescent="0.35">
      <c r="A171" s="418">
        <v>1097</v>
      </c>
      <c r="B171" s="418" t="s">
        <v>1431</v>
      </c>
      <c r="C171" s="419" t="s">
        <v>1432</v>
      </c>
      <c r="D171" s="420">
        <v>31270</v>
      </c>
      <c r="E171" s="420">
        <v>41371</v>
      </c>
      <c r="F171" s="418">
        <v>10101</v>
      </c>
      <c r="G171" s="418">
        <v>27.6550308008214</v>
      </c>
      <c r="H171" s="419" t="s">
        <v>12</v>
      </c>
      <c r="I171" s="419" t="s">
        <v>385</v>
      </c>
      <c r="J171" s="418" t="b">
        <v>0</v>
      </c>
      <c r="K171" s="419" t="s">
        <v>217</v>
      </c>
      <c r="L171" s="419" t="s">
        <v>503</v>
      </c>
      <c r="M171" s="419" t="s">
        <v>506</v>
      </c>
      <c r="N171" s="419" t="s">
        <v>495</v>
      </c>
      <c r="O171" s="419" t="s">
        <v>495</v>
      </c>
      <c r="P171" s="419" t="s">
        <v>396</v>
      </c>
    </row>
    <row r="172" spans="1:16" ht="43.5" x14ac:dyDescent="0.35">
      <c r="A172" s="418">
        <v>1098</v>
      </c>
      <c r="B172" s="418" t="s">
        <v>1433</v>
      </c>
      <c r="C172" s="419" t="s">
        <v>1434</v>
      </c>
      <c r="D172" s="420">
        <v>30108</v>
      </c>
      <c r="E172" s="420">
        <v>41401</v>
      </c>
      <c r="F172" s="418">
        <v>11293</v>
      </c>
      <c r="G172" s="418">
        <v>30.9185489390828</v>
      </c>
      <c r="H172" s="419" t="s">
        <v>12</v>
      </c>
      <c r="I172" s="419" t="s">
        <v>385</v>
      </c>
      <c r="J172" s="418" t="b">
        <v>0</v>
      </c>
      <c r="K172" s="419" t="s">
        <v>217</v>
      </c>
      <c r="L172" s="419" t="s">
        <v>854</v>
      </c>
      <c r="M172" s="419" t="s">
        <v>856</v>
      </c>
      <c r="N172" s="419" t="s">
        <v>566</v>
      </c>
      <c r="O172" s="419" t="s">
        <v>566</v>
      </c>
      <c r="P172" s="419" t="s">
        <v>396</v>
      </c>
    </row>
    <row r="173" spans="1:16" ht="43.5" x14ac:dyDescent="0.35">
      <c r="A173" s="418">
        <v>1099</v>
      </c>
      <c r="B173" s="418" t="s">
        <v>1433</v>
      </c>
      <c r="C173" s="419" t="s">
        <v>341</v>
      </c>
      <c r="D173" s="420">
        <v>28647</v>
      </c>
      <c r="E173" s="420">
        <v>41401</v>
      </c>
      <c r="F173" s="418">
        <v>12754</v>
      </c>
      <c r="G173" s="418">
        <v>34.918548939082797</v>
      </c>
      <c r="H173" s="419" t="s">
        <v>12</v>
      </c>
      <c r="I173" s="419" t="s">
        <v>385</v>
      </c>
      <c r="J173" s="418" t="b">
        <v>1</v>
      </c>
      <c r="K173" s="419" t="s">
        <v>217</v>
      </c>
      <c r="L173" s="419" t="s">
        <v>854</v>
      </c>
      <c r="M173" s="419" t="s">
        <v>856</v>
      </c>
      <c r="N173" s="419" t="s">
        <v>566</v>
      </c>
      <c r="O173" s="419" t="s">
        <v>566</v>
      </c>
      <c r="P173" s="419" t="s">
        <v>396</v>
      </c>
    </row>
    <row r="174" spans="1:16" ht="29" x14ac:dyDescent="0.35">
      <c r="A174" s="418">
        <v>1100</v>
      </c>
      <c r="B174" s="418" t="s">
        <v>1435</v>
      </c>
      <c r="C174" s="419" t="s">
        <v>1436</v>
      </c>
      <c r="D174" s="420">
        <v>28024</v>
      </c>
      <c r="E174" s="420">
        <v>41554</v>
      </c>
      <c r="F174" s="418">
        <v>13530</v>
      </c>
      <c r="G174" s="418">
        <v>37.043121149897303</v>
      </c>
      <c r="H174" s="419" t="s">
        <v>12</v>
      </c>
      <c r="I174" s="419" t="s">
        <v>382</v>
      </c>
      <c r="J174" s="418" t="b">
        <v>0</v>
      </c>
      <c r="K174" s="419" t="s">
        <v>217</v>
      </c>
      <c r="L174" s="419" t="s">
        <v>879</v>
      </c>
      <c r="M174" s="419" t="s">
        <v>506</v>
      </c>
      <c r="N174" s="419" t="s">
        <v>495</v>
      </c>
      <c r="O174" s="419" t="s">
        <v>495</v>
      </c>
      <c r="P174" s="419" t="s">
        <v>396</v>
      </c>
    </row>
    <row r="175" spans="1:16" ht="43.5" x14ac:dyDescent="0.35">
      <c r="A175" s="418">
        <v>1101</v>
      </c>
      <c r="B175" s="418" t="s">
        <v>1435</v>
      </c>
      <c r="C175" s="419" t="s">
        <v>1437</v>
      </c>
      <c r="D175" s="420">
        <v>34292</v>
      </c>
      <c r="E175" s="420">
        <v>41554</v>
      </c>
      <c r="F175" s="418">
        <v>7262</v>
      </c>
      <c r="G175" s="418">
        <v>19.882272416153299</v>
      </c>
      <c r="H175" s="419" t="s">
        <v>12</v>
      </c>
      <c r="I175" s="419" t="s">
        <v>385</v>
      </c>
      <c r="J175" s="418" t="b">
        <v>0</v>
      </c>
      <c r="K175" s="419" t="s">
        <v>217</v>
      </c>
      <c r="L175" s="419" t="s">
        <v>879</v>
      </c>
      <c r="M175" s="419" t="s">
        <v>506</v>
      </c>
      <c r="N175" s="419" t="s">
        <v>495</v>
      </c>
      <c r="O175" s="419" t="s">
        <v>495</v>
      </c>
      <c r="P175" s="419" t="s">
        <v>396</v>
      </c>
    </row>
    <row r="176" spans="1:16" ht="43.5" x14ac:dyDescent="0.35">
      <c r="A176" s="418">
        <v>1102</v>
      </c>
      <c r="B176" s="418" t="s">
        <v>1438</v>
      </c>
      <c r="C176" s="419" t="s">
        <v>1439</v>
      </c>
      <c r="D176" s="420">
        <v>30587</v>
      </c>
      <c r="E176" s="420">
        <v>41554</v>
      </c>
      <c r="F176" s="418">
        <v>10967</v>
      </c>
      <c r="G176" s="418">
        <v>30.026009582477801</v>
      </c>
      <c r="H176" s="419" t="s">
        <v>12</v>
      </c>
      <c r="I176" s="419" t="s">
        <v>378</v>
      </c>
      <c r="J176" s="418" t="b">
        <v>0</v>
      </c>
      <c r="K176" s="419" t="s">
        <v>217</v>
      </c>
      <c r="L176" s="419" t="s">
        <v>890</v>
      </c>
      <c r="M176" s="419" t="s">
        <v>517</v>
      </c>
      <c r="N176" s="419" t="s">
        <v>566</v>
      </c>
      <c r="O176" s="419" t="s">
        <v>566</v>
      </c>
      <c r="P176" s="419" t="s">
        <v>396</v>
      </c>
    </row>
    <row r="177" spans="1:16" ht="29" x14ac:dyDescent="0.35">
      <c r="A177" s="418">
        <v>1103</v>
      </c>
      <c r="B177" s="418" t="s">
        <v>1440</v>
      </c>
      <c r="C177" s="419" t="s">
        <v>1441</v>
      </c>
      <c r="D177" s="420">
        <v>33685</v>
      </c>
      <c r="E177" s="420">
        <v>41554</v>
      </c>
      <c r="F177" s="418">
        <v>7869</v>
      </c>
      <c r="G177" s="418">
        <v>21.5441478439425</v>
      </c>
      <c r="H177" s="419" t="s">
        <v>12</v>
      </c>
      <c r="I177" s="419" t="s">
        <v>382</v>
      </c>
      <c r="J177" s="418" t="b">
        <v>0</v>
      </c>
      <c r="K177" s="419" t="s">
        <v>217</v>
      </c>
      <c r="L177" s="419" t="s">
        <v>698</v>
      </c>
      <c r="M177" s="419" t="s">
        <v>700</v>
      </c>
      <c r="N177" s="419" t="s">
        <v>691</v>
      </c>
      <c r="O177" s="419" t="s">
        <v>691</v>
      </c>
      <c r="P177" s="419" t="s">
        <v>396</v>
      </c>
    </row>
    <row r="178" spans="1:16" ht="43.5" x14ac:dyDescent="0.35">
      <c r="A178" s="418">
        <v>1104</v>
      </c>
      <c r="B178" s="418" t="s">
        <v>1440</v>
      </c>
      <c r="C178" s="419" t="s">
        <v>1442</v>
      </c>
      <c r="D178" s="420">
        <v>30626</v>
      </c>
      <c r="E178" s="420">
        <v>41554</v>
      </c>
      <c r="F178" s="418">
        <v>10928</v>
      </c>
      <c r="G178" s="418">
        <v>29.9192334017796</v>
      </c>
      <c r="H178" s="419" t="s">
        <v>12</v>
      </c>
      <c r="I178" s="419" t="s">
        <v>385</v>
      </c>
      <c r="J178" s="418" t="b">
        <v>0</v>
      </c>
      <c r="K178" s="419" t="s">
        <v>217</v>
      </c>
      <c r="L178" s="419" t="s">
        <v>698</v>
      </c>
      <c r="M178" s="419" t="s">
        <v>700</v>
      </c>
      <c r="N178" s="419" t="s">
        <v>691</v>
      </c>
      <c r="O178" s="419" t="s">
        <v>691</v>
      </c>
      <c r="P178" s="419" t="s">
        <v>396</v>
      </c>
    </row>
    <row r="179" spans="1:16" ht="43.5" x14ac:dyDescent="0.35">
      <c r="A179" s="418">
        <v>1105</v>
      </c>
      <c r="B179" s="418" t="s">
        <v>1440</v>
      </c>
      <c r="C179" s="419" t="s">
        <v>1443</v>
      </c>
      <c r="D179" s="420">
        <v>30427</v>
      </c>
      <c r="E179" s="420">
        <v>41554</v>
      </c>
      <c r="F179" s="418">
        <v>11127</v>
      </c>
      <c r="G179" s="418">
        <v>30.4640657084189</v>
      </c>
      <c r="H179" s="419" t="s">
        <v>12</v>
      </c>
      <c r="I179" s="419" t="s">
        <v>378</v>
      </c>
      <c r="J179" s="418" t="b">
        <v>0</v>
      </c>
      <c r="K179" s="419" t="s">
        <v>217</v>
      </c>
      <c r="L179" s="419" t="s">
        <v>698</v>
      </c>
      <c r="M179" s="419" t="s">
        <v>700</v>
      </c>
      <c r="N179" s="419" t="s">
        <v>691</v>
      </c>
      <c r="O179" s="419" t="s">
        <v>691</v>
      </c>
      <c r="P179" s="419" t="s">
        <v>396</v>
      </c>
    </row>
    <row r="180" spans="1:16" ht="29" x14ac:dyDescent="0.35">
      <c r="A180" s="418">
        <v>1106</v>
      </c>
      <c r="B180" s="418" t="s">
        <v>1444</v>
      </c>
      <c r="C180" s="419" t="s">
        <v>1445</v>
      </c>
      <c r="D180" s="420">
        <v>30439</v>
      </c>
      <c r="E180" s="420">
        <v>41585</v>
      </c>
      <c r="F180" s="418">
        <v>11146</v>
      </c>
      <c r="G180" s="418">
        <v>30.5160848733744</v>
      </c>
      <c r="H180" s="419" t="s">
        <v>12</v>
      </c>
      <c r="I180" s="419" t="s">
        <v>382</v>
      </c>
      <c r="J180" s="418" t="b">
        <v>0</v>
      </c>
      <c r="K180" s="419" t="s">
        <v>217</v>
      </c>
      <c r="L180" s="419" t="s">
        <v>547</v>
      </c>
      <c r="M180" s="419" t="s">
        <v>550</v>
      </c>
      <c r="N180" s="419" t="s">
        <v>551</v>
      </c>
      <c r="O180" s="419" t="s">
        <v>551</v>
      </c>
      <c r="P180" s="419" t="s">
        <v>396</v>
      </c>
    </row>
    <row r="181" spans="1:16" ht="43.5" x14ac:dyDescent="0.35">
      <c r="A181" s="418">
        <v>1107</v>
      </c>
      <c r="B181" s="418" t="s">
        <v>1446</v>
      </c>
      <c r="C181" s="419" t="s">
        <v>1447</v>
      </c>
      <c r="D181" s="420">
        <v>28919</v>
      </c>
      <c r="E181" s="420">
        <v>406431</v>
      </c>
      <c r="F181" s="418">
        <v>377512</v>
      </c>
      <c r="G181" s="418">
        <v>1033.57152635181</v>
      </c>
      <c r="H181" s="419" t="s">
        <v>12</v>
      </c>
      <c r="I181" s="419" t="s">
        <v>385</v>
      </c>
      <c r="J181" s="418" t="b">
        <v>1</v>
      </c>
      <c r="K181" s="419" t="s">
        <v>217</v>
      </c>
      <c r="L181" s="419" t="s">
        <v>693</v>
      </c>
      <c r="M181" s="419" t="s">
        <v>696</v>
      </c>
      <c r="N181" s="419" t="s">
        <v>691</v>
      </c>
      <c r="O181" s="419" t="s">
        <v>691</v>
      </c>
      <c r="P181" s="419" t="s">
        <v>396</v>
      </c>
    </row>
    <row r="182" spans="1:16" ht="43.5" x14ac:dyDescent="0.35">
      <c r="A182" s="418">
        <v>1108</v>
      </c>
      <c r="B182" s="418" t="s">
        <v>1448</v>
      </c>
      <c r="C182" s="419" t="s">
        <v>1449</v>
      </c>
      <c r="D182" s="420">
        <v>30392</v>
      </c>
      <c r="E182" s="420">
        <v>41585</v>
      </c>
      <c r="F182" s="418">
        <v>11193</v>
      </c>
      <c r="G182" s="418">
        <v>30.644763860369601</v>
      </c>
      <c r="H182" s="419" t="s">
        <v>12</v>
      </c>
      <c r="I182" s="419" t="s">
        <v>378</v>
      </c>
      <c r="J182" s="418" t="b">
        <v>1</v>
      </c>
      <c r="K182" s="419" t="s">
        <v>217</v>
      </c>
      <c r="L182" s="419" t="s">
        <v>688</v>
      </c>
      <c r="M182" s="419" t="s">
        <v>690</v>
      </c>
      <c r="N182" s="419" t="s">
        <v>691</v>
      </c>
      <c r="O182" s="419" t="s">
        <v>691</v>
      </c>
      <c r="P182" s="419" t="s">
        <v>396</v>
      </c>
    </row>
    <row r="183" spans="1:16" ht="43.5" x14ac:dyDescent="0.35">
      <c r="A183" s="418">
        <v>1109</v>
      </c>
      <c r="B183" s="418" t="s">
        <v>1448</v>
      </c>
      <c r="C183" s="419" t="s">
        <v>1450</v>
      </c>
      <c r="D183" s="420">
        <v>31936</v>
      </c>
      <c r="E183" s="420">
        <v>41585</v>
      </c>
      <c r="F183" s="418">
        <v>9649</v>
      </c>
      <c r="G183" s="418">
        <v>26.417522245037599</v>
      </c>
      <c r="H183" s="419" t="s">
        <v>12</v>
      </c>
      <c r="I183" s="419" t="s">
        <v>378</v>
      </c>
      <c r="J183" s="418" t="b">
        <v>1</v>
      </c>
      <c r="K183" s="419" t="s">
        <v>217</v>
      </c>
      <c r="L183" s="419" t="s">
        <v>688</v>
      </c>
      <c r="M183" s="419" t="s">
        <v>690</v>
      </c>
      <c r="N183" s="419" t="s">
        <v>691</v>
      </c>
      <c r="O183" s="419" t="s">
        <v>691</v>
      </c>
      <c r="P183" s="419" t="s">
        <v>396</v>
      </c>
    </row>
    <row r="184" spans="1:16" ht="29" x14ac:dyDescent="0.35">
      <c r="A184" s="418">
        <v>1110</v>
      </c>
      <c r="B184" s="418" t="s">
        <v>1451</v>
      </c>
      <c r="C184" s="419" t="s">
        <v>1452</v>
      </c>
      <c r="D184" s="420">
        <v>29862</v>
      </c>
      <c r="E184" s="420">
        <v>41585</v>
      </c>
      <c r="F184" s="418">
        <v>11723</v>
      </c>
      <c r="G184" s="418">
        <v>32.095824777549602</v>
      </c>
      <c r="H184" s="419" t="s">
        <v>12</v>
      </c>
      <c r="I184" s="419" t="s">
        <v>382</v>
      </c>
      <c r="J184" s="418" t="b">
        <v>0</v>
      </c>
      <c r="K184" s="419" t="s">
        <v>217</v>
      </c>
      <c r="L184" s="419" t="s">
        <v>885</v>
      </c>
      <c r="M184" s="419" t="s">
        <v>887</v>
      </c>
      <c r="N184" s="419" t="s">
        <v>825</v>
      </c>
      <c r="O184" s="419" t="s">
        <v>1935</v>
      </c>
      <c r="P184" s="419" t="s">
        <v>396</v>
      </c>
    </row>
    <row r="185" spans="1:16" ht="43.5" x14ac:dyDescent="0.35">
      <c r="A185" s="418">
        <v>1111</v>
      </c>
      <c r="B185" s="418" t="s">
        <v>1453</v>
      </c>
      <c r="C185" s="419" t="s">
        <v>1454</v>
      </c>
      <c r="D185" s="420">
        <v>32774</v>
      </c>
      <c r="E185" s="420">
        <v>41472</v>
      </c>
      <c r="F185" s="418">
        <v>8698</v>
      </c>
      <c r="G185" s="418">
        <v>23.813826146475002</v>
      </c>
      <c r="H185" s="419" t="s">
        <v>12</v>
      </c>
      <c r="I185" s="419" t="s">
        <v>385</v>
      </c>
      <c r="J185" s="418" t="b">
        <v>0</v>
      </c>
      <c r="K185" s="419" t="s">
        <v>217</v>
      </c>
      <c r="L185" s="419" t="s">
        <v>844</v>
      </c>
      <c r="M185" s="419" t="s">
        <v>846</v>
      </c>
      <c r="N185" s="419" t="s">
        <v>566</v>
      </c>
      <c r="O185" s="419" t="s">
        <v>566</v>
      </c>
      <c r="P185" s="419" t="s">
        <v>396</v>
      </c>
    </row>
    <row r="186" spans="1:16" ht="43.5" x14ac:dyDescent="0.35">
      <c r="A186" s="418">
        <v>1112</v>
      </c>
      <c r="B186" s="418" t="s">
        <v>1455</v>
      </c>
      <c r="C186" s="419" t="s">
        <v>1456</v>
      </c>
      <c r="D186" s="420">
        <v>19392</v>
      </c>
      <c r="E186" s="420">
        <v>41472</v>
      </c>
      <c r="F186" s="418">
        <v>22080</v>
      </c>
      <c r="G186" s="418">
        <v>60.451745379876797</v>
      </c>
      <c r="H186" s="419" t="s">
        <v>12</v>
      </c>
      <c r="I186" s="419" t="s">
        <v>378</v>
      </c>
      <c r="J186" s="418" t="b">
        <v>0</v>
      </c>
      <c r="K186" s="419" t="s">
        <v>217</v>
      </c>
      <c r="L186" s="419" t="s">
        <v>862</v>
      </c>
      <c r="M186" s="419" t="s">
        <v>866</v>
      </c>
      <c r="N186" s="419" t="s">
        <v>566</v>
      </c>
      <c r="O186" s="419" t="s">
        <v>566</v>
      </c>
      <c r="P186" s="419" t="s">
        <v>396</v>
      </c>
    </row>
    <row r="187" spans="1:16" hidden="1" x14ac:dyDescent="0.35">
      <c r="A187" s="418">
        <v>1113</v>
      </c>
      <c r="B187" s="418" t="s">
        <v>1455</v>
      </c>
      <c r="C187" s="419" t="s">
        <v>1457</v>
      </c>
      <c r="D187" s="420">
        <v>22947</v>
      </c>
      <c r="E187" s="420">
        <v>41472</v>
      </c>
      <c r="F187" s="418">
        <v>18525</v>
      </c>
      <c r="G187" s="418">
        <v>50.718685831622203</v>
      </c>
      <c r="H187" s="419" t="s">
        <v>12</v>
      </c>
      <c r="I187" s="419" t="s">
        <v>376</v>
      </c>
      <c r="J187" s="418" t="b">
        <v>0</v>
      </c>
      <c r="K187" s="419" t="s">
        <v>217</v>
      </c>
      <c r="L187" s="419" t="s">
        <v>862</v>
      </c>
      <c r="M187" s="419" t="s">
        <v>866</v>
      </c>
      <c r="N187" s="419" t="s">
        <v>566</v>
      </c>
      <c r="O187" s="419" t="s">
        <v>566</v>
      </c>
      <c r="P187" s="419" t="s">
        <v>396</v>
      </c>
    </row>
    <row r="188" spans="1:16" ht="29" x14ac:dyDescent="0.35">
      <c r="A188" s="418">
        <v>1114</v>
      </c>
      <c r="B188" s="418" t="s">
        <v>1458</v>
      </c>
      <c r="C188" s="419" t="s">
        <v>1459</v>
      </c>
      <c r="D188" s="420">
        <v>31771</v>
      </c>
      <c r="E188" s="420">
        <v>41499</v>
      </c>
      <c r="F188" s="418">
        <v>9728</v>
      </c>
      <c r="G188" s="418">
        <v>26.633812457221101</v>
      </c>
      <c r="H188" s="419" t="s">
        <v>12</v>
      </c>
      <c r="I188" s="419" t="s">
        <v>382</v>
      </c>
      <c r="J188" s="418" t="b">
        <v>0</v>
      </c>
      <c r="K188" s="419" t="s">
        <v>217</v>
      </c>
      <c r="L188" s="419" t="s">
        <v>440</v>
      </c>
      <c r="M188" s="419" t="s">
        <v>444</v>
      </c>
      <c r="N188" s="419" t="s">
        <v>399</v>
      </c>
      <c r="O188" s="419" t="s">
        <v>399</v>
      </c>
      <c r="P188" s="419" t="s">
        <v>396</v>
      </c>
    </row>
    <row r="189" spans="1:16" hidden="1" x14ac:dyDescent="0.35">
      <c r="A189" s="418">
        <v>1115</v>
      </c>
      <c r="B189" s="418" t="s">
        <v>1458</v>
      </c>
      <c r="C189" s="419" t="s">
        <v>1460</v>
      </c>
      <c r="D189" s="420">
        <v>30473</v>
      </c>
      <c r="E189" s="420">
        <v>41499</v>
      </c>
      <c r="F189" s="418">
        <v>11026</v>
      </c>
      <c r="G189" s="418">
        <v>30.187542778918498</v>
      </c>
      <c r="H189" s="419" t="s">
        <v>11</v>
      </c>
      <c r="I189" s="419" t="s">
        <v>383</v>
      </c>
      <c r="J189" s="418" t="b">
        <v>0</v>
      </c>
      <c r="K189" s="419" t="s">
        <v>217</v>
      </c>
      <c r="L189" s="419" t="s">
        <v>440</v>
      </c>
      <c r="M189" s="419" t="s">
        <v>444</v>
      </c>
      <c r="N189" s="419" t="s">
        <v>399</v>
      </c>
      <c r="O189" s="419" t="s">
        <v>399</v>
      </c>
      <c r="P189" s="419" t="s">
        <v>396</v>
      </c>
    </row>
    <row r="190" spans="1:16" ht="29" hidden="1" x14ac:dyDescent="0.35">
      <c r="A190" s="418">
        <v>1116</v>
      </c>
      <c r="B190" s="418" t="s">
        <v>1458</v>
      </c>
      <c r="C190" s="419" t="s">
        <v>1461</v>
      </c>
      <c r="D190" s="420">
        <v>32300</v>
      </c>
      <c r="E190" s="420">
        <v>41499</v>
      </c>
      <c r="F190" s="418">
        <v>9199</v>
      </c>
      <c r="G190" s="418">
        <v>25.185489390828199</v>
      </c>
      <c r="H190" s="419" t="s">
        <v>12</v>
      </c>
      <c r="I190" s="419" t="s">
        <v>374</v>
      </c>
      <c r="J190" s="418" t="b">
        <v>0</v>
      </c>
      <c r="K190" s="419" t="s">
        <v>217</v>
      </c>
      <c r="L190" s="419" t="s">
        <v>440</v>
      </c>
      <c r="M190" s="419" t="s">
        <v>444</v>
      </c>
      <c r="N190" s="419" t="s">
        <v>399</v>
      </c>
      <c r="O190" s="419" t="s">
        <v>399</v>
      </c>
      <c r="P190" s="419" t="s">
        <v>396</v>
      </c>
    </row>
    <row r="191" spans="1:16" ht="29" x14ac:dyDescent="0.35">
      <c r="A191" s="418">
        <v>1117</v>
      </c>
      <c r="B191" s="418" t="s">
        <v>1462</v>
      </c>
      <c r="C191" s="419" t="s">
        <v>1463</v>
      </c>
      <c r="D191" s="420">
        <v>25702</v>
      </c>
      <c r="E191" s="420">
        <v>41499</v>
      </c>
      <c r="F191" s="418">
        <v>15797</v>
      </c>
      <c r="G191" s="418">
        <v>43.249828884325801</v>
      </c>
      <c r="H191" s="419" t="s">
        <v>12</v>
      </c>
      <c r="I191" s="419" t="s">
        <v>382</v>
      </c>
      <c r="J191" s="418" t="b">
        <v>0</v>
      </c>
      <c r="K191" s="419" t="s">
        <v>217</v>
      </c>
      <c r="L191" s="419" t="s">
        <v>408</v>
      </c>
      <c r="M191" s="419" t="s">
        <v>410</v>
      </c>
      <c r="N191" s="419" t="s">
        <v>399</v>
      </c>
      <c r="O191" s="419" t="s">
        <v>399</v>
      </c>
      <c r="P191" s="419" t="s">
        <v>396</v>
      </c>
    </row>
    <row r="192" spans="1:16" ht="29" x14ac:dyDescent="0.35">
      <c r="A192" s="418">
        <v>1118</v>
      </c>
      <c r="B192" s="418" t="s">
        <v>1462</v>
      </c>
      <c r="C192" s="419" t="s">
        <v>1464</v>
      </c>
      <c r="D192" s="420">
        <v>29743</v>
      </c>
      <c r="E192" s="420">
        <v>41499</v>
      </c>
      <c r="F192" s="418">
        <v>11756</v>
      </c>
      <c r="G192" s="418">
        <v>32.186173853524998</v>
      </c>
      <c r="H192" s="419" t="s">
        <v>12</v>
      </c>
      <c r="I192" s="419" t="s">
        <v>382</v>
      </c>
      <c r="J192" s="418" t="b">
        <v>0</v>
      </c>
      <c r="K192" s="419" t="s">
        <v>217</v>
      </c>
      <c r="L192" s="419" t="s">
        <v>408</v>
      </c>
      <c r="M192" s="419" t="s">
        <v>410</v>
      </c>
      <c r="N192" s="419" t="s">
        <v>399</v>
      </c>
      <c r="O192" s="419" t="s">
        <v>399</v>
      </c>
      <c r="P192" s="419" t="s">
        <v>396</v>
      </c>
    </row>
    <row r="193" spans="1:16" hidden="1" x14ac:dyDescent="0.35">
      <c r="A193" s="418">
        <v>1119</v>
      </c>
      <c r="B193" s="418" t="s">
        <v>1462</v>
      </c>
      <c r="C193" s="419" t="s">
        <v>217</v>
      </c>
      <c r="H193" s="419" t="s">
        <v>12</v>
      </c>
      <c r="I193" s="419" t="s">
        <v>1236</v>
      </c>
      <c r="J193" s="418" t="b">
        <v>0</v>
      </c>
      <c r="K193" s="419" t="s">
        <v>217</v>
      </c>
      <c r="L193" s="419" t="s">
        <v>408</v>
      </c>
      <c r="M193" s="419" t="s">
        <v>410</v>
      </c>
      <c r="N193" s="419" t="s">
        <v>399</v>
      </c>
      <c r="O193" s="419" t="s">
        <v>399</v>
      </c>
      <c r="P193" s="419" t="s">
        <v>396</v>
      </c>
    </row>
    <row r="194" spans="1:16" hidden="1" x14ac:dyDescent="0.35">
      <c r="A194" s="418">
        <v>1120</v>
      </c>
      <c r="B194" s="418" t="s">
        <v>1465</v>
      </c>
      <c r="C194" s="419" t="s">
        <v>1466</v>
      </c>
      <c r="D194" s="420">
        <v>25772</v>
      </c>
      <c r="E194" s="420">
        <v>41499</v>
      </c>
      <c r="F194" s="418">
        <v>15727</v>
      </c>
      <c r="G194" s="418">
        <v>43.058179329226597</v>
      </c>
      <c r="H194" s="419" t="s">
        <v>12</v>
      </c>
      <c r="I194" s="419" t="s">
        <v>1236</v>
      </c>
      <c r="J194" s="418" t="b">
        <v>0</v>
      </c>
      <c r="K194" s="419" t="s">
        <v>217</v>
      </c>
      <c r="L194" s="419" t="s">
        <v>423</v>
      </c>
      <c r="M194" s="419" t="s">
        <v>425</v>
      </c>
      <c r="N194" s="419" t="s">
        <v>399</v>
      </c>
      <c r="O194" s="419" t="s">
        <v>399</v>
      </c>
      <c r="P194" s="419" t="s">
        <v>396</v>
      </c>
    </row>
    <row r="195" spans="1:16" ht="43.5" x14ac:dyDescent="0.35">
      <c r="A195" s="418">
        <v>1121</v>
      </c>
      <c r="B195" s="418" t="s">
        <v>1465</v>
      </c>
      <c r="C195" s="419" t="s">
        <v>1467</v>
      </c>
      <c r="D195" s="420">
        <v>26456</v>
      </c>
      <c r="E195" s="420">
        <v>41499</v>
      </c>
      <c r="F195" s="418">
        <v>15043</v>
      </c>
      <c r="G195" s="418">
        <v>41.185489390828202</v>
      </c>
      <c r="H195" s="419" t="s">
        <v>12</v>
      </c>
      <c r="I195" s="419" t="s">
        <v>378</v>
      </c>
      <c r="J195" s="418" t="b">
        <v>0</v>
      </c>
      <c r="K195" s="419" t="s">
        <v>217</v>
      </c>
      <c r="L195" s="419" t="s">
        <v>423</v>
      </c>
      <c r="M195" s="419" t="s">
        <v>425</v>
      </c>
      <c r="N195" s="419" t="s">
        <v>399</v>
      </c>
      <c r="O195" s="419" t="s">
        <v>399</v>
      </c>
      <c r="P195" s="419" t="s">
        <v>396</v>
      </c>
    </row>
    <row r="196" spans="1:16" ht="43.5" x14ac:dyDescent="0.35">
      <c r="A196" s="418">
        <v>1122</v>
      </c>
      <c r="B196" s="418" t="s">
        <v>1468</v>
      </c>
      <c r="C196" s="419" t="s">
        <v>1469</v>
      </c>
      <c r="D196" s="420">
        <v>24995</v>
      </c>
      <c r="E196" s="420">
        <v>41499</v>
      </c>
      <c r="F196" s="418">
        <v>16504</v>
      </c>
      <c r="G196" s="418">
        <v>45.185489390828202</v>
      </c>
      <c r="H196" s="419" t="s">
        <v>12</v>
      </c>
      <c r="I196" s="419" t="s">
        <v>378</v>
      </c>
      <c r="J196" s="418" t="b">
        <v>1</v>
      </c>
      <c r="K196" s="419" t="s">
        <v>217</v>
      </c>
      <c r="L196" s="419" t="s">
        <v>416</v>
      </c>
      <c r="M196" s="419" t="s">
        <v>418</v>
      </c>
      <c r="N196" s="419" t="s">
        <v>399</v>
      </c>
      <c r="O196" s="419" t="s">
        <v>399</v>
      </c>
      <c r="P196" s="419" t="s">
        <v>396</v>
      </c>
    </row>
    <row r="197" spans="1:16" ht="29" x14ac:dyDescent="0.35">
      <c r="A197" s="418">
        <v>1123</v>
      </c>
      <c r="B197" s="418" t="s">
        <v>1468</v>
      </c>
      <c r="C197" s="419" t="s">
        <v>1470</v>
      </c>
      <c r="D197" s="420">
        <v>27186</v>
      </c>
      <c r="E197" s="420">
        <v>41499</v>
      </c>
      <c r="F197" s="418">
        <v>14313</v>
      </c>
      <c r="G197" s="418">
        <v>39.186858316221802</v>
      </c>
      <c r="H197" s="419" t="s">
        <v>12</v>
      </c>
      <c r="I197" s="419" t="s">
        <v>382</v>
      </c>
      <c r="J197" s="418" t="b">
        <v>1</v>
      </c>
      <c r="K197" s="419" t="s">
        <v>217</v>
      </c>
      <c r="L197" s="419" t="s">
        <v>416</v>
      </c>
      <c r="M197" s="419" t="s">
        <v>418</v>
      </c>
      <c r="N197" s="419" t="s">
        <v>399</v>
      </c>
      <c r="O197" s="419" t="s">
        <v>399</v>
      </c>
      <c r="P197" s="419" t="s">
        <v>396</v>
      </c>
    </row>
    <row r="198" spans="1:16" ht="43.5" x14ac:dyDescent="0.35">
      <c r="A198" s="418">
        <v>1124</v>
      </c>
      <c r="B198" s="418" t="s">
        <v>1471</v>
      </c>
      <c r="C198" s="419" t="s">
        <v>1472</v>
      </c>
      <c r="D198" s="420">
        <v>30839</v>
      </c>
      <c r="E198" s="420">
        <v>41499</v>
      </c>
      <c r="F198" s="418">
        <v>10660</v>
      </c>
      <c r="G198" s="418">
        <v>29.185489390828199</v>
      </c>
      <c r="H198" s="419" t="s">
        <v>11</v>
      </c>
      <c r="I198" s="419" t="s">
        <v>385</v>
      </c>
      <c r="J198" s="418" t="b">
        <v>0</v>
      </c>
      <c r="K198" s="419" t="s">
        <v>217</v>
      </c>
      <c r="L198" s="419" t="s">
        <v>452</v>
      </c>
      <c r="M198" s="419" t="s">
        <v>454</v>
      </c>
      <c r="N198" s="419" t="s">
        <v>399</v>
      </c>
      <c r="O198" s="419" t="s">
        <v>399</v>
      </c>
      <c r="P198" s="419" t="s">
        <v>396</v>
      </c>
    </row>
    <row r="199" spans="1:16" ht="43.5" x14ac:dyDescent="0.35">
      <c r="A199" s="418">
        <v>1125</v>
      </c>
      <c r="B199" s="418" t="s">
        <v>1471</v>
      </c>
      <c r="C199" s="419" t="s">
        <v>384</v>
      </c>
      <c r="D199" s="420">
        <v>31569</v>
      </c>
      <c r="E199" s="420">
        <v>41499</v>
      </c>
      <c r="F199" s="418">
        <v>9930</v>
      </c>
      <c r="G199" s="418">
        <v>27.186858316221802</v>
      </c>
      <c r="H199" s="419" t="s">
        <v>12</v>
      </c>
      <c r="I199" s="419" t="s">
        <v>378</v>
      </c>
      <c r="J199" s="418" t="b">
        <v>0</v>
      </c>
      <c r="K199" s="419" t="s">
        <v>217</v>
      </c>
      <c r="L199" s="419" t="s">
        <v>452</v>
      </c>
      <c r="M199" s="419" t="s">
        <v>454</v>
      </c>
      <c r="N199" s="419" t="s">
        <v>399</v>
      </c>
      <c r="O199" s="419" t="s">
        <v>399</v>
      </c>
      <c r="P199" s="419" t="s">
        <v>396</v>
      </c>
    </row>
    <row r="200" spans="1:16" ht="29" x14ac:dyDescent="0.35">
      <c r="A200" s="418">
        <v>1126</v>
      </c>
      <c r="B200" s="418" t="s">
        <v>1471</v>
      </c>
      <c r="C200" s="419" t="s">
        <v>1473</v>
      </c>
      <c r="D200" s="420">
        <v>29378</v>
      </c>
      <c r="E200" s="420">
        <v>41499</v>
      </c>
      <c r="F200" s="418">
        <v>12121</v>
      </c>
      <c r="G200" s="418">
        <v>33.185489390828202</v>
      </c>
      <c r="H200" s="419" t="s">
        <v>11</v>
      </c>
      <c r="I200" s="419" t="s">
        <v>382</v>
      </c>
      <c r="J200" s="418" t="b">
        <v>0</v>
      </c>
      <c r="K200" s="419" t="s">
        <v>217</v>
      </c>
      <c r="L200" s="419" t="s">
        <v>452</v>
      </c>
      <c r="M200" s="419" t="s">
        <v>454</v>
      </c>
      <c r="N200" s="419" t="s">
        <v>399</v>
      </c>
      <c r="O200" s="419" t="s">
        <v>399</v>
      </c>
      <c r="P200" s="419" t="s">
        <v>396</v>
      </c>
    </row>
    <row r="201" spans="1:16" x14ac:dyDescent="0.35">
      <c r="A201" s="418">
        <v>1127</v>
      </c>
      <c r="B201" s="418" t="s">
        <v>1474</v>
      </c>
      <c r="C201" s="419" t="s">
        <v>1475</v>
      </c>
      <c r="D201" s="420">
        <v>29969</v>
      </c>
      <c r="E201" s="420">
        <v>41499</v>
      </c>
      <c r="F201" s="418">
        <v>11530</v>
      </c>
      <c r="G201" s="418">
        <v>31.5674195756331</v>
      </c>
      <c r="H201" s="419" t="s">
        <v>12</v>
      </c>
      <c r="I201" s="419" t="s">
        <v>379</v>
      </c>
      <c r="J201" s="418" t="b">
        <v>0</v>
      </c>
      <c r="K201" s="419" t="s">
        <v>217</v>
      </c>
      <c r="L201" s="419" t="s">
        <v>436</v>
      </c>
      <c r="M201" s="419" t="s">
        <v>439</v>
      </c>
      <c r="N201" s="419" t="s">
        <v>399</v>
      </c>
      <c r="O201" s="419" t="s">
        <v>399</v>
      </c>
      <c r="P201" s="419" t="s">
        <v>396</v>
      </c>
    </row>
    <row r="202" spans="1:16" hidden="1" x14ac:dyDescent="0.35">
      <c r="A202" s="418">
        <v>1128</v>
      </c>
      <c r="B202" s="418" t="s">
        <v>1474</v>
      </c>
      <c r="C202" s="419" t="s">
        <v>1476</v>
      </c>
      <c r="D202" s="420">
        <v>28717</v>
      </c>
      <c r="E202" s="420">
        <v>41864</v>
      </c>
      <c r="F202" s="418">
        <v>13147</v>
      </c>
      <c r="G202" s="418">
        <v>35.994524298425702</v>
      </c>
      <c r="H202" s="419" t="s">
        <v>12</v>
      </c>
      <c r="I202" s="419" t="s">
        <v>374</v>
      </c>
      <c r="J202" s="418" t="b">
        <v>0</v>
      </c>
      <c r="K202" s="419" t="s">
        <v>217</v>
      </c>
      <c r="L202" s="419" t="s">
        <v>436</v>
      </c>
      <c r="M202" s="419" t="s">
        <v>439</v>
      </c>
      <c r="N202" s="419" t="s">
        <v>399</v>
      </c>
      <c r="O202" s="419" t="s">
        <v>399</v>
      </c>
      <c r="P202" s="419" t="s">
        <v>396</v>
      </c>
    </row>
    <row r="203" spans="1:16" ht="43.5" x14ac:dyDescent="0.35">
      <c r="A203" s="418">
        <v>1129</v>
      </c>
      <c r="B203" s="418" t="s">
        <v>1477</v>
      </c>
      <c r="C203" s="419" t="s">
        <v>1478</v>
      </c>
      <c r="D203" s="420">
        <v>29515</v>
      </c>
      <c r="E203" s="420">
        <v>41499</v>
      </c>
      <c r="F203" s="418">
        <v>11984</v>
      </c>
      <c r="G203" s="418">
        <v>32.810403832991099</v>
      </c>
      <c r="H203" s="419" t="s">
        <v>12</v>
      </c>
      <c r="I203" s="419" t="s">
        <v>378</v>
      </c>
      <c r="J203" s="418" t="b">
        <v>0</v>
      </c>
      <c r="K203" s="419" t="s">
        <v>217</v>
      </c>
      <c r="L203" s="419" t="s">
        <v>835</v>
      </c>
      <c r="M203" s="419" t="s">
        <v>837</v>
      </c>
      <c r="N203" s="419" t="s">
        <v>825</v>
      </c>
      <c r="O203" s="419" t="s">
        <v>1935</v>
      </c>
      <c r="P203" s="419" t="s">
        <v>396</v>
      </c>
    </row>
    <row r="204" spans="1:16" ht="43.5" x14ac:dyDescent="0.35">
      <c r="A204" s="418">
        <v>1130</v>
      </c>
      <c r="B204" s="418" t="s">
        <v>1477</v>
      </c>
      <c r="C204" s="419" t="s">
        <v>1479</v>
      </c>
      <c r="D204" s="420">
        <v>30307</v>
      </c>
      <c r="E204" s="420">
        <v>41499</v>
      </c>
      <c r="F204" s="418">
        <v>11192</v>
      </c>
      <c r="G204" s="418">
        <v>30.642026009582501</v>
      </c>
      <c r="H204" s="419" t="s">
        <v>12</v>
      </c>
      <c r="I204" s="419" t="s">
        <v>378</v>
      </c>
      <c r="J204" s="418" t="b">
        <v>0</v>
      </c>
      <c r="K204" s="419" t="s">
        <v>217</v>
      </c>
      <c r="L204" s="419" t="s">
        <v>835</v>
      </c>
      <c r="M204" s="419" t="s">
        <v>837</v>
      </c>
      <c r="N204" s="419" t="s">
        <v>825</v>
      </c>
      <c r="O204" s="419" t="s">
        <v>1935</v>
      </c>
      <c r="P204" s="419" t="s">
        <v>396</v>
      </c>
    </row>
    <row r="205" spans="1:16" ht="29" x14ac:dyDescent="0.35">
      <c r="A205" s="418">
        <v>1131</v>
      </c>
      <c r="B205" s="418" t="s">
        <v>1480</v>
      </c>
      <c r="C205" s="419" t="s">
        <v>1481</v>
      </c>
      <c r="D205" s="420">
        <v>19599</v>
      </c>
      <c r="E205" s="420">
        <v>41499</v>
      </c>
      <c r="F205" s="418">
        <v>21900</v>
      </c>
      <c r="G205" s="418">
        <v>59.958932238193</v>
      </c>
      <c r="H205" s="419" t="s">
        <v>12</v>
      </c>
      <c r="I205" s="419" t="s">
        <v>382</v>
      </c>
      <c r="J205" s="418" t="b">
        <v>0</v>
      </c>
      <c r="K205" s="419" t="s">
        <v>217</v>
      </c>
      <c r="L205" s="419" t="s">
        <v>820</v>
      </c>
      <c r="M205" s="419" t="s">
        <v>824</v>
      </c>
      <c r="N205" s="419" t="s">
        <v>825</v>
      </c>
      <c r="O205" s="419" t="s">
        <v>1935</v>
      </c>
      <c r="P205" s="419" t="s">
        <v>396</v>
      </c>
    </row>
    <row r="206" spans="1:16" ht="29" x14ac:dyDescent="0.35">
      <c r="A206" s="418">
        <v>1132</v>
      </c>
      <c r="B206" s="418" t="s">
        <v>1480</v>
      </c>
      <c r="C206" s="419" t="s">
        <v>1482</v>
      </c>
      <c r="D206" s="420">
        <v>28146</v>
      </c>
      <c r="E206" s="420">
        <v>41499</v>
      </c>
      <c r="F206" s="418">
        <v>13353</v>
      </c>
      <c r="G206" s="418">
        <v>36.558521560574903</v>
      </c>
      <c r="H206" s="419" t="s">
        <v>12</v>
      </c>
      <c r="I206" s="419" t="s">
        <v>382</v>
      </c>
      <c r="J206" s="418" t="b">
        <v>0</v>
      </c>
      <c r="K206" s="419" t="s">
        <v>217</v>
      </c>
      <c r="L206" s="419" t="s">
        <v>820</v>
      </c>
      <c r="M206" s="419" t="s">
        <v>824</v>
      </c>
      <c r="N206" s="419" t="s">
        <v>825</v>
      </c>
      <c r="O206" s="419" t="s">
        <v>1935</v>
      </c>
      <c r="P206" s="419" t="s">
        <v>396</v>
      </c>
    </row>
    <row r="207" spans="1:16" ht="29" x14ac:dyDescent="0.35">
      <c r="A207" s="418">
        <v>1133</v>
      </c>
      <c r="B207" s="418" t="s">
        <v>1483</v>
      </c>
      <c r="C207" s="419" t="s">
        <v>1484</v>
      </c>
      <c r="D207" s="420">
        <v>31680</v>
      </c>
      <c r="E207" s="420">
        <v>41499</v>
      </c>
      <c r="F207" s="418">
        <v>9819</v>
      </c>
      <c r="G207" s="418">
        <v>26.882956878850099</v>
      </c>
      <c r="H207" s="419" t="s">
        <v>12</v>
      </c>
      <c r="I207" s="419" t="s">
        <v>382</v>
      </c>
      <c r="J207" s="418" t="b">
        <v>0</v>
      </c>
      <c r="K207" s="419" t="s">
        <v>217</v>
      </c>
      <c r="L207" s="419" t="s">
        <v>807</v>
      </c>
      <c r="M207" s="419" t="s">
        <v>442</v>
      </c>
      <c r="N207" s="419" t="s">
        <v>485</v>
      </c>
      <c r="O207" s="419" t="s">
        <v>485</v>
      </c>
      <c r="P207" s="419" t="s">
        <v>396</v>
      </c>
    </row>
    <row r="208" spans="1:16" hidden="1" x14ac:dyDescent="0.35">
      <c r="A208" s="418">
        <v>1134</v>
      </c>
      <c r="B208" s="418" t="s">
        <v>1483</v>
      </c>
      <c r="C208" s="419" t="s">
        <v>1485</v>
      </c>
      <c r="D208" s="420">
        <v>31237</v>
      </c>
      <c r="E208" s="420">
        <v>41499</v>
      </c>
      <c r="F208" s="418">
        <v>10262</v>
      </c>
      <c r="G208" s="418">
        <v>28.095824777549598</v>
      </c>
      <c r="H208" s="419" t="s">
        <v>12</v>
      </c>
      <c r="I208" s="419" t="s">
        <v>374</v>
      </c>
      <c r="J208" s="418" t="b">
        <v>0</v>
      </c>
      <c r="K208" s="419" t="s">
        <v>217</v>
      </c>
      <c r="L208" s="419" t="s">
        <v>807</v>
      </c>
      <c r="M208" s="419" t="s">
        <v>442</v>
      </c>
      <c r="N208" s="419" t="s">
        <v>485</v>
      </c>
      <c r="O208" s="419" t="s">
        <v>485</v>
      </c>
      <c r="P208" s="419" t="s">
        <v>396</v>
      </c>
    </row>
    <row r="209" spans="1:16" ht="29" x14ac:dyDescent="0.35">
      <c r="A209" s="418">
        <v>1135</v>
      </c>
      <c r="B209" s="418" t="s">
        <v>1486</v>
      </c>
      <c r="C209" s="419" t="s">
        <v>1487</v>
      </c>
      <c r="D209" s="420">
        <v>30103</v>
      </c>
      <c r="E209" s="420">
        <v>41516</v>
      </c>
      <c r="F209" s="418">
        <v>11413</v>
      </c>
      <c r="G209" s="418">
        <v>31.247091033538702</v>
      </c>
      <c r="H209" s="419" t="s">
        <v>11</v>
      </c>
      <c r="I209" s="419" t="s">
        <v>382</v>
      </c>
      <c r="J209" s="418" t="b">
        <v>0</v>
      </c>
      <c r="K209" s="419" t="s">
        <v>217</v>
      </c>
      <c r="L209" s="419" t="s">
        <v>588</v>
      </c>
      <c r="M209" s="419" t="s">
        <v>591</v>
      </c>
      <c r="N209" s="419" t="s">
        <v>551</v>
      </c>
      <c r="O209" s="419" t="s">
        <v>551</v>
      </c>
      <c r="P209" s="419" t="s">
        <v>396</v>
      </c>
    </row>
    <row r="210" spans="1:16" ht="29" x14ac:dyDescent="0.35">
      <c r="A210" s="418">
        <v>1136</v>
      </c>
      <c r="B210" s="418" t="s">
        <v>1486</v>
      </c>
      <c r="C210" s="419" t="s">
        <v>1488</v>
      </c>
      <c r="D210" s="420">
        <v>29637</v>
      </c>
      <c r="E210" s="420">
        <v>41516</v>
      </c>
      <c r="F210" s="418">
        <v>11879</v>
      </c>
      <c r="G210" s="418">
        <v>32.522929500342201</v>
      </c>
      <c r="H210" s="419" t="s">
        <v>12</v>
      </c>
      <c r="I210" s="419" t="s">
        <v>382</v>
      </c>
      <c r="J210" s="418" t="b">
        <v>0</v>
      </c>
      <c r="K210" s="419" t="s">
        <v>217</v>
      </c>
      <c r="L210" s="419" t="s">
        <v>588</v>
      </c>
      <c r="M210" s="419" t="s">
        <v>591</v>
      </c>
      <c r="N210" s="419" t="s">
        <v>551</v>
      </c>
      <c r="O210" s="419" t="s">
        <v>551</v>
      </c>
      <c r="P210" s="419" t="s">
        <v>396</v>
      </c>
    </row>
    <row r="211" spans="1:16" ht="29" x14ac:dyDescent="0.35">
      <c r="A211" s="418">
        <v>1137</v>
      </c>
      <c r="B211" s="418" t="s">
        <v>1486</v>
      </c>
      <c r="C211" s="419" t="s">
        <v>1489</v>
      </c>
      <c r="D211" s="420">
        <v>30359</v>
      </c>
      <c r="E211" s="420">
        <v>41516</v>
      </c>
      <c r="F211" s="418">
        <v>11157</v>
      </c>
      <c r="G211" s="418">
        <v>30.546201232032899</v>
      </c>
      <c r="H211" s="419" t="s">
        <v>12</v>
      </c>
      <c r="I211" s="419" t="s">
        <v>382</v>
      </c>
      <c r="J211" s="418" t="b">
        <v>0</v>
      </c>
      <c r="K211" s="419" t="s">
        <v>217</v>
      </c>
      <c r="L211" s="419" t="s">
        <v>588</v>
      </c>
      <c r="M211" s="419" t="s">
        <v>591</v>
      </c>
      <c r="N211" s="419" t="s">
        <v>551</v>
      </c>
      <c r="O211" s="419" t="s">
        <v>551</v>
      </c>
      <c r="P211" s="419" t="s">
        <v>396</v>
      </c>
    </row>
    <row r="212" spans="1:16" ht="29" x14ac:dyDescent="0.35">
      <c r="A212" s="418">
        <v>1138</v>
      </c>
      <c r="B212" s="418" t="s">
        <v>1486</v>
      </c>
      <c r="C212" s="419" t="s">
        <v>1490</v>
      </c>
      <c r="D212" s="420">
        <v>30573</v>
      </c>
      <c r="E212" s="420">
        <v>41516</v>
      </c>
      <c r="F212" s="418">
        <v>10943</v>
      </c>
      <c r="G212" s="418">
        <v>29.9603011635866</v>
      </c>
      <c r="H212" s="419" t="s">
        <v>12</v>
      </c>
      <c r="I212" s="419" t="s">
        <v>382</v>
      </c>
      <c r="J212" s="418" t="b">
        <v>0</v>
      </c>
      <c r="K212" s="419" t="s">
        <v>217</v>
      </c>
      <c r="L212" s="419" t="s">
        <v>588</v>
      </c>
      <c r="M212" s="419" t="s">
        <v>591</v>
      </c>
      <c r="N212" s="419" t="s">
        <v>551</v>
      </c>
      <c r="O212" s="419" t="s">
        <v>551</v>
      </c>
      <c r="P212" s="419" t="s">
        <v>396</v>
      </c>
    </row>
    <row r="213" spans="1:16" ht="29" x14ac:dyDescent="0.35">
      <c r="A213" s="418">
        <v>1139</v>
      </c>
      <c r="B213" s="418" t="s">
        <v>1491</v>
      </c>
      <c r="C213" s="419" t="s">
        <v>1492</v>
      </c>
      <c r="D213" s="420">
        <v>21634</v>
      </c>
      <c r="E213" s="420">
        <v>41516</v>
      </c>
      <c r="F213" s="418">
        <v>19882</v>
      </c>
      <c r="G213" s="418">
        <v>54.433949349760397</v>
      </c>
      <c r="H213" s="419" t="s">
        <v>12</v>
      </c>
      <c r="I213" s="419" t="s">
        <v>382</v>
      </c>
      <c r="J213" s="418" t="b">
        <v>0</v>
      </c>
      <c r="K213" s="419" t="s">
        <v>217</v>
      </c>
      <c r="L213" s="419" t="s">
        <v>581</v>
      </c>
      <c r="M213" s="419" t="s">
        <v>585</v>
      </c>
      <c r="N213" s="419" t="s">
        <v>485</v>
      </c>
      <c r="O213" s="419" t="s">
        <v>485</v>
      </c>
      <c r="P213" s="419" t="s">
        <v>396</v>
      </c>
    </row>
    <row r="214" spans="1:16" ht="29" hidden="1" x14ac:dyDescent="0.35">
      <c r="A214" s="418">
        <v>1140</v>
      </c>
      <c r="B214" s="418" t="s">
        <v>1491</v>
      </c>
      <c r="C214" s="419" t="s">
        <v>1493</v>
      </c>
      <c r="D214" s="420">
        <v>27917</v>
      </c>
      <c r="E214" s="420">
        <v>41516</v>
      </c>
      <c r="F214" s="418">
        <v>13599</v>
      </c>
      <c r="G214" s="418">
        <v>37.2320328542094</v>
      </c>
      <c r="H214" s="419" t="s">
        <v>12</v>
      </c>
      <c r="I214" s="419" t="s">
        <v>374</v>
      </c>
      <c r="J214" s="418" t="b">
        <v>0</v>
      </c>
      <c r="K214" s="419" t="s">
        <v>217</v>
      </c>
      <c r="L214" s="419" t="s">
        <v>581</v>
      </c>
      <c r="M214" s="419" t="s">
        <v>585</v>
      </c>
      <c r="N214" s="419" t="s">
        <v>485</v>
      </c>
      <c r="O214" s="419" t="s">
        <v>485</v>
      </c>
      <c r="P214" s="419" t="s">
        <v>396</v>
      </c>
    </row>
    <row r="215" spans="1:16" ht="29" x14ac:dyDescent="0.35">
      <c r="A215" s="418">
        <v>1141</v>
      </c>
      <c r="B215" s="418" t="s">
        <v>1491</v>
      </c>
      <c r="C215" s="419" t="s">
        <v>1494</v>
      </c>
      <c r="D215" s="420">
        <v>29743</v>
      </c>
      <c r="E215" s="420">
        <v>41516</v>
      </c>
      <c r="F215" s="418">
        <v>11773</v>
      </c>
      <c r="G215" s="418">
        <v>32.232717316906196</v>
      </c>
      <c r="H215" s="419" t="s">
        <v>12</v>
      </c>
      <c r="I215" s="419" t="s">
        <v>382</v>
      </c>
      <c r="J215" s="418" t="b">
        <v>0</v>
      </c>
      <c r="K215" s="419" t="s">
        <v>217</v>
      </c>
      <c r="L215" s="419" t="s">
        <v>581</v>
      </c>
      <c r="M215" s="419" t="s">
        <v>585</v>
      </c>
      <c r="N215" s="419" t="s">
        <v>485</v>
      </c>
      <c r="O215" s="419" t="s">
        <v>485</v>
      </c>
      <c r="P215" s="419" t="s">
        <v>396</v>
      </c>
    </row>
    <row r="216" spans="1:16" hidden="1" x14ac:dyDescent="0.35">
      <c r="A216" s="418">
        <v>1142</v>
      </c>
      <c r="B216" s="418" t="s">
        <v>1495</v>
      </c>
      <c r="C216" s="419" t="s">
        <v>1496</v>
      </c>
      <c r="D216" s="420">
        <v>31204</v>
      </c>
      <c r="E216" s="420">
        <v>42077</v>
      </c>
      <c r="F216" s="418">
        <v>10873</v>
      </c>
      <c r="G216" s="418">
        <v>29.7686516084873</v>
      </c>
      <c r="H216" s="419" t="s">
        <v>12</v>
      </c>
      <c r="I216" s="419" t="s">
        <v>388</v>
      </c>
      <c r="J216" s="418" t="b">
        <v>1</v>
      </c>
      <c r="K216" s="419" t="s">
        <v>217</v>
      </c>
      <c r="L216" s="419" t="s">
        <v>710</v>
      </c>
      <c r="M216" s="419" t="s">
        <v>714</v>
      </c>
      <c r="N216" s="419" t="s">
        <v>566</v>
      </c>
      <c r="O216" s="419" t="s">
        <v>566</v>
      </c>
      <c r="P216" s="419" t="s">
        <v>396</v>
      </c>
    </row>
    <row r="217" spans="1:16" hidden="1" x14ac:dyDescent="0.35">
      <c r="A217" s="418">
        <v>1143</v>
      </c>
      <c r="B217" s="418" t="s">
        <v>1495</v>
      </c>
      <c r="C217" s="419" t="s">
        <v>1497</v>
      </c>
      <c r="D217" s="420">
        <v>31934</v>
      </c>
      <c r="E217" s="420">
        <v>42077</v>
      </c>
      <c r="F217" s="418">
        <v>10143</v>
      </c>
      <c r="G217" s="418">
        <v>27.770020533880899</v>
      </c>
      <c r="H217" s="419" t="s">
        <v>12</v>
      </c>
      <c r="I217" s="419" t="s">
        <v>383</v>
      </c>
      <c r="J217" s="418" t="b">
        <v>1</v>
      </c>
      <c r="K217" s="419" t="s">
        <v>217</v>
      </c>
      <c r="L217" s="419" t="s">
        <v>710</v>
      </c>
      <c r="M217" s="419" t="s">
        <v>714</v>
      </c>
      <c r="N217" s="419" t="s">
        <v>566</v>
      </c>
      <c r="O217" s="419" t="s">
        <v>566</v>
      </c>
      <c r="P217" s="419" t="s">
        <v>396</v>
      </c>
    </row>
    <row r="218" spans="1:16" hidden="1" x14ac:dyDescent="0.35">
      <c r="A218" s="418">
        <v>1144</v>
      </c>
      <c r="B218" s="418" t="s">
        <v>1495</v>
      </c>
      <c r="C218" s="419" t="s">
        <v>1498</v>
      </c>
      <c r="D218" s="420">
        <v>20612</v>
      </c>
      <c r="E218" s="420">
        <v>41347</v>
      </c>
      <c r="F218" s="418">
        <v>20735</v>
      </c>
      <c r="G218" s="418">
        <v>56.7693360711841</v>
      </c>
      <c r="H218" s="419" t="s">
        <v>12</v>
      </c>
      <c r="I218" s="419" t="s">
        <v>374</v>
      </c>
      <c r="J218" s="418" t="b">
        <v>1</v>
      </c>
      <c r="K218" s="419" t="s">
        <v>217</v>
      </c>
      <c r="L218" s="419" t="s">
        <v>710</v>
      </c>
      <c r="M218" s="419" t="s">
        <v>714</v>
      </c>
      <c r="N218" s="419" t="s">
        <v>566</v>
      </c>
      <c r="O218" s="419" t="s">
        <v>566</v>
      </c>
      <c r="P218" s="419" t="s">
        <v>396</v>
      </c>
    </row>
    <row r="219" spans="1:16" hidden="1" x14ac:dyDescent="0.35">
      <c r="A219" s="418">
        <v>1145</v>
      </c>
      <c r="B219" s="418" t="s">
        <v>1499</v>
      </c>
      <c r="C219" s="419" t="s">
        <v>1500</v>
      </c>
      <c r="D219" s="420">
        <v>28900</v>
      </c>
      <c r="E219" s="420">
        <v>42077</v>
      </c>
      <c r="F219" s="418">
        <v>13177</v>
      </c>
      <c r="G219" s="418">
        <v>36.076659822039701</v>
      </c>
      <c r="H219" s="419" t="s">
        <v>12</v>
      </c>
      <c r="I219" s="419" t="s">
        <v>383</v>
      </c>
      <c r="J219" s="418" t="b">
        <v>0</v>
      </c>
      <c r="K219" s="419" t="s">
        <v>217</v>
      </c>
      <c r="L219" s="419" t="s">
        <v>701</v>
      </c>
      <c r="M219" s="419" t="s">
        <v>702</v>
      </c>
      <c r="N219" s="419" t="s">
        <v>566</v>
      </c>
      <c r="O219" s="419" t="s">
        <v>566</v>
      </c>
      <c r="P219" s="419" t="s">
        <v>396</v>
      </c>
    </row>
    <row r="220" spans="1:16" hidden="1" x14ac:dyDescent="0.35">
      <c r="A220" s="418">
        <v>1146</v>
      </c>
      <c r="B220" s="418" t="s">
        <v>1499</v>
      </c>
      <c r="C220" s="419" t="s">
        <v>1501</v>
      </c>
      <c r="D220" s="420">
        <v>30138</v>
      </c>
      <c r="E220" s="420">
        <v>42077</v>
      </c>
      <c r="F220" s="418">
        <v>11939</v>
      </c>
      <c r="G220" s="418">
        <v>32.6872005475702</v>
      </c>
      <c r="H220" s="419" t="s">
        <v>11</v>
      </c>
      <c r="I220" s="419" t="s">
        <v>383</v>
      </c>
      <c r="J220" s="418" t="b">
        <v>0</v>
      </c>
      <c r="K220" s="419" t="s">
        <v>217</v>
      </c>
      <c r="L220" s="419" t="s">
        <v>701</v>
      </c>
      <c r="M220" s="419" t="s">
        <v>702</v>
      </c>
      <c r="N220" s="419" t="s">
        <v>566</v>
      </c>
      <c r="O220" s="419" t="s">
        <v>566</v>
      </c>
      <c r="P220" s="419" t="s">
        <v>396</v>
      </c>
    </row>
    <row r="221" spans="1:16" hidden="1" x14ac:dyDescent="0.35">
      <c r="A221" s="418">
        <v>1147</v>
      </c>
      <c r="B221" s="418" t="s">
        <v>1499</v>
      </c>
      <c r="C221" s="419" t="s">
        <v>1502</v>
      </c>
      <c r="D221" s="420">
        <v>30108</v>
      </c>
      <c r="E221" s="420">
        <v>42077</v>
      </c>
      <c r="F221" s="418">
        <v>11969</v>
      </c>
      <c r="G221" s="418">
        <v>32.7693360711841</v>
      </c>
      <c r="H221" s="419" t="s">
        <v>12</v>
      </c>
      <c r="I221" s="419" t="s">
        <v>381</v>
      </c>
      <c r="J221" s="418" t="b">
        <v>0</v>
      </c>
      <c r="K221" s="419" t="s">
        <v>217</v>
      </c>
      <c r="L221" s="419" t="s">
        <v>701</v>
      </c>
      <c r="M221" s="419" t="s">
        <v>702</v>
      </c>
      <c r="N221" s="419" t="s">
        <v>566</v>
      </c>
      <c r="O221" s="419" t="s">
        <v>566</v>
      </c>
      <c r="P221" s="419" t="s">
        <v>396</v>
      </c>
    </row>
    <row r="222" spans="1:16" hidden="1" x14ac:dyDescent="0.35">
      <c r="A222" s="418">
        <v>1148</v>
      </c>
      <c r="B222" s="418" t="s">
        <v>1503</v>
      </c>
      <c r="C222" s="419" t="s">
        <v>1504</v>
      </c>
      <c r="D222" s="420">
        <v>32665</v>
      </c>
      <c r="E222" s="420">
        <v>42341</v>
      </c>
      <c r="F222" s="418">
        <v>9676</v>
      </c>
      <c r="G222" s="418">
        <v>26.491444216290201</v>
      </c>
      <c r="H222" s="419" t="s">
        <v>12</v>
      </c>
      <c r="I222" s="419" t="s">
        <v>374</v>
      </c>
      <c r="J222" s="418" t="b">
        <v>1</v>
      </c>
      <c r="K222" s="419" t="s">
        <v>217</v>
      </c>
      <c r="L222" s="419" t="s">
        <v>767</v>
      </c>
      <c r="M222" s="419" t="s">
        <v>768</v>
      </c>
      <c r="N222" s="419" t="s">
        <v>566</v>
      </c>
      <c r="O222" s="419" t="s">
        <v>566</v>
      </c>
      <c r="P222" s="419" t="s">
        <v>396</v>
      </c>
    </row>
    <row r="223" spans="1:16" hidden="1" x14ac:dyDescent="0.35">
      <c r="A223" s="418">
        <v>1149</v>
      </c>
      <c r="B223" s="418" t="s">
        <v>1503</v>
      </c>
      <c r="C223" s="419" t="s">
        <v>1505</v>
      </c>
      <c r="D223" s="420">
        <v>28647</v>
      </c>
      <c r="E223" s="420">
        <v>42341</v>
      </c>
      <c r="F223" s="418">
        <v>13694</v>
      </c>
      <c r="G223" s="418">
        <v>37.492128678987001</v>
      </c>
      <c r="H223" s="419" t="s">
        <v>12</v>
      </c>
      <c r="I223" s="419" t="s">
        <v>374</v>
      </c>
      <c r="J223" s="418" t="b">
        <v>1</v>
      </c>
      <c r="K223" s="419" t="s">
        <v>217</v>
      </c>
      <c r="L223" s="419" t="s">
        <v>767</v>
      </c>
      <c r="M223" s="419" t="s">
        <v>768</v>
      </c>
      <c r="N223" s="419" t="s">
        <v>566</v>
      </c>
      <c r="O223" s="419" t="s">
        <v>566</v>
      </c>
      <c r="P223" s="419" t="s">
        <v>396</v>
      </c>
    </row>
    <row r="224" spans="1:16" hidden="1" x14ac:dyDescent="0.35">
      <c r="A224" s="418">
        <v>1150</v>
      </c>
      <c r="B224" s="418" t="s">
        <v>1503</v>
      </c>
      <c r="C224" s="419" t="s">
        <v>1506</v>
      </c>
      <c r="D224" s="420">
        <v>23534</v>
      </c>
      <c r="E224" s="420">
        <v>42341</v>
      </c>
      <c r="F224" s="418">
        <v>18807</v>
      </c>
      <c r="G224" s="418">
        <v>51.490759753593402</v>
      </c>
      <c r="H224" s="419" t="s">
        <v>12</v>
      </c>
      <c r="I224" s="419" t="s">
        <v>374</v>
      </c>
      <c r="J224" s="418" t="b">
        <v>1</v>
      </c>
      <c r="K224" s="419" t="s">
        <v>217</v>
      </c>
      <c r="L224" s="419" t="s">
        <v>767</v>
      </c>
      <c r="M224" s="419" t="s">
        <v>768</v>
      </c>
      <c r="N224" s="419" t="s">
        <v>566</v>
      </c>
      <c r="O224" s="419" t="s">
        <v>566</v>
      </c>
      <c r="P224" s="419" t="s">
        <v>396</v>
      </c>
    </row>
    <row r="225" spans="1:16" hidden="1" x14ac:dyDescent="0.35">
      <c r="A225" s="418">
        <v>1151</v>
      </c>
      <c r="B225" s="418" t="s">
        <v>1503</v>
      </c>
      <c r="C225" s="419" t="s">
        <v>1507</v>
      </c>
      <c r="D225" s="420">
        <v>22073</v>
      </c>
      <c r="E225" s="420">
        <v>42341</v>
      </c>
      <c r="F225" s="418">
        <v>20268</v>
      </c>
      <c r="G225" s="418">
        <v>55.490759753593402</v>
      </c>
      <c r="H225" s="419" t="s">
        <v>12</v>
      </c>
      <c r="I225" s="419" t="s">
        <v>383</v>
      </c>
      <c r="J225" s="418" t="b">
        <v>1</v>
      </c>
      <c r="K225" s="419" t="s">
        <v>217</v>
      </c>
      <c r="L225" s="419" t="s">
        <v>767</v>
      </c>
      <c r="M225" s="419" t="s">
        <v>768</v>
      </c>
      <c r="N225" s="419" t="s">
        <v>566</v>
      </c>
      <c r="O225" s="419" t="s">
        <v>566</v>
      </c>
      <c r="P225" s="419" t="s">
        <v>396</v>
      </c>
    </row>
    <row r="226" spans="1:16" ht="43.5" x14ac:dyDescent="0.35">
      <c r="A226" s="418">
        <v>1152</v>
      </c>
      <c r="B226" s="418" t="s">
        <v>1508</v>
      </c>
      <c r="C226" s="419" t="s">
        <v>1509</v>
      </c>
      <c r="D226" s="420">
        <v>29648</v>
      </c>
      <c r="E226" s="420">
        <v>42341</v>
      </c>
      <c r="F226" s="418">
        <v>12693</v>
      </c>
      <c r="G226" s="418">
        <v>34.751540041067798</v>
      </c>
      <c r="H226" s="419" t="s">
        <v>12</v>
      </c>
      <c r="I226" s="419" t="s">
        <v>378</v>
      </c>
      <c r="J226" s="418" t="b">
        <v>0</v>
      </c>
      <c r="K226" s="419" t="s">
        <v>217</v>
      </c>
      <c r="L226" s="419" t="s">
        <v>486</v>
      </c>
      <c r="M226" s="419" t="s">
        <v>489</v>
      </c>
      <c r="N226" s="419" t="s">
        <v>399</v>
      </c>
      <c r="O226" s="419" t="s">
        <v>399</v>
      </c>
      <c r="P226" s="419" t="s">
        <v>396</v>
      </c>
    </row>
    <row r="227" spans="1:16" hidden="1" x14ac:dyDescent="0.35">
      <c r="A227" s="418">
        <v>1153</v>
      </c>
      <c r="B227" s="418" t="s">
        <v>1508</v>
      </c>
      <c r="C227" s="419" t="s">
        <v>1510</v>
      </c>
      <c r="D227" s="420">
        <v>23865</v>
      </c>
      <c r="E227" s="420">
        <v>42341</v>
      </c>
      <c r="F227" s="418">
        <v>18476</v>
      </c>
      <c r="G227" s="418">
        <v>50.5845311430527</v>
      </c>
      <c r="H227" s="419" t="s">
        <v>12</v>
      </c>
      <c r="I227" s="419" t="s">
        <v>383</v>
      </c>
      <c r="J227" s="418" t="b">
        <v>0</v>
      </c>
      <c r="K227" s="419" t="s">
        <v>217</v>
      </c>
      <c r="L227" s="419" t="s">
        <v>486</v>
      </c>
      <c r="M227" s="419" t="s">
        <v>489</v>
      </c>
      <c r="N227" s="419" t="s">
        <v>399</v>
      </c>
      <c r="O227" s="419" t="s">
        <v>399</v>
      </c>
      <c r="P227" s="419" t="s">
        <v>396</v>
      </c>
    </row>
    <row r="228" spans="1:16" hidden="1" x14ac:dyDescent="0.35">
      <c r="A228" s="418">
        <v>1154</v>
      </c>
      <c r="B228" s="418" t="s">
        <v>1511</v>
      </c>
      <c r="C228" s="419" t="s">
        <v>1512</v>
      </c>
      <c r="D228" s="420">
        <v>26337</v>
      </c>
      <c r="E228" s="420">
        <v>41905</v>
      </c>
      <c r="F228" s="418">
        <v>15568</v>
      </c>
      <c r="G228" s="418">
        <v>42.622861054072601</v>
      </c>
      <c r="H228" s="419" t="s">
        <v>12</v>
      </c>
      <c r="I228" s="419" t="s">
        <v>374</v>
      </c>
      <c r="J228" s="418" t="b">
        <v>0</v>
      </c>
      <c r="K228" s="419" t="s">
        <v>217</v>
      </c>
      <c r="L228" s="419" t="s">
        <v>754</v>
      </c>
      <c r="M228" s="419" t="s">
        <v>756</v>
      </c>
      <c r="N228" s="419" t="s">
        <v>566</v>
      </c>
      <c r="O228" s="419" t="s">
        <v>566</v>
      </c>
      <c r="P228" s="419" t="s">
        <v>396</v>
      </c>
    </row>
    <row r="229" spans="1:16" hidden="1" x14ac:dyDescent="0.35">
      <c r="A229" s="418">
        <v>1155</v>
      </c>
      <c r="B229" s="418" t="s">
        <v>1511</v>
      </c>
      <c r="C229" s="419" t="s">
        <v>1513</v>
      </c>
      <c r="D229" s="420">
        <v>32300</v>
      </c>
      <c r="E229" s="420">
        <v>41905</v>
      </c>
      <c r="F229" s="418">
        <v>9605</v>
      </c>
      <c r="G229" s="418">
        <v>26.297056810403799</v>
      </c>
      <c r="H229" s="419" t="s">
        <v>12</v>
      </c>
      <c r="I229" s="419" t="s">
        <v>376</v>
      </c>
      <c r="J229" s="418" t="b">
        <v>0</v>
      </c>
      <c r="K229" s="419" t="s">
        <v>217</v>
      </c>
      <c r="L229" s="419" t="s">
        <v>754</v>
      </c>
      <c r="M229" s="419" t="s">
        <v>756</v>
      </c>
      <c r="N229" s="419" t="s">
        <v>566</v>
      </c>
      <c r="O229" s="419" t="s">
        <v>566</v>
      </c>
      <c r="P229" s="419" t="s">
        <v>396</v>
      </c>
    </row>
    <row r="230" spans="1:16" ht="43.5" x14ac:dyDescent="0.35">
      <c r="A230" s="418">
        <v>1156</v>
      </c>
      <c r="B230" s="418" t="s">
        <v>1514</v>
      </c>
      <c r="C230" s="419" t="s">
        <v>1515</v>
      </c>
      <c r="D230" s="420">
        <v>29466</v>
      </c>
      <c r="E230" s="420">
        <v>42250</v>
      </c>
      <c r="F230" s="418">
        <v>12784</v>
      </c>
      <c r="G230" s="418">
        <v>35.000684462696803</v>
      </c>
      <c r="H230" s="419" t="s">
        <v>12</v>
      </c>
      <c r="I230" s="419" t="s">
        <v>378</v>
      </c>
      <c r="J230" s="418" t="b">
        <v>0</v>
      </c>
      <c r="K230" s="419" t="s">
        <v>217</v>
      </c>
      <c r="L230" s="419" t="s">
        <v>740</v>
      </c>
      <c r="M230" s="419" t="s">
        <v>743</v>
      </c>
      <c r="N230" s="419" t="s">
        <v>566</v>
      </c>
      <c r="O230" s="419" t="s">
        <v>566</v>
      </c>
      <c r="P230" s="419" t="s">
        <v>396</v>
      </c>
    </row>
    <row r="231" spans="1:16" ht="43.5" x14ac:dyDescent="0.35">
      <c r="A231" s="418">
        <v>1157</v>
      </c>
      <c r="B231" s="418" t="s">
        <v>1514</v>
      </c>
      <c r="C231" s="419" t="s">
        <v>1516</v>
      </c>
      <c r="D231" s="420">
        <v>29743</v>
      </c>
      <c r="E231" s="420">
        <v>42250</v>
      </c>
      <c r="F231" s="418">
        <v>12507</v>
      </c>
      <c r="G231" s="418">
        <v>34.2422997946612</v>
      </c>
      <c r="H231" s="419" t="s">
        <v>12</v>
      </c>
      <c r="I231" s="419" t="s">
        <v>378</v>
      </c>
      <c r="J231" s="418" t="b">
        <v>0</v>
      </c>
      <c r="K231" s="419" t="s">
        <v>217</v>
      </c>
      <c r="L231" s="419" t="s">
        <v>740</v>
      </c>
      <c r="M231" s="419" t="s">
        <v>743</v>
      </c>
      <c r="N231" s="419" t="s">
        <v>566</v>
      </c>
      <c r="O231" s="419" t="s">
        <v>566</v>
      </c>
      <c r="P231" s="419" t="s">
        <v>396</v>
      </c>
    </row>
    <row r="232" spans="1:16" ht="43.5" x14ac:dyDescent="0.35">
      <c r="A232" s="418">
        <v>1158</v>
      </c>
      <c r="B232" s="418" t="s">
        <v>1514</v>
      </c>
      <c r="C232" s="419" t="s">
        <v>1517</v>
      </c>
      <c r="D232" s="420">
        <v>33395</v>
      </c>
      <c r="E232" s="420">
        <v>42250</v>
      </c>
      <c r="F232" s="418">
        <v>8855</v>
      </c>
      <c r="G232" s="418">
        <v>24.243668720054799</v>
      </c>
      <c r="H232" s="419" t="s">
        <v>12</v>
      </c>
      <c r="I232" s="419" t="s">
        <v>378</v>
      </c>
      <c r="J232" s="418" t="b">
        <v>0</v>
      </c>
      <c r="K232" s="419" t="s">
        <v>217</v>
      </c>
      <c r="L232" s="419" t="s">
        <v>740</v>
      </c>
      <c r="M232" s="419" t="s">
        <v>743</v>
      </c>
      <c r="N232" s="419" t="s">
        <v>566</v>
      </c>
      <c r="O232" s="419" t="s">
        <v>566</v>
      </c>
      <c r="P232" s="419" t="s">
        <v>396</v>
      </c>
    </row>
    <row r="233" spans="1:16" ht="43.5" x14ac:dyDescent="0.35">
      <c r="A233" s="418">
        <v>1159</v>
      </c>
      <c r="B233" s="418" t="s">
        <v>1514</v>
      </c>
      <c r="C233" s="419" t="s">
        <v>1518</v>
      </c>
      <c r="D233" s="420">
        <v>33030</v>
      </c>
      <c r="E233" s="420">
        <v>42250</v>
      </c>
      <c r="F233" s="418">
        <v>9220</v>
      </c>
      <c r="G233" s="418">
        <v>25.242984257358</v>
      </c>
      <c r="H233" s="419" t="s">
        <v>12</v>
      </c>
      <c r="I233" s="419" t="s">
        <v>378</v>
      </c>
      <c r="J233" s="418" t="b">
        <v>0</v>
      </c>
      <c r="K233" s="419" t="s">
        <v>217</v>
      </c>
      <c r="L233" s="419" t="s">
        <v>740</v>
      </c>
      <c r="M233" s="419" t="s">
        <v>743</v>
      </c>
      <c r="N233" s="419" t="s">
        <v>566</v>
      </c>
      <c r="O233" s="419" t="s">
        <v>566</v>
      </c>
      <c r="P233" s="419" t="s">
        <v>396</v>
      </c>
    </row>
    <row r="234" spans="1:16" ht="29" x14ac:dyDescent="0.35">
      <c r="A234" s="418">
        <v>1160</v>
      </c>
      <c r="B234" s="418" t="s">
        <v>1519</v>
      </c>
      <c r="C234" s="419" t="s">
        <v>1520</v>
      </c>
      <c r="D234" s="420">
        <v>28213</v>
      </c>
      <c r="E234" s="420">
        <v>42250</v>
      </c>
      <c r="F234" s="418">
        <v>14037</v>
      </c>
      <c r="G234" s="418">
        <v>38.431211498973298</v>
      </c>
      <c r="H234" s="419" t="s">
        <v>12</v>
      </c>
      <c r="I234" s="419" t="s">
        <v>382</v>
      </c>
      <c r="J234" s="418" t="b">
        <v>0</v>
      </c>
      <c r="K234" s="419" t="s">
        <v>217</v>
      </c>
      <c r="L234" s="419" t="s">
        <v>727</v>
      </c>
      <c r="M234" s="419" t="s">
        <v>359</v>
      </c>
      <c r="N234" s="419" t="s">
        <v>566</v>
      </c>
      <c r="O234" s="419" t="s">
        <v>566</v>
      </c>
      <c r="P234" s="419" t="s">
        <v>396</v>
      </c>
    </row>
    <row r="235" spans="1:16" ht="43.5" x14ac:dyDescent="0.35">
      <c r="A235" s="418">
        <v>1161</v>
      </c>
      <c r="B235" s="418" t="s">
        <v>1519</v>
      </c>
      <c r="C235" s="419" t="s">
        <v>1521</v>
      </c>
      <c r="D235" s="420">
        <v>30388</v>
      </c>
      <c r="E235" s="420">
        <v>42250</v>
      </c>
      <c r="F235" s="418">
        <v>11862</v>
      </c>
      <c r="G235" s="418">
        <v>32.476386036961003</v>
      </c>
      <c r="H235" s="419" t="s">
        <v>12</v>
      </c>
      <c r="I235" s="419" t="s">
        <v>385</v>
      </c>
      <c r="J235" s="418" t="b">
        <v>0</v>
      </c>
      <c r="K235" s="419" t="s">
        <v>217</v>
      </c>
      <c r="L235" s="419" t="s">
        <v>727</v>
      </c>
      <c r="M235" s="419" t="s">
        <v>359</v>
      </c>
      <c r="N235" s="419" t="s">
        <v>566</v>
      </c>
      <c r="O235" s="419" t="s">
        <v>566</v>
      </c>
      <c r="P235" s="419" t="s">
        <v>396</v>
      </c>
    </row>
    <row r="236" spans="1:16" hidden="1" x14ac:dyDescent="0.35">
      <c r="A236" s="418">
        <v>1162</v>
      </c>
      <c r="B236" s="418" t="s">
        <v>1522</v>
      </c>
      <c r="C236" s="419" t="s">
        <v>1523</v>
      </c>
      <c r="D236" s="420">
        <v>31618</v>
      </c>
      <c r="E236" s="420">
        <v>42250</v>
      </c>
      <c r="F236" s="418">
        <v>10632</v>
      </c>
      <c r="G236" s="418">
        <v>29.108829568788501</v>
      </c>
      <c r="H236" s="419" t="s">
        <v>12</v>
      </c>
      <c r="I236" s="419" t="s">
        <v>376</v>
      </c>
      <c r="J236" s="418" t="b">
        <v>0</v>
      </c>
      <c r="K236" s="419" t="s">
        <v>217</v>
      </c>
      <c r="L236" s="419" t="s">
        <v>720</v>
      </c>
      <c r="M236" s="419" t="s">
        <v>724</v>
      </c>
      <c r="N236" s="419" t="s">
        <v>566</v>
      </c>
      <c r="O236" s="419" t="s">
        <v>566</v>
      </c>
      <c r="P236" s="419" t="s">
        <v>396</v>
      </c>
    </row>
    <row r="237" spans="1:16" hidden="1" x14ac:dyDescent="0.35">
      <c r="A237" s="418">
        <v>1163</v>
      </c>
      <c r="B237" s="418" t="s">
        <v>1522</v>
      </c>
      <c r="C237" s="419" t="s">
        <v>1524</v>
      </c>
      <c r="D237" s="420">
        <v>34095</v>
      </c>
      <c r="E237" s="420">
        <v>42250</v>
      </c>
      <c r="F237" s="418">
        <v>8155</v>
      </c>
      <c r="G237" s="418">
        <v>22.327173169062299</v>
      </c>
      <c r="H237" s="419" t="s">
        <v>12</v>
      </c>
      <c r="I237" s="419" t="s">
        <v>387</v>
      </c>
      <c r="J237" s="418" t="b">
        <v>0</v>
      </c>
      <c r="K237" s="419" t="s">
        <v>217</v>
      </c>
      <c r="L237" s="419" t="s">
        <v>720</v>
      </c>
      <c r="M237" s="419" t="s">
        <v>724</v>
      </c>
      <c r="N237" s="419" t="s">
        <v>566</v>
      </c>
      <c r="O237" s="419" t="s">
        <v>566</v>
      </c>
      <c r="P237" s="419" t="s">
        <v>396</v>
      </c>
    </row>
    <row r="238" spans="1:16" ht="43.5" x14ac:dyDescent="0.35">
      <c r="A238" s="418">
        <v>1164</v>
      </c>
      <c r="B238" s="418" t="s">
        <v>1522</v>
      </c>
      <c r="C238" s="419" t="s">
        <v>1525</v>
      </c>
      <c r="D238" s="420">
        <v>29378</v>
      </c>
      <c r="E238" s="420">
        <v>42250</v>
      </c>
      <c r="F238" s="418">
        <v>12872</v>
      </c>
      <c r="G238" s="418">
        <v>35.241615331964397</v>
      </c>
      <c r="H238" s="419" t="s">
        <v>11</v>
      </c>
      <c r="I238" s="419" t="s">
        <v>385</v>
      </c>
      <c r="J238" s="418" t="b">
        <v>0</v>
      </c>
      <c r="K238" s="419" t="s">
        <v>217</v>
      </c>
      <c r="L238" s="419" t="s">
        <v>720</v>
      </c>
      <c r="M238" s="419" t="s">
        <v>724</v>
      </c>
      <c r="N238" s="419" t="s">
        <v>566</v>
      </c>
      <c r="O238" s="419" t="s">
        <v>566</v>
      </c>
      <c r="P238" s="419" t="s">
        <v>396</v>
      </c>
    </row>
    <row r="239" spans="1:16" ht="29" x14ac:dyDescent="0.35">
      <c r="A239" s="418">
        <v>1165</v>
      </c>
      <c r="B239" s="418" t="s">
        <v>1526</v>
      </c>
      <c r="C239" s="419" t="s">
        <v>1527</v>
      </c>
      <c r="D239" s="420">
        <v>28755</v>
      </c>
      <c r="E239" s="420">
        <v>41835</v>
      </c>
      <c r="F239" s="418">
        <v>13080</v>
      </c>
      <c r="G239" s="418">
        <v>35.811088295687902</v>
      </c>
      <c r="H239" s="419" t="s">
        <v>12</v>
      </c>
      <c r="I239" s="419" t="s">
        <v>382</v>
      </c>
      <c r="J239" s="418" t="b">
        <v>0</v>
      </c>
      <c r="K239" s="419" t="s">
        <v>217</v>
      </c>
      <c r="L239" s="419" t="s">
        <v>797</v>
      </c>
      <c r="M239" s="419" t="s">
        <v>856</v>
      </c>
      <c r="N239" s="419" t="s">
        <v>485</v>
      </c>
      <c r="O239" s="419" t="s">
        <v>485</v>
      </c>
      <c r="P239" s="419" t="s">
        <v>396</v>
      </c>
    </row>
    <row r="240" spans="1:16" ht="43.5" x14ac:dyDescent="0.35">
      <c r="A240" s="418">
        <v>1166</v>
      </c>
      <c r="B240" s="418" t="s">
        <v>1526</v>
      </c>
      <c r="C240" s="419" t="s">
        <v>1528</v>
      </c>
      <c r="D240" s="420">
        <v>30360</v>
      </c>
      <c r="E240" s="420">
        <v>41835</v>
      </c>
      <c r="F240" s="418">
        <v>11475</v>
      </c>
      <c r="G240" s="418">
        <v>31.416837782340899</v>
      </c>
      <c r="H240" s="419" t="s">
        <v>12</v>
      </c>
      <c r="I240" s="419" t="s">
        <v>385</v>
      </c>
      <c r="J240" s="418" t="b">
        <v>0</v>
      </c>
      <c r="K240" s="419" t="s">
        <v>217</v>
      </c>
      <c r="L240" s="419" t="s">
        <v>797</v>
      </c>
      <c r="M240" s="419" t="s">
        <v>856</v>
      </c>
      <c r="N240" s="419" t="s">
        <v>485</v>
      </c>
      <c r="O240" s="419" t="s">
        <v>485</v>
      </c>
      <c r="P240" s="419" t="s">
        <v>396</v>
      </c>
    </row>
    <row r="241" spans="1:16" ht="43.5" x14ac:dyDescent="0.35">
      <c r="A241" s="418">
        <v>1167</v>
      </c>
      <c r="B241" s="418" t="s">
        <v>1526</v>
      </c>
      <c r="C241" s="419" t="s">
        <v>1529</v>
      </c>
      <c r="D241" s="420">
        <v>34262</v>
      </c>
      <c r="E241" s="420">
        <v>41835</v>
      </c>
      <c r="F241" s="418">
        <v>7573</v>
      </c>
      <c r="G241" s="418">
        <v>20.733744010951401</v>
      </c>
      <c r="H241" s="419" t="s">
        <v>12</v>
      </c>
      <c r="I241" s="419" t="s">
        <v>385</v>
      </c>
      <c r="J241" s="418" t="b">
        <v>0</v>
      </c>
      <c r="K241" s="419" t="s">
        <v>217</v>
      </c>
      <c r="L241" s="419" t="s">
        <v>797</v>
      </c>
      <c r="M241" s="419" t="s">
        <v>856</v>
      </c>
      <c r="N241" s="419" t="s">
        <v>485</v>
      </c>
      <c r="O241" s="419" t="s">
        <v>485</v>
      </c>
      <c r="P241" s="419" t="s">
        <v>396</v>
      </c>
    </row>
    <row r="242" spans="1:16" ht="43.5" x14ac:dyDescent="0.35">
      <c r="A242" s="418">
        <v>1168</v>
      </c>
      <c r="B242" s="418" t="s">
        <v>1526</v>
      </c>
      <c r="C242" s="419" t="s">
        <v>1530</v>
      </c>
      <c r="D242" s="420">
        <v>33030</v>
      </c>
      <c r="E242" s="420">
        <v>41835</v>
      </c>
      <c r="F242" s="418">
        <v>8805</v>
      </c>
      <c r="G242" s="418">
        <v>24.106776180698201</v>
      </c>
      <c r="H242" s="419" t="s">
        <v>12</v>
      </c>
      <c r="I242" s="419" t="s">
        <v>385</v>
      </c>
      <c r="J242" s="418" t="b">
        <v>1</v>
      </c>
      <c r="K242" s="419" t="s">
        <v>217</v>
      </c>
      <c r="L242" s="419" t="s">
        <v>797</v>
      </c>
      <c r="M242" s="419" t="s">
        <v>856</v>
      </c>
      <c r="N242" s="419" t="s">
        <v>485</v>
      </c>
      <c r="O242" s="419" t="s">
        <v>485</v>
      </c>
      <c r="P242" s="419" t="s">
        <v>396</v>
      </c>
    </row>
    <row r="243" spans="1:16" x14ac:dyDescent="0.35">
      <c r="A243" s="418">
        <v>1169</v>
      </c>
      <c r="B243" s="418" t="s">
        <v>1531</v>
      </c>
      <c r="C243" s="419" t="s">
        <v>1532</v>
      </c>
      <c r="D243" s="420">
        <v>32935</v>
      </c>
      <c r="E243" s="420">
        <v>41599</v>
      </c>
      <c r="F243" s="418">
        <v>8664</v>
      </c>
      <c r="G243" s="418">
        <v>23.720739219712499</v>
      </c>
      <c r="H243" s="419" t="s">
        <v>12</v>
      </c>
      <c r="I243" s="419" t="s">
        <v>380</v>
      </c>
      <c r="J243" s="418" t="b">
        <v>0</v>
      </c>
      <c r="K243" s="419" t="s">
        <v>217</v>
      </c>
      <c r="L243" s="419" t="s">
        <v>744</v>
      </c>
      <c r="M243" s="419" t="s">
        <v>746</v>
      </c>
      <c r="N243" s="419" t="s">
        <v>566</v>
      </c>
      <c r="O243" s="419" t="s">
        <v>566</v>
      </c>
      <c r="P243" s="419" t="s">
        <v>396</v>
      </c>
    </row>
    <row r="244" spans="1:16" hidden="1" x14ac:dyDescent="0.35">
      <c r="A244" s="418">
        <v>1170</v>
      </c>
      <c r="B244" s="418" t="s">
        <v>1531</v>
      </c>
      <c r="C244" s="419" t="s">
        <v>1533</v>
      </c>
      <c r="D244" s="420">
        <v>34126</v>
      </c>
      <c r="E244" s="420">
        <v>41599</v>
      </c>
      <c r="F244" s="418">
        <v>7473</v>
      </c>
      <c r="G244" s="418">
        <v>20.459958932238202</v>
      </c>
      <c r="H244" s="419" t="s">
        <v>12</v>
      </c>
      <c r="I244" s="419" t="s">
        <v>374</v>
      </c>
      <c r="J244" s="418" t="b">
        <v>0</v>
      </c>
      <c r="K244" s="419" t="s">
        <v>217</v>
      </c>
      <c r="L244" s="419" t="s">
        <v>744</v>
      </c>
      <c r="M244" s="419" t="s">
        <v>746</v>
      </c>
      <c r="N244" s="419" t="s">
        <v>566</v>
      </c>
      <c r="O244" s="419" t="s">
        <v>566</v>
      </c>
      <c r="P244" s="419" t="s">
        <v>396</v>
      </c>
    </row>
    <row r="245" spans="1:16" hidden="1" x14ac:dyDescent="0.35">
      <c r="A245" s="418">
        <v>1171</v>
      </c>
      <c r="B245" s="418" t="s">
        <v>1531</v>
      </c>
      <c r="C245" s="419" t="s">
        <v>217</v>
      </c>
      <c r="H245" s="419" t="s">
        <v>12</v>
      </c>
      <c r="I245" s="419" t="s">
        <v>1236</v>
      </c>
      <c r="J245" s="418" t="b">
        <v>0</v>
      </c>
      <c r="K245" s="419" t="s">
        <v>217</v>
      </c>
      <c r="L245" s="419" t="s">
        <v>744</v>
      </c>
      <c r="M245" s="419" t="s">
        <v>746</v>
      </c>
      <c r="N245" s="419" t="s">
        <v>566</v>
      </c>
      <c r="O245" s="419" t="s">
        <v>566</v>
      </c>
      <c r="P245" s="419" t="s">
        <v>396</v>
      </c>
    </row>
    <row r="246" spans="1:16" ht="29" x14ac:dyDescent="0.35">
      <c r="A246" s="418">
        <v>1172</v>
      </c>
      <c r="B246" s="418" t="s">
        <v>1534</v>
      </c>
      <c r="C246" s="419" t="s">
        <v>1535</v>
      </c>
      <c r="D246" s="420">
        <v>29378</v>
      </c>
      <c r="E246" s="420">
        <v>41595</v>
      </c>
      <c r="F246" s="418">
        <v>12217</v>
      </c>
      <c r="G246" s="418">
        <v>33.448323066392902</v>
      </c>
      <c r="H246" s="419" t="s">
        <v>12</v>
      </c>
      <c r="I246" s="419" t="s">
        <v>382</v>
      </c>
      <c r="J246" s="418" t="b">
        <v>1</v>
      </c>
      <c r="K246" s="419" t="s">
        <v>217</v>
      </c>
      <c r="L246" s="419" t="s">
        <v>563</v>
      </c>
      <c r="M246" s="419" t="s">
        <v>565</v>
      </c>
      <c r="N246" s="419" t="s">
        <v>566</v>
      </c>
      <c r="O246" s="419" t="s">
        <v>566</v>
      </c>
      <c r="P246" s="419" t="s">
        <v>396</v>
      </c>
    </row>
    <row r="247" spans="1:16" hidden="1" x14ac:dyDescent="0.35">
      <c r="A247" s="418">
        <v>1173</v>
      </c>
      <c r="B247" s="418" t="s">
        <v>1534</v>
      </c>
      <c r="C247" s="419" t="s">
        <v>1536</v>
      </c>
      <c r="D247" s="420">
        <v>29378</v>
      </c>
      <c r="E247" s="420">
        <v>41595</v>
      </c>
      <c r="F247" s="418">
        <v>12217</v>
      </c>
      <c r="G247" s="418">
        <v>33.448323066392902</v>
      </c>
      <c r="H247" s="419" t="s">
        <v>12</v>
      </c>
      <c r="I247" s="419" t="s">
        <v>374</v>
      </c>
      <c r="J247" s="418" t="b">
        <v>1</v>
      </c>
      <c r="K247" s="419" t="s">
        <v>217</v>
      </c>
      <c r="L247" s="419" t="s">
        <v>563</v>
      </c>
      <c r="M247" s="419" t="s">
        <v>565</v>
      </c>
      <c r="N247" s="419" t="s">
        <v>566</v>
      </c>
      <c r="O247" s="419" t="s">
        <v>566</v>
      </c>
      <c r="P247" s="419" t="s">
        <v>396</v>
      </c>
    </row>
    <row r="248" spans="1:16" hidden="1" x14ac:dyDescent="0.35">
      <c r="A248" s="418">
        <v>1174</v>
      </c>
      <c r="B248" s="418" t="s">
        <v>1537</v>
      </c>
      <c r="C248" s="419" t="s">
        <v>1538</v>
      </c>
      <c r="D248" s="420">
        <v>27551</v>
      </c>
      <c r="E248" s="420">
        <v>41595</v>
      </c>
      <c r="F248" s="418">
        <v>14044</v>
      </c>
      <c r="G248" s="418">
        <v>38.450376454483198</v>
      </c>
      <c r="H248" s="419" t="s">
        <v>12</v>
      </c>
      <c r="I248" s="419" t="s">
        <v>383</v>
      </c>
      <c r="J248" s="418" t="b">
        <v>0</v>
      </c>
      <c r="K248" s="419" t="s">
        <v>217</v>
      </c>
      <c r="L248" s="419" t="s">
        <v>569</v>
      </c>
      <c r="M248" s="419" t="s">
        <v>571</v>
      </c>
      <c r="N248" s="419" t="s">
        <v>551</v>
      </c>
      <c r="O248" s="419" t="s">
        <v>551</v>
      </c>
      <c r="P248" s="419" t="s">
        <v>396</v>
      </c>
    </row>
    <row r="249" spans="1:16" hidden="1" x14ac:dyDescent="0.35">
      <c r="A249" s="418">
        <v>1175</v>
      </c>
      <c r="B249" s="418" t="s">
        <v>1537</v>
      </c>
      <c r="C249" s="419" t="s">
        <v>1539</v>
      </c>
      <c r="D249" s="420">
        <v>29743</v>
      </c>
      <c r="E249" s="420">
        <v>41595</v>
      </c>
      <c r="F249" s="418">
        <v>11852</v>
      </c>
      <c r="G249" s="418">
        <v>32.449007529089698</v>
      </c>
      <c r="H249" s="419" t="s">
        <v>12</v>
      </c>
      <c r="I249" s="419" t="s">
        <v>387</v>
      </c>
      <c r="J249" s="418" t="b">
        <v>0</v>
      </c>
      <c r="K249" s="419" t="s">
        <v>217</v>
      </c>
      <c r="L249" s="419" t="s">
        <v>569</v>
      </c>
      <c r="M249" s="419" t="s">
        <v>571</v>
      </c>
      <c r="N249" s="419" t="s">
        <v>551</v>
      </c>
      <c r="O249" s="419" t="s">
        <v>551</v>
      </c>
      <c r="P249" s="419" t="s">
        <v>396</v>
      </c>
    </row>
    <row r="250" spans="1:16" hidden="1" x14ac:dyDescent="0.35">
      <c r="A250" s="418">
        <v>1176</v>
      </c>
      <c r="B250" s="418" t="s">
        <v>1540</v>
      </c>
      <c r="C250" s="419" t="s">
        <v>1541</v>
      </c>
      <c r="D250" s="420">
        <v>28467</v>
      </c>
      <c r="E250" s="420">
        <v>41960</v>
      </c>
      <c r="F250" s="418">
        <v>13493</v>
      </c>
      <c r="G250" s="418">
        <v>36.941820670773403</v>
      </c>
      <c r="H250" s="419" t="s">
        <v>12</v>
      </c>
      <c r="I250" s="419" t="s">
        <v>374</v>
      </c>
      <c r="J250" s="418" t="b">
        <v>0</v>
      </c>
      <c r="K250" s="419" t="s">
        <v>217</v>
      </c>
      <c r="L250" s="419" t="s">
        <v>557</v>
      </c>
      <c r="M250" s="419" t="s">
        <v>560</v>
      </c>
      <c r="N250" s="419" t="s">
        <v>551</v>
      </c>
      <c r="O250" s="419" t="s">
        <v>551</v>
      </c>
      <c r="P250" s="419" t="s">
        <v>396</v>
      </c>
    </row>
    <row r="251" spans="1:16" hidden="1" x14ac:dyDescent="0.35">
      <c r="A251" s="418">
        <v>1177</v>
      </c>
      <c r="B251" s="418" t="s">
        <v>1542</v>
      </c>
      <c r="C251" s="419" t="s">
        <v>1543</v>
      </c>
      <c r="D251" s="420">
        <v>32665</v>
      </c>
      <c r="E251" s="420">
        <v>41594</v>
      </c>
      <c r="F251" s="418">
        <v>8929</v>
      </c>
      <c r="G251" s="418">
        <v>24.4462696783025</v>
      </c>
      <c r="H251" s="419" t="s">
        <v>11</v>
      </c>
      <c r="I251" s="419" t="s">
        <v>383</v>
      </c>
      <c r="J251" s="418" t="b">
        <v>0</v>
      </c>
      <c r="K251" s="419" t="s">
        <v>217</v>
      </c>
      <c r="L251" s="419" t="s">
        <v>763</v>
      </c>
      <c r="M251" s="419" t="s">
        <v>760</v>
      </c>
      <c r="N251" s="419" t="s">
        <v>566</v>
      </c>
      <c r="O251" s="419" t="s">
        <v>566</v>
      </c>
      <c r="P251" s="419" t="s">
        <v>396</v>
      </c>
    </row>
    <row r="252" spans="1:16" hidden="1" x14ac:dyDescent="0.35">
      <c r="A252" s="418">
        <v>1178</v>
      </c>
      <c r="B252" s="418" t="s">
        <v>1542</v>
      </c>
      <c r="C252" s="419" t="s">
        <v>1544</v>
      </c>
      <c r="D252" s="420">
        <v>33030</v>
      </c>
      <c r="E252" s="420">
        <v>41594</v>
      </c>
      <c r="F252" s="418">
        <v>8564</v>
      </c>
      <c r="G252" s="418">
        <v>23.446954140999299</v>
      </c>
      <c r="H252" s="419" t="s">
        <v>11</v>
      </c>
      <c r="I252" s="419" t="s">
        <v>1236</v>
      </c>
      <c r="J252" s="418" t="b">
        <v>0</v>
      </c>
      <c r="K252" s="419" t="s">
        <v>217</v>
      </c>
      <c r="L252" s="419" t="s">
        <v>763</v>
      </c>
      <c r="M252" s="419" t="s">
        <v>760</v>
      </c>
      <c r="N252" s="419" t="s">
        <v>566</v>
      </c>
      <c r="O252" s="419" t="s">
        <v>566</v>
      </c>
      <c r="P252" s="419" t="s">
        <v>396</v>
      </c>
    </row>
    <row r="253" spans="1:16" ht="43.5" x14ac:dyDescent="0.35">
      <c r="A253" s="418">
        <v>1179</v>
      </c>
      <c r="B253" s="418" t="s">
        <v>1545</v>
      </c>
      <c r="C253" s="419" t="s">
        <v>1546</v>
      </c>
      <c r="D253" s="420">
        <v>30378</v>
      </c>
      <c r="E253" s="420">
        <v>41594</v>
      </c>
      <c r="F253" s="418">
        <v>11216</v>
      </c>
      <c r="G253" s="418">
        <v>30.7077344284736</v>
      </c>
      <c r="H253" s="419" t="s">
        <v>12</v>
      </c>
      <c r="I253" s="419" t="s">
        <v>378</v>
      </c>
      <c r="J253" s="418" t="b">
        <v>1</v>
      </c>
      <c r="K253" s="419" t="s">
        <v>217</v>
      </c>
      <c r="L253" s="419" t="s">
        <v>758</v>
      </c>
      <c r="M253" s="419" t="s">
        <v>762</v>
      </c>
      <c r="N253" s="419" t="s">
        <v>566</v>
      </c>
      <c r="O253" s="419" t="s">
        <v>566</v>
      </c>
      <c r="P253" s="419" t="s">
        <v>396</v>
      </c>
    </row>
    <row r="254" spans="1:16" ht="29" x14ac:dyDescent="0.35">
      <c r="A254" s="418">
        <v>1180</v>
      </c>
      <c r="B254" s="418" t="s">
        <v>1545</v>
      </c>
      <c r="C254" s="419" t="s">
        <v>1547</v>
      </c>
      <c r="D254" s="420">
        <v>29743</v>
      </c>
      <c r="E254" s="420">
        <v>41594</v>
      </c>
      <c r="F254" s="418">
        <v>11851</v>
      </c>
      <c r="G254" s="418">
        <v>32.4462696783025</v>
      </c>
      <c r="H254" s="419" t="s">
        <v>11</v>
      </c>
      <c r="I254" s="419" t="s">
        <v>382</v>
      </c>
      <c r="J254" s="418" t="b">
        <v>1</v>
      </c>
      <c r="K254" s="419" t="s">
        <v>217</v>
      </c>
      <c r="L254" s="419" t="s">
        <v>758</v>
      </c>
      <c r="M254" s="419" t="s">
        <v>762</v>
      </c>
      <c r="N254" s="419" t="s">
        <v>566</v>
      </c>
      <c r="O254" s="419" t="s">
        <v>566</v>
      </c>
      <c r="P254" s="419" t="s">
        <v>396</v>
      </c>
    </row>
    <row r="255" spans="1:16" ht="29" x14ac:dyDescent="0.35">
      <c r="A255" s="418">
        <v>1181</v>
      </c>
      <c r="B255" s="418" t="s">
        <v>1548</v>
      </c>
      <c r="C255" s="419" t="s">
        <v>1549</v>
      </c>
      <c r="D255" s="420">
        <v>31036</v>
      </c>
      <c r="E255" s="420">
        <v>41594</v>
      </c>
      <c r="F255" s="418">
        <v>10558</v>
      </c>
      <c r="G255" s="418">
        <v>28.906228610540701</v>
      </c>
      <c r="H255" s="419" t="s">
        <v>12</v>
      </c>
      <c r="I255" s="419" t="s">
        <v>382</v>
      </c>
      <c r="J255" s="418" t="b">
        <v>1</v>
      </c>
      <c r="K255" s="419" t="s">
        <v>217</v>
      </c>
      <c r="L255" s="419" t="s">
        <v>730</v>
      </c>
      <c r="M255" s="419" t="s">
        <v>734</v>
      </c>
      <c r="N255" s="419" t="s">
        <v>566</v>
      </c>
      <c r="O255" s="419" t="s">
        <v>566</v>
      </c>
      <c r="P255" s="419" t="s">
        <v>396</v>
      </c>
    </row>
    <row r="256" spans="1:16" ht="29" x14ac:dyDescent="0.35">
      <c r="A256" s="418">
        <v>1182</v>
      </c>
      <c r="B256" s="418" t="s">
        <v>1550</v>
      </c>
      <c r="C256" s="419" t="s">
        <v>1551</v>
      </c>
      <c r="D256" s="420">
        <v>23494</v>
      </c>
      <c r="E256" s="420">
        <v>41593</v>
      </c>
      <c r="F256" s="418">
        <v>18099</v>
      </c>
      <c r="G256" s="418">
        <v>49.552361396303901</v>
      </c>
      <c r="H256" s="419" t="s">
        <v>12</v>
      </c>
      <c r="I256" s="419" t="s">
        <v>382</v>
      </c>
      <c r="J256" s="418" t="b">
        <v>1</v>
      </c>
      <c r="K256" s="419" t="s">
        <v>217</v>
      </c>
      <c r="L256" s="419" t="s">
        <v>716</v>
      </c>
      <c r="M256" s="419" t="s">
        <v>717</v>
      </c>
      <c r="N256" s="419" t="s">
        <v>566</v>
      </c>
      <c r="O256" s="419" t="s">
        <v>566</v>
      </c>
      <c r="P256" s="419" t="s">
        <v>396</v>
      </c>
    </row>
    <row r="257" spans="1:16" ht="29" x14ac:dyDescent="0.35">
      <c r="A257" s="418">
        <v>1183</v>
      </c>
      <c r="B257" s="418" t="s">
        <v>1550</v>
      </c>
      <c r="C257" s="419" t="s">
        <v>1552</v>
      </c>
      <c r="D257" s="420">
        <v>30700</v>
      </c>
      <c r="E257" s="420">
        <v>41593</v>
      </c>
      <c r="F257" s="418">
        <v>10893</v>
      </c>
      <c r="G257" s="418">
        <v>29.823408624230002</v>
      </c>
      <c r="H257" s="419" t="s">
        <v>12</v>
      </c>
      <c r="I257" s="419" t="s">
        <v>382</v>
      </c>
      <c r="J257" s="418" t="b">
        <v>1</v>
      </c>
      <c r="K257" s="419" t="s">
        <v>217</v>
      </c>
      <c r="L257" s="419" t="s">
        <v>716</v>
      </c>
      <c r="M257" s="419" t="s">
        <v>717</v>
      </c>
      <c r="N257" s="419" t="s">
        <v>566</v>
      </c>
      <c r="O257" s="419" t="s">
        <v>566</v>
      </c>
      <c r="P257" s="419" t="s">
        <v>396</v>
      </c>
    </row>
    <row r="258" spans="1:16" ht="43.5" x14ac:dyDescent="0.35">
      <c r="A258" s="418">
        <v>1184</v>
      </c>
      <c r="B258" s="418" t="s">
        <v>1550</v>
      </c>
      <c r="C258" s="419" t="s">
        <v>1553</v>
      </c>
      <c r="D258" s="420">
        <v>30410</v>
      </c>
      <c r="E258" s="420">
        <v>41593</v>
      </c>
      <c r="F258" s="418">
        <v>11183</v>
      </c>
      <c r="G258" s="418">
        <v>30.6173853524983</v>
      </c>
      <c r="H258" s="419" t="s">
        <v>12</v>
      </c>
      <c r="I258" s="419" t="s">
        <v>378</v>
      </c>
      <c r="J258" s="418" t="b">
        <v>1</v>
      </c>
      <c r="K258" s="419" t="s">
        <v>217</v>
      </c>
      <c r="L258" s="419" t="s">
        <v>716</v>
      </c>
      <c r="M258" s="419" t="s">
        <v>717</v>
      </c>
      <c r="N258" s="419" t="s">
        <v>566</v>
      </c>
      <c r="O258" s="419" t="s">
        <v>566</v>
      </c>
      <c r="P258" s="419" t="s">
        <v>396</v>
      </c>
    </row>
    <row r="259" spans="1:16" hidden="1" x14ac:dyDescent="0.35">
      <c r="A259" s="418">
        <v>928</v>
      </c>
      <c r="B259" s="418" t="s">
        <v>1554</v>
      </c>
      <c r="C259" s="419" t="s">
        <v>1555</v>
      </c>
      <c r="D259" s="420">
        <v>32665</v>
      </c>
      <c r="E259" s="420">
        <v>41611</v>
      </c>
      <c r="F259" s="418">
        <v>8946</v>
      </c>
      <c r="G259" s="418">
        <v>24.492813141683801</v>
      </c>
      <c r="H259" s="419" t="s">
        <v>12</v>
      </c>
      <c r="I259" s="419" t="s">
        <v>374</v>
      </c>
      <c r="J259" s="418" t="b">
        <v>0</v>
      </c>
      <c r="K259" s="419" t="s">
        <v>217</v>
      </c>
      <c r="L259" s="419" t="s">
        <v>934</v>
      </c>
      <c r="M259" s="419" t="s">
        <v>768</v>
      </c>
      <c r="N259" s="419" t="s">
        <v>566</v>
      </c>
      <c r="O259" s="419" t="s">
        <v>566</v>
      </c>
      <c r="P259" s="419" t="s">
        <v>396</v>
      </c>
    </row>
    <row r="260" spans="1:16" hidden="1" x14ac:dyDescent="0.35">
      <c r="A260" s="418">
        <v>929</v>
      </c>
      <c r="B260" s="418" t="s">
        <v>1554</v>
      </c>
      <c r="C260" s="419" t="s">
        <v>1556</v>
      </c>
      <c r="D260" s="420">
        <v>32633</v>
      </c>
      <c r="E260" s="420">
        <v>41611</v>
      </c>
      <c r="F260" s="418">
        <v>8978</v>
      </c>
      <c r="G260" s="418">
        <v>24.580424366871998</v>
      </c>
      <c r="H260" s="419" t="s">
        <v>12</v>
      </c>
      <c r="I260" s="419" t="s">
        <v>374</v>
      </c>
      <c r="J260" s="418" t="b">
        <v>0</v>
      </c>
      <c r="K260" s="419" t="s">
        <v>217</v>
      </c>
      <c r="L260" s="419" t="s">
        <v>934</v>
      </c>
      <c r="M260" s="419" t="s">
        <v>768</v>
      </c>
      <c r="N260" s="419" t="s">
        <v>566</v>
      </c>
      <c r="O260" s="419" t="s">
        <v>566</v>
      </c>
      <c r="P260" s="419" t="s">
        <v>396</v>
      </c>
    </row>
    <row r="261" spans="1:16" ht="43.5" x14ac:dyDescent="0.35">
      <c r="A261" s="418">
        <v>930</v>
      </c>
      <c r="B261" s="418" t="s">
        <v>1557</v>
      </c>
      <c r="C261" s="419" t="s">
        <v>1509</v>
      </c>
      <c r="D261" s="420">
        <v>29648</v>
      </c>
      <c r="E261" s="420">
        <v>41581</v>
      </c>
      <c r="F261" s="418">
        <v>11933</v>
      </c>
      <c r="G261" s="418">
        <v>32.670773442847398</v>
      </c>
      <c r="H261" s="419" t="s">
        <v>12</v>
      </c>
      <c r="I261" s="419" t="s">
        <v>378</v>
      </c>
      <c r="J261" s="418" t="b">
        <v>0</v>
      </c>
      <c r="K261" s="419" t="s">
        <v>217</v>
      </c>
      <c r="L261" s="419" t="s">
        <v>936</v>
      </c>
      <c r="M261" s="419" t="s">
        <v>489</v>
      </c>
      <c r="N261" s="419" t="s">
        <v>399</v>
      </c>
      <c r="O261" s="419" t="s">
        <v>399</v>
      </c>
      <c r="P261" s="419" t="s">
        <v>396</v>
      </c>
    </row>
    <row r="262" spans="1:16" hidden="1" x14ac:dyDescent="0.35">
      <c r="A262" s="418">
        <v>931</v>
      </c>
      <c r="B262" s="418" t="s">
        <v>1557</v>
      </c>
      <c r="C262" s="419" t="s">
        <v>1558</v>
      </c>
      <c r="D262" s="420">
        <v>23865</v>
      </c>
      <c r="E262" s="420">
        <v>41581</v>
      </c>
      <c r="F262" s="418">
        <v>17716</v>
      </c>
      <c r="G262" s="418">
        <v>48.5037645448323</v>
      </c>
      <c r="H262" s="419" t="s">
        <v>12</v>
      </c>
      <c r="I262" s="419" t="s">
        <v>383</v>
      </c>
      <c r="J262" s="418" t="b">
        <v>0</v>
      </c>
      <c r="K262" s="419" t="s">
        <v>217</v>
      </c>
      <c r="L262" s="419" t="s">
        <v>936</v>
      </c>
      <c r="M262" s="419" t="s">
        <v>489</v>
      </c>
      <c r="N262" s="419" t="s">
        <v>399</v>
      </c>
      <c r="O262" s="419" t="s">
        <v>399</v>
      </c>
      <c r="P262" s="419" t="s">
        <v>396</v>
      </c>
    </row>
    <row r="263" spans="1:16" ht="43.5" x14ac:dyDescent="0.35">
      <c r="A263" s="418">
        <v>932</v>
      </c>
      <c r="B263" s="418" t="s">
        <v>1559</v>
      </c>
      <c r="C263" s="419" t="s">
        <v>1560</v>
      </c>
      <c r="D263" s="420">
        <v>24193</v>
      </c>
      <c r="E263" s="420">
        <v>42311</v>
      </c>
      <c r="F263" s="418">
        <v>18118</v>
      </c>
      <c r="G263" s="418">
        <v>49.604380561259397</v>
      </c>
      <c r="H263" s="419" t="s">
        <v>12</v>
      </c>
      <c r="I263" s="419" t="s">
        <v>378</v>
      </c>
      <c r="J263" s="418" t="b">
        <v>0</v>
      </c>
      <c r="K263" s="419" t="s">
        <v>217</v>
      </c>
      <c r="L263" s="419" t="s">
        <v>938</v>
      </c>
      <c r="M263" s="419" t="s">
        <v>938</v>
      </c>
      <c r="N263" s="419" t="s">
        <v>399</v>
      </c>
      <c r="O263" s="419" t="s">
        <v>399</v>
      </c>
      <c r="P263" s="419" t="s">
        <v>396</v>
      </c>
    </row>
    <row r="264" spans="1:16" ht="43.5" x14ac:dyDescent="0.35">
      <c r="A264" s="418">
        <v>933</v>
      </c>
      <c r="B264" s="418" t="s">
        <v>1559</v>
      </c>
      <c r="C264" s="419" t="s">
        <v>1561</v>
      </c>
      <c r="D264" s="420">
        <v>33065</v>
      </c>
      <c r="E264" s="420">
        <v>42311</v>
      </c>
      <c r="F264" s="418">
        <v>9246</v>
      </c>
      <c r="G264" s="418">
        <v>25.3141683778234</v>
      </c>
      <c r="H264" s="419" t="s">
        <v>12</v>
      </c>
      <c r="I264" s="419" t="s">
        <v>378</v>
      </c>
      <c r="J264" s="418" t="b">
        <v>0</v>
      </c>
      <c r="K264" s="419" t="s">
        <v>217</v>
      </c>
      <c r="L264" s="419" t="s">
        <v>938</v>
      </c>
      <c r="M264" s="419" t="s">
        <v>938</v>
      </c>
      <c r="N264" s="419" t="s">
        <v>399</v>
      </c>
      <c r="O264" s="419" t="s">
        <v>399</v>
      </c>
      <c r="P264" s="419" t="s">
        <v>396</v>
      </c>
    </row>
    <row r="265" spans="1:16" ht="29" x14ac:dyDescent="0.35">
      <c r="A265" s="418">
        <v>934</v>
      </c>
      <c r="B265" s="418" t="s">
        <v>1562</v>
      </c>
      <c r="C265" s="419" t="s">
        <v>1563</v>
      </c>
      <c r="D265" s="420">
        <v>23464</v>
      </c>
      <c r="E265" s="420">
        <v>42280</v>
      </c>
      <c r="F265" s="418">
        <v>18816</v>
      </c>
      <c r="G265" s="418">
        <v>51.5154004106776</v>
      </c>
      <c r="H265" s="419" t="s">
        <v>12</v>
      </c>
      <c r="I265" s="419" t="s">
        <v>382</v>
      </c>
      <c r="J265" s="418" t="b">
        <v>0</v>
      </c>
      <c r="K265" s="419" t="s">
        <v>217</v>
      </c>
      <c r="L265" s="419" t="s">
        <v>487</v>
      </c>
      <c r="M265" s="419" t="s">
        <v>487</v>
      </c>
      <c r="N265" s="419" t="s">
        <v>399</v>
      </c>
      <c r="O265" s="419" t="s">
        <v>399</v>
      </c>
      <c r="P265" s="419" t="s">
        <v>396</v>
      </c>
    </row>
    <row r="266" spans="1:16" ht="29" x14ac:dyDescent="0.35">
      <c r="A266" s="418">
        <v>935</v>
      </c>
      <c r="B266" s="418" t="s">
        <v>1562</v>
      </c>
      <c r="C266" s="419" t="s">
        <v>1564</v>
      </c>
      <c r="D266" s="420">
        <v>29295</v>
      </c>
      <c r="E266" s="420">
        <v>42280</v>
      </c>
      <c r="F266" s="418">
        <v>12985</v>
      </c>
      <c r="G266" s="418">
        <v>35.550992470910302</v>
      </c>
      <c r="H266" s="419" t="s">
        <v>12</v>
      </c>
      <c r="I266" s="419" t="s">
        <v>382</v>
      </c>
      <c r="J266" s="418" t="b">
        <v>0</v>
      </c>
      <c r="K266" s="419" t="s">
        <v>217</v>
      </c>
      <c r="L266" s="419" t="s">
        <v>487</v>
      </c>
      <c r="M266" s="419" t="s">
        <v>487</v>
      </c>
      <c r="N266" s="419" t="s">
        <v>399</v>
      </c>
      <c r="O266" s="419" t="s">
        <v>399</v>
      </c>
      <c r="P266" s="419" t="s">
        <v>396</v>
      </c>
    </row>
    <row r="267" spans="1:16" ht="29" x14ac:dyDescent="0.35">
      <c r="A267" s="418">
        <v>936</v>
      </c>
      <c r="B267" s="418" t="s">
        <v>1562</v>
      </c>
      <c r="C267" s="419" t="s">
        <v>1565</v>
      </c>
      <c r="D267" s="420">
        <v>32633</v>
      </c>
      <c r="E267" s="420">
        <v>42280</v>
      </c>
      <c r="F267" s="418">
        <v>9647</v>
      </c>
      <c r="G267" s="418">
        <v>26.412046543463401</v>
      </c>
      <c r="H267" s="419" t="s">
        <v>12</v>
      </c>
      <c r="I267" s="419" t="s">
        <v>382</v>
      </c>
      <c r="J267" s="418" t="b">
        <v>0</v>
      </c>
      <c r="K267" s="419" t="s">
        <v>217</v>
      </c>
      <c r="L267" s="419" t="s">
        <v>487</v>
      </c>
      <c r="M267" s="419" t="s">
        <v>487</v>
      </c>
      <c r="N267" s="419" t="s">
        <v>399</v>
      </c>
      <c r="O267" s="419" t="s">
        <v>399</v>
      </c>
      <c r="P267" s="419" t="s">
        <v>396</v>
      </c>
    </row>
    <row r="268" spans="1:16" ht="43.5" x14ac:dyDescent="0.35">
      <c r="A268" s="418">
        <v>937</v>
      </c>
      <c r="B268" s="418" t="s">
        <v>1566</v>
      </c>
      <c r="C268" s="419" t="s">
        <v>1567</v>
      </c>
      <c r="D268" s="420">
        <v>30957</v>
      </c>
      <c r="E268" s="420">
        <v>42280</v>
      </c>
      <c r="F268" s="418">
        <v>11323</v>
      </c>
      <c r="G268" s="418">
        <v>31.0006844626968</v>
      </c>
      <c r="H268" s="419" t="s">
        <v>12</v>
      </c>
      <c r="I268" s="419" t="s">
        <v>378</v>
      </c>
      <c r="J268" s="418" t="b">
        <v>0</v>
      </c>
      <c r="K268" s="419" t="s">
        <v>217</v>
      </c>
      <c r="L268" s="419" t="s">
        <v>942</v>
      </c>
      <c r="M268" s="419" t="s">
        <v>944</v>
      </c>
      <c r="N268" s="419" t="s">
        <v>551</v>
      </c>
      <c r="O268" s="419" t="s">
        <v>551</v>
      </c>
      <c r="P268" s="419" t="s">
        <v>396</v>
      </c>
    </row>
    <row r="269" spans="1:16" ht="43.5" x14ac:dyDescent="0.35">
      <c r="A269" s="418">
        <v>938</v>
      </c>
      <c r="B269" s="418" t="s">
        <v>1566</v>
      </c>
      <c r="C269" s="419" t="s">
        <v>1568</v>
      </c>
      <c r="D269" s="420">
        <v>32945</v>
      </c>
      <c r="E269" s="420">
        <v>42280</v>
      </c>
      <c r="F269" s="418">
        <v>9335</v>
      </c>
      <c r="G269" s="418">
        <v>25.557837097878199</v>
      </c>
      <c r="H269" s="419" t="s">
        <v>12</v>
      </c>
      <c r="I269" s="419" t="s">
        <v>378</v>
      </c>
      <c r="J269" s="418" t="b">
        <v>0</v>
      </c>
      <c r="K269" s="419" t="s">
        <v>217</v>
      </c>
      <c r="L269" s="419" t="s">
        <v>942</v>
      </c>
      <c r="M269" s="419" t="s">
        <v>944</v>
      </c>
      <c r="N269" s="419" t="s">
        <v>551</v>
      </c>
      <c r="O269" s="419" t="s">
        <v>551</v>
      </c>
      <c r="P269" s="419" t="s">
        <v>396</v>
      </c>
    </row>
    <row r="270" spans="1:16" ht="43.5" x14ac:dyDescent="0.35">
      <c r="A270" s="418">
        <v>939</v>
      </c>
      <c r="B270" s="418" t="s">
        <v>1566</v>
      </c>
      <c r="C270" s="419" t="s">
        <v>1569</v>
      </c>
      <c r="D270" s="420">
        <v>20187</v>
      </c>
      <c r="E270" s="420">
        <v>42280</v>
      </c>
      <c r="F270" s="418">
        <v>22093</v>
      </c>
      <c r="G270" s="418">
        <v>60.487337440109499</v>
      </c>
      <c r="H270" s="419" t="s">
        <v>11</v>
      </c>
      <c r="I270" s="419" t="s">
        <v>378</v>
      </c>
      <c r="J270" s="418" t="b">
        <v>0</v>
      </c>
      <c r="K270" s="419" t="s">
        <v>217</v>
      </c>
      <c r="L270" s="419" t="s">
        <v>942</v>
      </c>
      <c r="M270" s="419" t="s">
        <v>944</v>
      </c>
      <c r="N270" s="419" t="s">
        <v>551</v>
      </c>
      <c r="O270" s="419" t="s">
        <v>551</v>
      </c>
      <c r="P270" s="419" t="s">
        <v>396</v>
      </c>
    </row>
    <row r="271" spans="1:16" ht="43.5" x14ac:dyDescent="0.35">
      <c r="A271" s="418">
        <v>940</v>
      </c>
      <c r="B271" s="418" t="s">
        <v>1566</v>
      </c>
      <c r="C271" s="419" t="s">
        <v>1570</v>
      </c>
      <c r="D271" s="420">
        <v>32809</v>
      </c>
      <c r="E271" s="420">
        <v>42280</v>
      </c>
      <c r="F271" s="418">
        <v>9471</v>
      </c>
      <c r="G271" s="418">
        <v>25.9301848049281</v>
      </c>
      <c r="H271" s="419" t="s">
        <v>12</v>
      </c>
      <c r="I271" s="419" t="s">
        <v>378</v>
      </c>
      <c r="J271" s="418" t="b">
        <v>0</v>
      </c>
      <c r="K271" s="419" t="s">
        <v>217</v>
      </c>
      <c r="L271" s="419" t="s">
        <v>942</v>
      </c>
      <c r="M271" s="419" t="s">
        <v>944</v>
      </c>
      <c r="N271" s="419" t="s">
        <v>551</v>
      </c>
      <c r="O271" s="419" t="s">
        <v>551</v>
      </c>
      <c r="P271" s="419" t="s">
        <v>396</v>
      </c>
    </row>
    <row r="272" spans="1:16" ht="29" hidden="1" x14ac:dyDescent="0.35">
      <c r="A272" s="418">
        <v>941</v>
      </c>
      <c r="B272" s="418" t="s">
        <v>1571</v>
      </c>
      <c r="C272" s="419" t="s">
        <v>1572</v>
      </c>
      <c r="D272" s="420">
        <v>23417</v>
      </c>
      <c r="E272" s="420">
        <v>42280</v>
      </c>
      <c r="F272" s="418">
        <v>18863</v>
      </c>
      <c r="G272" s="418">
        <v>51.644079397672797</v>
      </c>
      <c r="H272" s="419" t="s">
        <v>11</v>
      </c>
      <c r="I272" s="419" t="s">
        <v>374</v>
      </c>
      <c r="J272" s="418" t="b">
        <v>0</v>
      </c>
      <c r="K272" s="419" t="s">
        <v>217</v>
      </c>
      <c r="L272" s="419" t="s">
        <v>946</v>
      </c>
      <c r="M272" s="419" t="s">
        <v>946</v>
      </c>
      <c r="N272" s="419" t="s">
        <v>825</v>
      </c>
      <c r="O272" s="419" t="s">
        <v>1935</v>
      </c>
      <c r="P272" s="419" t="s">
        <v>396</v>
      </c>
    </row>
    <row r="273" spans="1:16" ht="43.5" x14ac:dyDescent="0.35">
      <c r="A273" s="418">
        <v>942</v>
      </c>
      <c r="B273" s="418" t="s">
        <v>1573</v>
      </c>
      <c r="C273" s="419" t="s">
        <v>1574</v>
      </c>
      <c r="D273" s="420">
        <v>32273</v>
      </c>
      <c r="E273" s="420">
        <v>42250</v>
      </c>
      <c r="F273" s="418">
        <v>9977</v>
      </c>
      <c r="G273" s="418">
        <v>27.315537303216999</v>
      </c>
      <c r="H273" s="419" t="s">
        <v>12</v>
      </c>
      <c r="I273" s="419" t="s">
        <v>378</v>
      </c>
      <c r="J273" s="418" t="b">
        <v>0</v>
      </c>
      <c r="K273" s="419" t="s">
        <v>217</v>
      </c>
      <c r="L273" s="419" t="s">
        <v>951</v>
      </c>
      <c r="M273" s="419" t="s">
        <v>952</v>
      </c>
      <c r="N273" s="419" t="s">
        <v>825</v>
      </c>
      <c r="O273" s="419" t="s">
        <v>1935</v>
      </c>
      <c r="P273" s="419" t="s">
        <v>396</v>
      </c>
    </row>
    <row r="274" spans="1:16" ht="43.5" x14ac:dyDescent="0.35">
      <c r="A274" s="418">
        <v>943</v>
      </c>
      <c r="B274" s="418" t="s">
        <v>1575</v>
      </c>
      <c r="C274" s="419" t="s">
        <v>1576</v>
      </c>
      <c r="D274" s="420">
        <v>30029</v>
      </c>
      <c r="E274" s="420">
        <v>42280</v>
      </c>
      <c r="F274" s="418">
        <v>12251</v>
      </c>
      <c r="G274" s="418">
        <v>33.541409993155398</v>
      </c>
      <c r="H274" s="419" t="s">
        <v>12</v>
      </c>
      <c r="I274" s="419" t="s">
        <v>378</v>
      </c>
      <c r="J274" s="418" t="b">
        <v>0</v>
      </c>
      <c r="K274" s="419" t="s">
        <v>217</v>
      </c>
      <c r="L274" s="419" t="s">
        <v>947</v>
      </c>
      <c r="M274" s="419" t="s">
        <v>954</v>
      </c>
      <c r="N274" s="419" t="s">
        <v>825</v>
      </c>
      <c r="O274" s="419" t="s">
        <v>1935</v>
      </c>
      <c r="P274" s="419" t="s">
        <v>396</v>
      </c>
    </row>
    <row r="275" spans="1:16" ht="29" x14ac:dyDescent="0.35">
      <c r="A275" s="418">
        <v>944</v>
      </c>
      <c r="B275" s="418" t="s">
        <v>1575</v>
      </c>
      <c r="C275" s="419" t="s">
        <v>1577</v>
      </c>
      <c r="D275" s="420">
        <v>29496</v>
      </c>
      <c r="E275" s="420">
        <v>42280</v>
      </c>
      <c r="F275" s="418">
        <v>12784</v>
      </c>
      <c r="G275" s="418">
        <v>35.000684462696803</v>
      </c>
      <c r="H275" s="419" t="s">
        <v>11</v>
      </c>
      <c r="I275" s="419" t="s">
        <v>382</v>
      </c>
      <c r="J275" s="418" t="b">
        <v>0</v>
      </c>
      <c r="K275" s="419" t="s">
        <v>217</v>
      </c>
      <c r="L275" s="419" t="s">
        <v>947</v>
      </c>
      <c r="M275" s="419" t="s">
        <v>954</v>
      </c>
      <c r="N275" s="419" t="s">
        <v>825</v>
      </c>
      <c r="O275" s="419" t="s">
        <v>1935</v>
      </c>
      <c r="P275" s="419" t="s">
        <v>396</v>
      </c>
    </row>
    <row r="276" spans="1:16" ht="43.5" x14ac:dyDescent="0.35">
      <c r="A276" s="418">
        <v>945</v>
      </c>
      <c r="B276" s="418" t="s">
        <v>1575</v>
      </c>
      <c r="C276" s="419" t="s">
        <v>1578</v>
      </c>
      <c r="D276" s="420">
        <v>14673</v>
      </c>
      <c r="E276" s="420">
        <v>42280</v>
      </c>
      <c r="F276" s="418">
        <v>27607</v>
      </c>
      <c r="G276" s="418">
        <v>75.583846680355904</v>
      </c>
      <c r="H276" s="419" t="s">
        <v>11</v>
      </c>
      <c r="I276" s="419" t="s">
        <v>378</v>
      </c>
      <c r="J276" s="418" t="b">
        <v>0</v>
      </c>
      <c r="K276" s="419" t="s">
        <v>217</v>
      </c>
      <c r="L276" s="419" t="s">
        <v>947</v>
      </c>
      <c r="M276" s="419" t="s">
        <v>954</v>
      </c>
      <c r="N276" s="419" t="s">
        <v>825</v>
      </c>
      <c r="O276" s="419" t="s">
        <v>1935</v>
      </c>
      <c r="P276" s="419" t="s">
        <v>396</v>
      </c>
    </row>
    <row r="277" spans="1:16" ht="43.5" x14ac:dyDescent="0.35">
      <c r="A277" s="418">
        <v>946</v>
      </c>
      <c r="B277" s="418" t="s">
        <v>1579</v>
      </c>
      <c r="C277" s="419" t="s">
        <v>1580</v>
      </c>
      <c r="D277" s="420">
        <v>27073</v>
      </c>
      <c r="E277" s="420">
        <v>42280</v>
      </c>
      <c r="F277" s="418">
        <v>15207</v>
      </c>
      <c r="G277" s="418">
        <v>41.6344969199179</v>
      </c>
      <c r="H277" s="419" t="s">
        <v>12</v>
      </c>
      <c r="I277" s="419" t="s">
        <v>378</v>
      </c>
      <c r="J277" s="418" t="b">
        <v>0</v>
      </c>
      <c r="K277" s="419" t="s">
        <v>217</v>
      </c>
      <c r="L277" s="419" t="s">
        <v>349</v>
      </c>
      <c r="M277" s="419" t="s">
        <v>955</v>
      </c>
      <c r="N277" s="419" t="s">
        <v>551</v>
      </c>
      <c r="O277" s="419" t="s">
        <v>551</v>
      </c>
      <c r="P277" s="419" t="s">
        <v>396</v>
      </c>
    </row>
    <row r="278" spans="1:16" ht="29" x14ac:dyDescent="0.35">
      <c r="A278" s="418">
        <v>947</v>
      </c>
      <c r="B278" s="418" t="s">
        <v>1579</v>
      </c>
      <c r="C278" s="419" t="s">
        <v>1581</v>
      </c>
      <c r="D278" s="420">
        <v>30108</v>
      </c>
      <c r="E278" s="420">
        <v>42280</v>
      </c>
      <c r="F278" s="418">
        <v>12172</v>
      </c>
      <c r="G278" s="418">
        <v>33.325119780971903</v>
      </c>
      <c r="H278" s="419" t="s">
        <v>12</v>
      </c>
      <c r="I278" s="419" t="s">
        <v>382</v>
      </c>
      <c r="J278" s="418" t="b">
        <v>0</v>
      </c>
      <c r="K278" s="419" t="s">
        <v>217</v>
      </c>
      <c r="L278" s="419" t="s">
        <v>349</v>
      </c>
      <c r="M278" s="419" t="s">
        <v>955</v>
      </c>
      <c r="N278" s="419" t="s">
        <v>551</v>
      </c>
      <c r="O278" s="419" t="s">
        <v>551</v>
      </c>
      <c r="P278" s="419" t="s">
        <v>396</v>
      </c>
    </row>
    <row r="279" spans="1:16" ht="29" x14ac:dyDescent="0.35">
      <c r="A279" s="418">
        <v>948</v>
      </c>
      <c r="B279" s="418" t="s">
        <v>1579</v>
      </c>
      <c r="C279" s="419" t="s">
        <v>1582</v>
      </c>
      <c r="D279" s="420">
        <v>29378</v>
      </c>
      <c r="E279" s="420">
        <v>42280</v>
      </c>
      <c r="F279" s="418">
        <v>12902</v>
      </c>
      <c r="G279" s="418">
        <v>35.323750855578403</v>
      </c>
      <c r="H279" s="419" t="s">
        <v>12</v>
      </c>
      <c r="I279" s="419" t="s">
        <v>382</v>
      </c>
      <c r="J279" s="418" t="b">
        <v>0</v>
      </c>
      <c r="K279" s="419" t="s">
        <v>217</v>
      </c>
      <c r="L279" s="419" t="s">
        <v>349</v>
      </c>
      <c r="M279" s="419" t="s">
        <v>955</v>
      </c>
      <c r="N279" s="419" t="s">
        <v>551</v>
      </c>
      <c r="O279" s="419" t="s">
        <v>551</v>
      </c>
      <c r="P279" s="419" t="s">
        <v>396</v>
      </c>
    </row>
    <row r="280" spans="1:16" ht="43.5" x14ac:dyDescent="0.35">
      <c r="A280" s="418">
        <v>949</v>
      </c>
      <c r="B280" s="418" t="s">
        <v>1579</v>
      </c>
      <c r="C280" s="419" t="s">
        <v>1583</v>
      </c>
      <c r="D280" s="420">
        <v>34793</v>
      </c>
      <c r="E280" s="420">
        <v>41550</v>
      </c>
      <c r="F280" s="418">
        <v>6757</v>
      </c>
      <c r="G280" s="418">
        <v>18.499657768651598</v>
      </c>
      <c r="H280" s="419" t="s">
        <v>11</v>
      </c>
      <c r="I280" s="419" t="s">
        <v>378</v>
      </c>
      <c r="J280" s="418" t="b">
        <v>0</v>
      </c>
      <c r="K280" s="419" t="s">
        <v>217</v>
      </c>
      <c r="L280" s="419" t="s">
        <v>349</v>
      </c>
      <c r="M280" s="419" t="s">
        <v>955</v>
      </c>
      <c r="N280" s="419" t="s">
        <v>551</v>
      </c>
      <c r="O280" s="419" t="s">
        <v>551</v>
      </c>
      <c r="P280" s="419" t="s">
        <v>396</v>
      </c>
    </row>
    <row r="281" spans="1:16" ht="43.5" x14ac:dyDescent="0.35">
      <c r="A281" s="418">
        <v>950</v>
      </c>
      <c r="B281" s="418" t="s">
        <v>1584</v>
      </c>
      <c r="C281" s="419" t="s">
        <v>1585</v>
      </c>
      <c r="D281" s="420">
        <v>26568</v>
      </c>
      <c r="E281" s="420">
        <v>42280</v>
      </c>
      <c r="F281" s="418">
        <v>15712</v>
      </c>
      <c r="G281" s="418">
        <v>43.017111567419597</v>
      </c>
      <c r="H281" s="419" t="s">
        <v>12</v>
      </c>
      <c r="I281" s="419" t="s">
        <v>378</v>
      </c>
      <c r="J281" s="418" t="b">
        <v>0</v>
      </c>
      <c r="K281" s="419" t="s">
        <v>217</v>
      </c>
      <c r="L281" s="419" t="s">
        <v>956</v>
      </c>
      <c r="M281" s="419" t="s">
        <v>943</v>
      </c>
      <c r="N281" s="419" t="s">
        <v>551</v>
      </c>
      <c r="O281" s="419" t="s">
        <v>551</v>
      </c>
      <c r="P281" s="419" t="s">
        <v>396</v>
      </c>
    </row>
    <row r="282" spans="1:16" hidden="1" x14ac:dyDescent="0.35">
      <c r="A282" s="418">
        <v>951</v>
      </c>
      <c r="B282" s="418" t="s">
        <v>1584</v>
      </c>
      <c r="C282" s="419" t="s">
        <v>1586</v>
      </c>
      <c r="D282" s="420">
        <v>25725</v>
      </c>
      <c r="E282" s="420">
        <v>42280</v>
      </c>
      <c r="F282" s="418">
        <v>16555</v>
      </c>
      <c r="G282" s="418">
        <v>45.325119780971903</v>
      </c>
      <c r="H282" s="419" t="s">
        <v>12</v>
      </c>
      <c r="I282" s="419" t="s">
        <v>388</v>
      </c>
      <c r="J282" s="418" t="b">
        <v>0</v>
      </c>
      <c r="K282" s="419" t="s">
        <v>217</v>
      </c>
      <c r="L282" s="419" t="s">
        <v>956</v>
      </c>
      <c r="M282" s="419" t="s">
        <v>943</v>
      </c>
      <c r="N282" s="419" t="s">
        <v>551</v>
      </c>
      <c r="O282" s="419" t="s">
        <v>551</v>
      </c>
      <c r="P282" s="419" t="s">
        <v>396</v>
      </c>
    </row>
    <row r="283" spans="1:16" hidden="1" x14ac:dyDescent="0.35">
      <c r="A283" s="418">
        <v>952</v>
      </c>
      <c r="B283" s="418" t="s">
        <v>1584</v>
      </c>
      <c r="C283" s="419" t="s">
        <v>1587</v>
      </c>
      <c r="D283" s="420">
        <v>22073</v>
      </c>
      <c r="E283" s="420">
        <v>42280</v>
      </c>
      <c r="F283" s="418">
        <v>20207</v>
      </c>
      <c r="G283" s="418">
        <v>55.323750855578403</v>
      </c>
      <c r="H283" s="419" t="s">
        <v>12</v>
      </c>
      <c r="I283" s="419" t="s">
        <v>374</v>
      </c>
      <c r="J283" s="418" t="b">
        <v>0</v>
      </c>
      <c r="K283" s="419" t="s">
        <v>217</v>
      </c>
      <c r="L283" s="419" t="s">
        <v>956</v>
      </c>
      <c r="M283" s="419" t="s">
        <v>943</v>
      </c>
      <c r="N283" s="419" t="s">
        <v>551</v>
      </c>
      <c r="O283" s="419" t="s">
        <v>551</v>
      </c>
      <c r="P283" s="419" t="s">
        <v>396</v>
      </c>
    </row>
    <row r="284" spans="1:16" ht="29" x14ac:dyDescent="0.35">
      <c r="A284" s="418">
        <v>953</v>
      </c>
      <c r="B284" s="418" t="s">
        <v>1584</v>
      </c>
      <c r="C284" s="419" t="s">
        <v>348</v>
      </c>
      <c r="D284" s="420">
        <v>27038</v>
      </c>
      <c r="E284" s="420">
        <v>42280</v>
      </c>
      <c r="F284" s="418">
        <v>15242</v>
      </c>
      <c r="G284" s="418">
        <v>41.730321697467502</v>
      </c>
      <c r="H284" s="419" t="s">
        <v>11</v>
      </c>
      <c r="I284" s="419" t="s">
        <v>382</v>
      </c>
      <c r="J284" s="418" t="b">
        <v>0</v>
      </c>
      <c r="K284" s="419" t="s">
        <v>217</v>
      </c>
      <c r="L284" s="419" t="s">
        <v>956</v>
      </c>
      <c r="M284" s="419" t="s">
        <v>943</v>
      </c>
      <c r="N284" s="419" t="s">
        <v>551</v>
      </c>
      <c r="O284" s="419" t="s">
        <v>551</v>
      </c>
      <c r="P284" s="419" t="s">
        <v>396</v>
      </c>
    </row>
    <row r="285" spans="1:16" ht="29" x14ac:dyDescent="0.35">
      <c r="A285" s="418">
        <v>954</v>
      </c>
      <c r="B285" s="418" t="s">
        <v>1588</v>
      </c>
      <c r="C285" s="419" t="s">
        <v>1589</v>
      </c>
      <c r="D285" s="420">
        <v>18420</v>
      </c>
      <c r="E285" s="420">
        <v>42280</v>
      </c>
      <c r="F285" s="418">
        <v>23860</v>
      </c>
      <c r="G285" s="418">
        <v>65.325119780971903</v>
      </c>
      <c r="H285" s="419" t="s">
        <v>11</v>
      </c>
      <c r="I285" s="419" t="s">
        <v>382</v>
      </c>
      <c r="J285" s="418" t="b">
        <v>0</v>
      </c>
      <c r="K285" s="419" t="s">
        <v>217</v>
      </c>
      <c r="L285" s="419" t="s">
        <v>958</v>
      </c>
      <c r="M285" s="419" t="s">
        <v>958</v>
      </c>
      <c r="N285" s="419" t="s">
        <v>551</v>
      </c>
      <c r="O285" s="419" t="s">
        <v>551</v>
      </c>
      <c r="P285" s="419" t="s">
        <v>396</v>
      </c>
    </row>
    <row r="286" spans="1:16" ht="29" x14ac:dyDescent="0.35">
      <c r="A286" s="418">
        <v>955</v>
      </c>
      <c r="B286" s="418" t="s">
        <v>1588</v>
      </c>
      <c r="C286" s="419" t="s">
        <v>1590</v>
      </c>
      <c r="D286" s="420">
        <v>28647</v>
      </c>
      <c r="E286" s="420">
        <v>42280</v>
      </c>
      <c r="F286" s="418">
        <v>13633</v>
      </c>
      <c r="G286" s="418">
        <v>37.325119780971903</v>
      </c>
      <c r="H286" s="419" t="s">
        <v>11</v>
      </c>
      <c r="I286" s="419" t="s">
        <v>382</v>
      </c>
      <c r="J286" s="418" t="b">
        <v>0</v>
      </c>
      <c r="K286" s="419" t="s">
        <v>217</v>
      </c>
      <c r="L286" s="419" t="s">
        <v>958</v>
      </c>
      <c r="M286" s="419" t="s">
        <v>958</v>
      </c>
      <c r="N286" s="419" t="s">
        <v>551</v>
      </c>
      <c r="O286" s="419" t="s">
        <v>551</v>
      </c>
      <c r="P286" s="419" t="s">
        <v>396</v>
      </c>
    </row>
    <row r="287" spans="1:16" ht="29" x14ac:dyDescent="0.35">
      <c r="A287" s="418">
        <v>956</v>
      </c>
      <c r="B287" s="418" t="s">
        <v>1588</v>
      </c>
      <c r="C287" s="419" t="s">
        <v>1591</v>
      </c>
      <c r="D287" s="420">
        <v>31934</v>
      </c>
      <c r="E287" s="420">
        <v>42280</v>
      </c>
      <c r="F287" s="418">
        <v>10346</v>
      </c>
      <c r="G287" s="418">
        <v>28.325804243668699</v>
      </c>
      <c r="H287" s="419" t="s">
        <v>12</v>
      </c>
      <c r="I287" s="419" t="s">
        <v>382</v>
      </c>
      <c r="J287" s="418" t="b">
        <v>0</v>
      </c>
      <c r="K287" s="419" t="s">
        <v>217</v>
      </c>
      <c r="L287" s="419" t="s">
        <v>958</v>
      </c>
      <c r="M287" s="419" t="s">
        <v>958</v>
      </c>
      <c r="N287" s="419" t="s">
        <v>551</v>
      </c>
      <c r="O287" s="419" t="s">
        <v>551</v>
      </c>
      <c r="P287" s="419" t="s">
        <v>396</v>
      </c>
    </row>
    <row r="288" spans="1:16" ht="43.5" x14ac:dyDescent="0.35">
      <c r="A288" s="418">
        <v>957</v>
      </c>
      <c r="B288" s="418" t="s">
        <v>1588</v>
      </c>
      <c r="C288" s="419" t="s">
        <v>1592</v>
      </c>
      <c r="D288" s="420">
        <v>29378</v>
      </c>
      <c r="E288" s="420">
        <v>42280</v>
      </c>
      <c r="F288" s="418">
        <v>12902</v>
      </c>
      <c r="G288" s="418">
        <v>35.323750855578403</v>
      </c>
      <c r="H288" s="419" t="s">
        <v>12</v>
      </c>
      <c r="I288" s="419" t="s">
        <v>378</v>
      </c>
      <c r="J288" s="418" t="b">
        <v>0</v>
      </c>
      <c r="K288" s="419" t="s">
        <v>217</v>
      </c>
      <c r="L288" s="419" t="s">
        <v>958</v>
      </c>
      <c r="M288" s="419" t="s">
        <v>958</v>
      </c>
      <c r="N288" s="419" t="s">
        <v>551</v>
      </c>
      <c r="O288" s="419" t="s">
        <v>551</v>
      </c>
      <c r="P288" s="419" t="s">
        <v>396</v>
      </c>
    </row>
    <row r="289" spans="1:16" hidden="1" x14ac:dyDescent="0.35">
      <c r="A289" s="418">
        <v>958</v>
      </c>
      <c r="B289" s="418" t="s">
        <v>1593</v>
      </c>
      <c r="C289" s="419" t="s">
        <v>1594</v>
      </c>
      <c r="D289" s="420">
        <v>31569</v>
      </c>
      <c r="E289" s="420">
        <v>41904</v>
      </c>
      <c r="F289" s="418">
        <v>10335</v>
      </c>
      <c r="G289" s="418">
        <v>28.295687885010299</v>
      </c>
      <c r="H289" s="419" t="s">
        <v>11</v>
      </c>
      <c r="I289" s="419" t="s">
        <v>376</v>
      </c>
      <c r="J289" s="418" t="b">
        <v>0</v>
      </c>
      <c r="K289" s="419" t="s">
        <v>217</v>
      </c>
      <c r="L289" s="419" t="s">
        <v>906</v>
      </c>
      <c r="M289" s="419" t="s">
        <v>906</v>
      </c>
      <c r="N289" s="419" t="s">
        <v>566</v>
      </c>
      <c r="O289" s="419" t="s">
        <v>566</v>
      </c>
      <c r="P289" s="419" t="s">
        <v>396</v>
      </c>
    </row>
    <row r="290" spans="1:16" ht="43.5" x14ac:dyDescent="0.35">
      <c r="A290" s="418">
        <v>959</v>
      </c>
      <c r="B290" s="418" t="s">
        <v>1593</v>
      </c>
      <c r="C290" s="419" t="s">
        <v>1595</v>
      </c>
      <c r="D290" s="420">
        <v>33395</v>
      </c>
      <c r="E290" s="420">
        <v>41904</v>
      </c>
      <c r="F290" s="418">
        <v>8509</v>
      </c>
      <c r="G290" s="418">
        <v>23.296372347706999</v>
      </c>
      <c r="H290" s="419" t="s">
        <v>12</v>
      </c>
      <c r="I290" s="419" t="s">
        <v>378</v>
      </c>
      <c r="J290" s="418" t="b">
        <v>0</v>
      </c>
      <c r="K290" s="419" t="s">
        <v>217</v>
      </c>
      <c r="L290" s="419" t="s">
        <v>906</v>
      </c>
      <c r="M290" s="419" t="s">
        <v>906</v>
      </c>
      <c r="N290" s="419" t="s">
        <v>566</v>
      </c>
      <c r="O290" s="419" t="s">
        <v>566</v>
      </c>
      <c r="P290" s="419" t="s">
        <v>396</v>
      </c>
    </row>
    <row r="291" spans="1:16" hidden="1" x14ac:dyDescent="0.35">
      <c r="A291" s="418">
        <v>960</v>
      </c>
      <c r="B291" s="418" t="s">
        <v>1593</v>
      </c>
      <c r="C291" s="419" t="s">
        <v>1596</v>
      </c>
      <c r="D291" s="420">
        <v>33395</v>
      </c>
      <c r="E291" s="420">
        <v>41904</v>
      </c>
      <c r="F291" s="418">
        <v>8509</v>
      </c>
      <c r="G291" s="418">
        <v>23.296372347706999</v>
      </c>
      <c r="H291" s="419" t="s">
        <v>12</v>
      </c>
      <c r="I291" s="419" t="s">
        <v>383</v>
      </c>
      <c r="J291" s="418" t="b">
        <v>0</v>
      </c>
      <c r="K291" s="419" t="s">
        <v>217</v>
      </c>
      <c r="L291" s="419" t="s">
        <v>906</v>
      </c>
      <c r="M291" s="419" t="s">
        <v>906</v>
      </c>
      <c r="N291" s="419" t="s">
        <v>566</v>
      </c>
      <c r="O291" s="419" t="s">
        <v>566</v>
      </c>
      <c r="P291" s="419" t="s">
        <v>396</v>
      </c>
    </row>
    <row r="292" spans="1:16" ht="29" hidden="1" x14ac:dyDescent="0.35">
      <c r="A292" s="418">
        <v>961</v>
      </c>
      <c r="B292" s="418" t="s">
        <v>1597</v>
      </c>
      <c r="C292" s="419" t="s">
        <v>1598</v>
      </c>
      <c r="D292" s="420">
        <v>29378</v>
      </c>
      <c r="E292" s="420">
        <v>41904</v>
      </c>
      <c r="F292" s="418">
        <v>12526</v>
      </c>
      <c r="G292" s="418">
        <v>34.294318959616703</v>
      </c>
      <c r="H292" s="419" t="s">
        <v>11</v>
      </c>
      <c r="I292" s="419" t="s">
        <v>374</v>
      </c>
      <c r="J292" s="418" t="b">
        <v>0</v>
      </c>
      <c r="K292" s="419" t="s">
        <v>217</v>
      </c>
      <c r="L292" s="419" t="s">
        <v>909</v>
      </c>
      <c r="M292" s="419" t="s">
        <v>963</v>
      </c>
      <c r="N292" s="419" t="s">
        <v>566</v>
      </c>
      <c r="O292" s="419" t="s">
        <v>566</v>
      </c>
      <c r="P292" s="419" t="s">
        <v>396</v>
      </c>
    </row>
    <row r="293" spans="1:16" ht="29" hidden="1" x14ac:dyDescent="0.35">
      <c r="A293" s="418">
        <v>962</v>
      </c>
      <c r="B293" s="418" t="s">
        <v>1597</v>
      </c>
      <c r="C293" s="419" t="s">
        <v>1599</v>
      </c>
      <c r="D293" s="420">
        <v>29378</v>
      </c>
      <c r="E293" s="420">
        <v>41904</v>
      </c>
      <c r="F293" s="418">
        <v>12526</v>
      </c>
      <c r="G293" s="418">
        <v>34.294318959616703</v>
      </c>
      <c r="H293" s="419" t="s">
        <v>12</v>
      </c>
      <c r="I293" s="419" t="s">
        <v>383</v>
      </c>
      <c r="J293" s="418" t="b">
        <v>0</v>
      </c>
      <c r="K293" s="419" t="s">
        <v>217</v>
      </c>
      <c r="L293" s="419" t="s">
        <v>909</v>
      </c>
      <c r="M293" s="419" t="s">
        <v>963</v>
      </c>
      <c r="N293" s="419" t="s">
        <v>566</v>
      </c>
      <c r="O293" s="419" t="s">
        <v>566</v>
      </c>
      <c r="P293" s="419" t="s">
        <v>396</v>
      </c>
    </row>
    <row r="294" spans="1:16" ht="29" hidden="1" x14ac:dyDescent="0.35">
      <c r="A294" s="418">
        <v>963</v>
      </c>
      <c r="B294" s="418" t="s">
        <v>1597</v>
      </c>
      <c r="C294" s="419" t="s">
        <v>1600</v>
      </c>
      <c r="D294" s="420">
        <v>29378</v>
      </c>
      <c r="E294" s="420">
        <v>41904</v>
      </c>
      <c r="F294" s="418">
        <v>12526</v>
      </c>
      <c r="G294" s="418">
        <v>34.294318959616703</v>
      </c>
      <c r="H294" s="419" t="s">
        <v>12</v>
      </c>
      <c r="I294" s="419" t="s">
        <v>374</v>
      </c>
      <c r="J294" s="418" t="b">
        <v>0</v>
      </c>
      <c r="K294" s="419" t="s">
        <v>217</v>
      </c>
      <c r="L294" s="419" t="s">
        <v>909</v>
      </c>
      <c r="M294" s="419" t="s">
        <v>963</v>
      </c>
      <c r="N294" s="419" t="s">
        <v>566</v>
      </c>
      <c r="O294" s="419" t="s">
        <v>566</v>
      </c>
      <c r="P294" s="419" t="s">
        <v>396</v>
      </c>
    </row>
    <row r="295" spans="1:16" ht="29" x14ac:dyDescent="0.35">
      <c r="A295" s="418">
        <v>964</v>
      </c>
      <c r="B295" s="418" t="s">
        <v>1601</v>
      </c>
      <c r="C295" s="419" t="s">
        <v>1602</v>
      </c>
      <c r="D295" s="420">
        <v>30275</v>
      </c>
      <c r="E295" s="420">
        <v>41904</v>
      </c>
      <c r="F295" s="418">
        <v>11629</v>
      </c>
      <c r="G295" s="418">
        <v>31.8384668035592</v>
      </c>
      <c r="H295" s="419" t="s">
        <v>12</v>
      </c>
      <c r="I295" s="419" t="s">
        <v>382</v>
      </c>
      <c r="J295" s="418" t="b">
        <v>0</v>
      </c>
      <c r="K295" s="419" t="s">
        <v>217</v>
      </c>
      <c r="L295" s="419" t="s">
        <v>914</v>
      </c>
      <c r="M295" s="419" t="s">
        <v>914</v>
      </c>
      <c r="N295" s="419" t="s">
        <v>566</v>
      </c>
      <c r="O295" s="419" t="s">
        <v>566</v>
      </c>
      <c r="P295" s="419" t="s">
        <v>396</v>
      </c>
    </row>
    <row r="296" spans="1:16" ht="43.5" x14ac:dyDescent="0.35">
      <c r="A296" s="418">
        <v>965</v>
      </c>
      <c r="B296" s="418" t="s">
        <v>1601</v>
      </c>
      <c r="C296" s="419" t="s">
        <v>1603</v>
      </c>
      <c r="D296" s="420">
        <v>25827</v>
      </c>
      <c r="E296" s="420">
        <v>41904</v>
      </c>
      <c r="F296" s="418">
        <v>16077</v>
      </c>
      <c r="G296" s="418">
        <v>44.016427104722801</v>
      </c>
      <c r="H296" s="419" t="s">
        <v>12</v>
      </c>
      <c r="I296" s="419" t="s">
        <v>385</v>
      </c>
      <c r="J296" s="418" t="b">
        <v>0</v>
      </c>
      <c r="K296" s="419" t="s">
        <v>217</v>
      </c>
      <c r="L296" s="419" t="s">
        <v>914</v>
      </c>
      <c r="M296" s="419" t="s">
        <v>914</v>
      </c>
      <c r="N296" s="419" t="s">
        <v>566</v>
      </c>
      <c r="O296" s="419" t="s">
        <v>566</v>
      </c>
      <c r="P296" s="419" t="s">
        <v>396</v>
      </c>
    </row>
    <row r="297" spans="1:16" hidden="1" x14ac:dyDescent="0.35">
      <c r="A297" s="418">
        <v>966</v>
      </c>
      <c r="B297" s="418" t="s">
        <v>1604</v>
      </c>
      <c r="C297" s="419" t="s">
        <v>1605</v>
      </c>
      <c r="D297" s="420">
        <v>28282</v>
      </c>
      <c r="E297" s="420">
        <v>41904</v>
      </c>
      <c r="F297" s="418">
        <v>13622</v>
      </c>
      <c r="G297" s="418">
        <v>37.295003422313499</v>
      </c>
      <c r="H297" s="419" t="s">
        <v>11</v>
      </c>
      <c r="I297" s="419" t="s">
        <v>374</v>
      </c>
      <c r="J297" s="418" t="b">
        <v>0</v>
      </c>
      <c r="K297" s="419" t="s">
        <v>217</v>
      </c>
      <c r="L297" s="419" t="s">
        <v>915</v>
      </c>
      <c r="M297" s="419" t="s">
        <v>916</v>
      </c>
      <c r="N297" s="419" t="s">
        <v>566</v>
      </c>
      <c r="O297" s="419" t="s">
        <v>566</v>
      </c>
      <c r="P297" s="419" t="s">
        <v>396</v>
      </c>
    </row>
    <row r="298" spans="1:16" hidden="1" x14ac:dyDescent="0.35">
      <c r="A298" s="418">
        <v>967</v>
      </c>
      <c r="B298" s="418" t="s">
        <v>1604</v>
      </c>
      <c r="C298" s="419" t="s">
        <v>1606</v>
      </c>
      <c r="D298" s="420">
        <v>29378</v>
      </c>
      <c r="E298" s="420">
        <v>41904</v>
      </c>
      <c r="F298" s="418">
        <v>12526</v>
      </c>
      <c r="G298" s="418">
        <v>34.294318959616703</v>
      </c>
      <c r="H298" s="419" t="s">
        <v>12</v>
      </c>
      <c r="I298" s="419" t="s">
        <v>374</v>
      </c>
      <c r="J298" s="418" t="b">
        <v>0</v>
      </c>
      <c r="K298" s="419" t="s">
        <v>217</v>
      </c>
      <c r="L298" s="419" t="s">
        <v>915</v>
      </c>
      <c r="M298" s="419" t="s">
        <v>916</v>
      </c>
      <c r="N298" s="419" t="s">
        <v>566</v>
      </c>
      <c r="O298" s="419" t="s">
        <v>566</v>
      </c>
      <c r="P298" s="419" t="s">
        <v>396</v>
      </c>
    </row>
    <row r="299" spans="1:16" hidden="1" x14ac:dyDescent="0.35">
      <c r="A299" s="418">
        <v>968</v>
      </c>
      <c r="B299" s="418" t="s">
        <v>1604</v>
      </c>
      <c r="C299" s="419" t="s">
        <v>1607</v>
      </c>
      <c r="D299" s="420">
        <v>30108</v>
      </c>
      <c r="E299" s="420">
        <v>41904</v>
      </c>
      <c r="F299" s="418">
        <v>11796</v>
      </c>
      <c r="G299" s="418">
        <v>32.295687885010302</v>
      </c>
      <c r="H299" s="419" t="s">
        <v>12</v>
      </c>
      <c r="I299" s="419" t="s">
        <v>387</v>
      </c>
      <c r="J299" s="418" t="b">
        <v>0</v>
      </c>
      <c r="K299" s="419" t="s">
        <v>217</v>
      </c>
      <c r="L299" s="419" t="s">
        <v>915</v>
      </c>
      <c r="M299" s="419" t="s">
        <v>916</v>
      </c>
      <c r="N299" s="419" t="s">
        <v>566</v>
      </c>
      <c r="O299" s="419" t="s">
        <v>566</v>
      </c>
      <c r="P299" s="419" t="s">
        <v>396</v>
      </c>
    </row>
    <row r="300" spans="1:16" hidden="1" x14ac:dyDescent="0.35">
      <c r="A300" s="418">
        <v>969</v>
      </c>
      <c r="B300" s="418" t="s">
        <v>1608</v>
      </c>
      <c r="C300" s="419" t="s">
        <v>1609</v>
      </c>
      <c r="D300" s="420">
        <v>34552</v>
      </c>
      <c r="E300" s="420">
        <v>41904</v>
      </c>
      <c r="F300" s="418">
        <v>7352</v>
      </c>
      <c r="G300" s="418">
        <v>20.128678986995201</v>
      </c>
      <c r="H300" s="419" t="s">
        <v>11</v>
      </c>
      <c r="I300" s="419" t="s">
        <v>374</v>
      </c>
      <c r="J300" s="418" t="b">
        <v>1</v>
      </c>
      <c r="K300" s="419" t="s">
        <v>217</v>
      </c>
      <c r="L300" s="419" t="s">
        <v>918</v>
      </c>
      <c r="M300" s="419" t="s">
        <v>920</v>
      </c>
      <c r="N300" s="419" t="s">
        <v>566</v>
      </c>
      <c r="O300" s="419" t="s">
        <v>566</v>
      </c>
      <c r="P300" s="419" t="s">
        <v>396</v>
      </c>
    </row>
    <row r="301" spans="1:16" hidden="1" x14ac:dyDescent="0.35">
      <c r="A301" s="418">
        <v>970</v>
      </c>
      <c r="B301" s="418" t="s">
        <v>1608</v>
      </c>
      <c r="C301" s="419" t="s">
        <v>1610</v>
      </c>
      <c r="D301" s="420">
        <v>25725</v>
      </c>
      <c r="E301" s="420">
        <v>41904</v>
      </c>
      <c r="F301" s="418">
        <v>16179</v>
      </c>
      <c r="G301" s="418">
        <v>44.295687885010302</v>
      </c>
      <c r="H301" s="419" t="s">
        <v>12</v>
      </c>
      <c r="I301" s="419" t="s">
        <v>374</v>
      </c>
      <c r="J301" s="418" t="b">
        <v>1</v>
      </c>
      <c r="K301" s="419" t="s">
        <v>217</v>
      </c>
      <c r="L301" s="419" t="s">
        <v>918</v>
      </c>
      <c r="M301" s="419" t="s">
        <v>920</v>
      </c>
      <c r="N301" s="419" t="s">
        <v>566</v>
      </c>
      <c r="O301" s="419" t="s">
        <v>566</v>
      </c>
      <c r="P301" s="419" t="s">
        <v>396</v>
      </c>
    </row>
    <row r="302" spans="1:16" ht="29" x14ac:dyDescent="0.35">
      <c r="A302" s="418">
        <v>971</v>
      </c>
      <c r="B302" s="418" t="s">
        <v>1611</v>
      </c>
      <c r="C302" s="419" t="s">
        <v>1612</v>
      </c>
      <c r="D302" s="420">
        <v>30839</v>
      </c>
      <c r="E302" s="420">
        <v>41905</v>
      </c>
      <c r="F302" s="418">
        <v>11066</v>
      </c>
      <c r="G302" s="418">
        <v>30.297056810403799</v>
      </c>
      <c r="H302" s="419" t="s">
        <v>11</v>
      </c>
      <c r="I302" s="419" t="s">
        <v>382</v>
      </c>
      <c r="J302" s="418" t="b">
        <v>0</v>
      </c>
      <c r="K302" s="419" t="s">
        <v>217</v>
      </c>
      <c r="L302" s="419" t="s">
        <v>967</v>
      </c>
      <c r="M302" s="419" t="s">
        <v>968</v>
      </c>
      <c r="N302" s="419" t="s">
        <v>566</v>
      </c>
      <c r="O302" s="419" t="s">
        <v>566</v>
      </c>
      <c r="P302" s="419" t="s">
        <v>396</v>
      </c>
    </row>
    <row r="303" spans="1:16" x14ac:dyDescent="0.35">
      <c r="A303" s="418">
        <v>972</v>
      </c>
      <c r="B303" s="418" t="s">
        <v>1611</v>
      </c>
      <c r="C303" s="419" t="s">
        <v>1613</v>
      </c>
      <c r="D303" s="420">
        <v>29743</v>
      </c>
      <c r="E303" s="420">
        <v>41905</v>
      </c>
      <c r="F303" s="418">
        <v>12162</v>
      </c>
      <c r="G303" s="418">
        <v>33.297741273100598</v>
      </c>
      <c r="H303" s="419" t="s">
        <v>12</v>
      </c>
      <c r="I303" s="419" t="s">
        <v>379</v>
      </c>
      <c r="J303" s="418" t="b">
        <v>0</v>
      </c>
      <c r="K303" s="419" t="s">
        <v>217</v>
      </c>
      <c r="L303" s="419" t="s">
        <v>967</v>
      </c>
      <c r="M303" s="419" t="s">
        <v>968</v>
      </c>
      <c r="N303" s="419" t="s">
        <v>566</v>
      </c>
      <c r="O303" s="419" t="s">
        <v>566</v>
      </c>
      <c r="P303" s="419" t="s">
        <v>396</v>
      </c>
    </row>
    <row r="304" spans="1:16" ht="29" hidden="1" x14ac:dyDescent="0.35">
      <c r="A304" s="418">
        <v>973</v>
      </c>
      <c r="B304" s="418" t="s">
        <v>1614</v>
      </c>
      <c r="C304" s="419" t="s">
        <v>1615</v>
      </c>
      <c r="D304" s="420">
        <v>14768</v>
      </c>
      <c r="E304" s="420">
        <v>41904</v>
      </c>
      <c r="F304" s="418">
        <v>27136</v>
      </c>
      <c r="G304" s="418">
        <v>74.294318959616703</v>
      </c>
      <c r="H304" s="419" t="s">
        <v>12</v>
      </c>
      <c r="I304" s="419" t="s">
        <v>376</v>
      </c>
      <c r="J304" s="418" t="b">
        <v>0</v>
      </c>
      <c r="K304" s="419" t="s">
        <v>217</v>
      </c>
      <c r="L304" s="419" t="s">
        <v>923</v>
      </c>
      <c r="M304" s="419" t="s">
        <v>926</v>
      </c>
      <c r="N304" s="419" t="s">
        <v>566</v>
      </c>
      <c r="O304" s="419" t="s">
        <v>566</v>
      </c>
      <c r="P304" s="419" t="s">
        <v>396</v>
      </c>
    </row>
    <row r="305" spans="1:16" ht="29" x14ac:dyDescent="0.35">
      <c r="A305" s="418">
        <v>974</v>
      </c>
      <c r="B305" s="418" t="s">
        <v>1614</v>
      </c>
      <c r="C305" s="419" t="s">
        <v>1616</v>
      </c>
      <c r="D305" s="420">
        <v>34126</v>
      </c>
      <c r="E305" s="420">
        <v>41904</v>
      </c>
      <c r="F305" s="418">
        <v>7778</v>
      </c>
      <c r="G305" s="418">
        <v>21.295003422313499</v>
      </c>
      <c r="H305" s="419" t="s">
        <v>12</v>
      </c>
      <c r="I305" s="419" t="s">
        <v>382</v>
      </c>
      <c r="J305" s="418" t="b">
        <v>0</v>
      </c>
      <c r="K305" s="419" t="s">
        <v>217</v>
      </c>
      <c r="L305" s="419" t="s">
        <v>923</v>
      </c>
      <c r="M305" s="419" t="s">
        <v>926</v>
      </c>
      <c r="N305" s="419" t="s">
        <v>566</v>
      </c>
      <c r="O305" s="419" t="s">
        <v>566</v>
      </c>
      <c r="P305" s="419" t="s">
        <v>396</v>
      </c>
    </row>
    <row r="306" spans="1:16" ht="29" x14ac:dyDescent="0.35">
      <c r="A306" s="418">
        <v>975</v>
      </c>
      <c r="B306" s="418" t="s">
        <v>1614</v>
      </c>
      <c r="C306" s="419" t="s">
        <v>1617</v>
      </c>
      <c r="D306" s="420">
        <v>29378</v>
      </c>
      <c r="E306" s="420">
        <v>41904</v>
      </c>
      <c r="F306" s="418">
        <v>12526</v>
      </c>
      <c r="G306" s="418">
        <v>34.294318959616703</v>
      </c>
      <c r="H306" s="419" t="s">
        <v>12</v>
      </c>
      <c r="I306" s="419" t="s">
        <v>382</v>
      </c>
      <c r="J306" s="418" t="b">
        <v>0</v>
      </c>
      <c r="K306" s="419" t="s">
        <v>217</v>
      </c>
      <c r="L306" s="419" t="s">
        <v>923</v>
      </c>
      <c r="M306" s="419" t="s">
        <v>926</v>
      </c>
      <c r="N306" s="419" t="s">
        <v>566</v>
      </c>
      <c r="O306" s="419" t="s">
        <v>566</v>
      </c>
      <c r="P306" s="419" t="s">
        <v>396</v>
      </c>
    </row>
    <row r="307" spans="1:16" ht="29" hidden="1" x14ac:dyDescent="0.35">
      <c r="A307" s="418">
        <v>976</v>
      </c>
      <c r="B307" s="418" t="s">
        <v>1614</v>
      </c>
      <c r="C307" s="419" t="s">
        <v>1618</v>
      </c>
      <c r="D307" s="420">
        <v>32300</v>
      </c>
      <c r="E307" s="420">
        <v>41904</v>
      </c>
      <c r="F307" s="418">
        <v>9604</v>
      </c>
      <c r="G307" s="418">
        <v>26.2943189596167</v>
      </c>
      <c r="H307" s="419" t="s">
        <v>11</v>
      </c>
      <c r="I307" s="419" t="s">
        <v>383</v>
      </c>
      <c r="J307" s="418" t="b">
        <v>0</v>
      </c>
      <c r="K307" s="419" t="s">
        <v>217</v>
      </c>
      <c r="L307" s="419" t="s">
        <v>923</v>
      </c>
      <c r="M307" s="419" t="s">
        <v>926</v>
      </c>
      <c r="N307" s="419" t="s">
        <v>566</v>
      </c>
      <c r="O307" s="419" t="s">
        <v>566</v>
      </c>
      <c r="P307" s="419" t="s">
        <v>396</v>
      </c>
    </row>
    <row r="308" spans="1:16" ht="29" hidden="1" x14ac:dyDescent="0.35">
      <c r="A308" s="418">
        <v>977</v>
      </c>
      <c r="B308" s="418" t="s">
        <v>1614</v>
      </c>
      <c r="C308" s="419" t="s">
        <v>1619</v>
      </c>
      <c r="D308" s="420">
        <v>32300</v>
      </c>
      <c r="E308" s="420">
        <v>41904</v>
      </c>
      <c r="F308" s="418">
        <v>9604</v>
      </c>
      <c r="G308" s="418">
        <v>26.2943189596167</v>
      </c>
      <c r="H308" s="419" t="s">
        <v>12</v>
      </c>
      <c r="I308" s="419" t="s">
        <v>387</v>
      </c>
      <c r="J308" s="418" t="b">
        <v>0</v>
      </c>
      <c r="K308" s="419" t="s">
        <v>217</v>
      </c>
      <c r="L308" s="419" t="s">
        <v>923</v>
      </c>
      <c r="M308" s="419" t="s">
        <v>926</v>
      </c>
      <c r="N308" s="419" t="s">
        <v>566</v>
      </c>
      <c r="O308" s="419" t="s">
        <v>566</v>
      </c>
      <c r="P308" s="419" t="s">
        <v>396</v>
      </c>
    </row>
    <row r="309" spans="1:16" ht="43.5" x14ac:dyDescent="0.35">
      <c r="A309" s="418">
        <v>978</v>
      </c>
      <c r="B309" s="418" t="s">
        <v>1620</v>
      </c>
      <c r="C309" s="419" t="s">
        <v>1621</v>
      </c>
      <c r="D309" s="420">
        <v>31997</v>
      </c>
      <c r="E309" s="420">
        <v>41905</v>
      </c>
      <c r="F309" s="418">
        <v>9908</v>
      </c>
      <c r="G309" s="418">
        <v>27.126625598904901</v>
      </c>
      <c r="H309" s="419" t="s">
        <v>12</v>
      </c>
      <c r="I309" s="419" t="s">
        <v>378</v>
      </c>
      <c r="J309" s="418" t="b">
        <v>1</v>
      </c>
      <c r="K309" s="419" t="s">
        <v>217</v>
      </c>
      <c r="L309" s="419" t="s">
        <v>971</v>
      </c>
      <c r="M309" s="419" t="s">
        <v>517</v>
      </c>
      <c r="N309" s="419" t="s">
        <v>566</v>
      </c>
      <c r="O309" s="419" t="s">
        <v>566</v>
      </c>
      <c r="P309" s="419" t="s">
        <v>396</v>
      </c>
    </row>
    <row r="310" spans="1:16" ht="43.5" x14ac:dyDescent="0.35">
      <c r="A310" s="418">
        <v>979</v>
      </c>
      <c r="B310" s="418" t="s">
        <v>1620</v>
      </c>
      <c r="C310" s="419" t="s">
        <v>1622</v>
      </c>
      <c r="D310" s="420">
        <v>33030</v>
      </c>
      <c r="E310" s="420">
        <v>41905</v>
      </c>
      <c r="F310" s="418">
        <v>8875</v>
      </c>
      <c r="G310" s="418">
        <v>24.298425735797402</v>
      </c>
      <c r="H310" s="419" t="s">
        <v>11</v>
      </c>
      <c r="I310" s="419" t="s">
        <v>378</v>
      </c>
      <c r="J310" s="418" t="b">
        <v>0</v>
      </c>
      <c r="K310" s="419" t="s">
        <v>217</v>
      </c>
      <c r="L310" s="419" t="s">
        <v>971</v>
      </c>
      <c r="M310" s="419" t="s">
        <v>517</v>
      </c>
      <c r="N310" s="419" t="s">
        <v>566</v>
      </c>
      <c r="O310" s="419" t="s">
        <v>566</v>
      </c>
      <c r="P310" s="419" t="s">
        <v>396</v>
      </c>
    </row>
    <row r="311" spans="1:16" hidden="1" x14ac:dyDescent="0.35">
      <c r="A311" s="418">
        <v>980</v>
      </c>
      <c r="B311" s="418" t="s">
        <v>1620</v>
      </c>
      <c r="C311" s="419" t="s">
        <v>217</v>
      </c>
      <c r="H311" s="419" t="s">
        <v>12</v>
      </c>
      <c r="I311" s="419" t="s">
        <v>1236</v>
      </c>
      <c r="J311" s="418" t="b">
        <v>0</v>
      </c>
      <c r="K311" s="419" t="s">
        <v>217</v>
      </c>
      <c r="L311" s="419" t="s">
        <v>971</v>
      </c>
      <c r="M311" s="419" t="s">
        <v>517</v>
      </c>
      <c r="N311" s="419" t="s">
        <v>566</v>
      </c>
      <c r="O311" s="419" t="s">
        <v>566</v>
      </c>
      <c r="P311" s="419" t="s">
        <v>396</v>
      </c>
    </row>
    <row r="312" spans="1:16" ht="43.5" x14ac:dyDescent="0.35">
      <c r="A312" s="418">
        <v>981</v>
      </c>
      <c r="B312" s="418" t="s">
        <v>1623</v>
      </c>
      <c r="C312" s="419" t="s">
        <v>1624</v>
      </c>
      <c r="D312" s="420">
        <v>26337</v>
      </c>
      <c r="E312" s="420">
        <v>41905</v>
      </c>
      <c r="F312" s="418">
        <v>15568</v>
      </c>
      <c r="G312" s="418">
        <v>42.622861054072601</v>
      </c>
      <c r="H312" s="419" t="s">
        <v>12</v>
      </c>
      <c r="I312" s="419" t="s">
        <v>378</v>
      </c>
      <c r="J312" s="418" t="b">
        <v>0</v>
      </c>
      <c r="K312" s="419" t="s">
        <v>217</v>
      </c>
      <c r="L312" s="419" t="s">
        <v>929</v>
      </c>
      <c r="M312" s="419" t="s">
        <v>756</v>
      </c>
      <c r="N312" s="419" t="s">
        <v>566</v>
      </c>
      <c r="O312" s="419" t="s">
        <v>566</v>
      </c>
      <c r="P312" s="419" t="s">
        <v>396</v>
      </c>
    </row>
    <row r="313" spans="1:16" ht="43.5" x14ac:dyDescent="0.35">
      <c r="A313" s="418">
        <v>982</v>
      </c>
      <c r="B313" s="418" t="s">
        <v>1623</v>
      </c>
      <c r="C313" s="419" t="s">
        <v>1625</v>
      </c>
      <c r="D313" s="420">
        <v>30778</v>
      </c>
      <c r="E313" s="420">
        <v>41904</v>
      </c>
      <c r="F313" s="418">
        <v>11126</v>
      </c>
      <c r="G313" s="418">
        <v>30.461327857631801</v>
      </c>
      <c r="H313" s="419" t="s">
        <v>12</v>
      </c>
      <c r="I313" s="419" t="s">
        <v>378</v>
      </c>
      <c r="J313" s="418" t="b">
        <v>0</v>
      </c>
      <c r="K313" s="419" t="s">
        <v>217</v>
      </c>
      <c r="L313" s="419" t="s">
        <v>929</v>
      </c>
      <c r="M313" s="419" t="s">
        <v>756</v>
      </c>
      <c r="N313" s="419" t="s">
        <v>566</v>
      </c>
      <c r="O313" s="419" t="s">
        <v>566</v>
      </c>
      <c r="P313" s="419" t="s">
        <v>396</v>
      </c>
    </row>
    <row r="314" spans="1:16" hidden="1" x14ac:dyDescent="0.35">
      <c r="A314" s="418">
        <v>983</v>
      </c>
      <c r="B314" s="418" t="s">
        <v>1626</v>
      </c>
      <c r="C314" s="419" t="s">
        <v>1627</v>
      </c>
      <c r="D314" s="420">
        <v>29529</v>
      </c>
      <c r="E314" s="420">
        <v>41905</v>
      </c>
      <c r="F314" s="418">
        <v>12376</v>
      </c>
      <c r="G314" s="418">
        <v>33.883641341546898</v>
      </c>
      <c r="H314" s="419" t="s">
        <v>11</v>
      </c>
      <c r="I314" s="419" t="s">
        <v>387</v>
      </c>
      <c r="J314" s="418" t="b">
        <v>0</v>
      </c>
      <c r="K314" s="419" t="s">
        <v>217</v>
      </c>
      <c r="L314" s="419" t="s">
        <v>973</v>
      </c>
      <c r="M314" s="419" t="s">
        <v>933</v>
      </c>
      <c r="N314" s="419" t="s">
        <v>566</v>
      </c>
      <c r="O314" s="419" t="s">
        <v>566</v>
      </c>
      <c r="P314" s="419" t="s">
        <v>396</v>
      </c>
    </row>
    <row r="315" spans="1:16" ht="29" x14ac:dyDescent="0.35">
      <c r="A315" s="418">
        <v>984</v>
      </c>
      <c r="B315" s="418" t="s">
        <v>1626</v>
      </c>
      <c r="C315" s="419" t="s">
        <v>1628</v>
      </c>
      <c r="D315" s="420">
        <v>32321</v>
      </c>
      <c r="E315" s="420">
        <v>41905</v>
      </c>
      <c r="F315" s="418">
        <v>9584</v>
      </c>
      <c r="G315" s="418">
        <v>26.239561943874101</v>
      </c>
      <c r="H315" s="419" t="s">
        <v>11</v>
      </c>
      <c r="I315" s="419" t="s">
        <v>380</v>
      </c>
      <c r="J315" s="418" t="b">
        <v>0</v>
      </c>
      <c r="K315" s="419" t="s">
        <v>217</v>
      </c>
      <c r="L315" s="419" t="s">
        <v>973</v>
      </c>
      <c r="M315" s="419" t="s">
        <v>933</v>
      </c>
      <c r="N315" s="419" t="s">
        <v>566</v>
      </c>
      <c r="O315" s="419" t="s">
        <v>566</v>
      </c>
      <c r="P315" s="419" t="s">
        <v>396</v>
      </c>
    </row>
    <row r="316" spans="1:16" ht="43.5" x14ac:dyDescent="0.35">
      <c r="A316" s="418">
        <v>985</v>
      </c>
      <c r="B316" s="418" t="s">
        <v>1629</v>
      </c>
      <c r="C316" s="419" t="s">
        <v>1630</v>
      </c>
      <c r="D316" s="420">
        <v>25725</v>
      </c>
      <c r="E316" s="420">
        <v>41905</v>
      </c>
      <c r="F316" s="418">
        <v>16180</v>
      </c>
      <c r="G316" s="418">
        <v>44.298425735797402</v>
      </c>
      <c r="H316" s="419" t="s">
        <v>12</v>
      </c>
      <c r="I316" s="419" t="s">
        <v>378</v>
      </c>
      <c r="J316" s="418" t="b">
        <v>1</v>
      </c>
      <c r="K316" s="419" t="s">
        <v>217</v>
      </c>
      <c r="L316" s="419" t="s">
        <v>974</v>
      </c>
      <c r="M316" s="419" t="s">
        <v>768</v>
      </c>
      <c r="N316" s="419" t="s">
        <v>566</v>
      </c>
      <c r="O316" s="419" t="s">
        <v>566</v>
      </c>
      <c r="P316" s="419" t="s">
        <v>396</v>
      </c>
    </row>
    <row r="317" spans="1:16" ht="43.5" x14ac:dyDescent="0.35">
      <c r="A317" s="418">
        <v>986</v>
      </c>
      <c r="B317" s="418" t="s">
        <v>1629</v>
      </c>
      <c r="C317" s="419" t="s">
        <v>1631</v>
      </c>
      <c r="D317" s="420">
        <v>29647</v>
      </c>
      <c r="E317" s="420">
        <v>41905</v>
      </c>
      <c r="F317" s="418">
        <v>12258</v>
      </c>
      <c r="G317" s="418">
        <v>33.560574948665298</v>
      </c>
      <c r="H317" s="419" t="s">
        <v>11</v>
      </c>
      <c r="I317" s="419" t="s">
        <v>378</v>
      </c>
      <c r="J317" s="418" t="b">
        <v>1</v>
      </c>
      <c r="K317" s="419" t="s">
        <v>217</v>
      </c>
      <c r="L317" s="419" t="s">
        <v>974</v>
      </c>
      <c r="M317" s="419" t="s">
        <v>768</v>
      </c>
      <c r="N317" s="419" t="s">
        <v>566</v>
      </c>
      <c r="O317" s="419" t="s">
        <v>566</v>
      </c>
      <c r="P317" s="419" t="s">
        <v>396</v>
      </c>
    </row>
    <row r="318" spans="1:16" ht="43.5" x14ac:dyDescent="0.35">
      <c r="A318" s="418">
        <v>987</v>
      </c>
      <c r="B318" s="418" t="s">
        <v>1629</v>
      </c>
      <c r="C318" s="419" t="s">
        <v>1632</v>
      </c>
      <c r="D318" s="420">
        <v>33186</v>
      </c>
      <c r="E318" s="420">
        <v>41905</v>
      </c>
      <c r="F318" s="418">
        <v>8719</v>
      </c>
      <c r="G318" s="418">
        <v>23.871321013004799</v>
      </c>
      <c r="H318" s="419" t="s">
        <v>12</v>
      </c>
      <c r="I318" s="419" t="s">
        <v>378</v>
      </c>
      <c r="J318" s="418" t="b">
        <v>1</v>
      </c>
      <c r="K318" s="419" t="s">
        <v>217</v>
      </c>
      <c r="L318" s="419" t="s">
        <v>974</v>
      </c>
      <c r="M318" s="419" t="s">
        <v>768</v>
      </c>
      <c r="N318" s="419" t="s">
        <v>566</v>
      </c>
      <c r="O318" s="419" t="s">
        <v>566</v>
      </c>
      <c r="P318" s="419" t="s">
        <v>396</v>
      </c>
    </row>
    <row r="319" spans="1:16" ht="43.5" x14ac:dyDescent="0.35">
      <c r="A319" s="418">
        <v>988</v>
      </c>
      <c r="B319" s="418" t="s">
        <v>1633</v>
      </c>
      <c r="C319" s="419" t="s">
        <v>1634</v>
      </c>
      <c r="D319" s="420">
        <v>27186</v>
      </c>
      <c r="E319" s="420">
        <v>41905</v>
      </c>
      <c r="F319" s="418">
        <v>14719</v>
      </c>
      <c r="G319" s="418">
        <v>40.298425735797402</v>
      </c>
      <c r="H319" s="419" t="s">
        <v>12</v>
      </c>
      <c r="I319" s="419" t="s">
        <v>378</v>
      </c>
      <c r="J319" s="418" t="b">
        <v>0</v>
      </c>
      <c r="K319" s="419" t="s">
        <v>217</v>
      </c>
      <c r="L319" s="419" t="s">
        <v>975</v>
      </c>
      <c r="M319" s="419" t="s">
        <v>975</v>
      </c>
      <c r="N319" s="419" t="s">
        <v>566</v>
      </c>
      <c r="O319" s="419" t="s">
        <v>566</v>
      </c>
      <c r="P319" s="419" t="s">
        <v>396</v>
      </c>
    </row>
    <row r="320" spans="1:16" ht="43.5" x14ac:dyDescent="0.35">
      <c r="A320" s="418">
        <v>989</v>
      </c>
      <c r="B320" s="418" t="s">
        <v>1635</v>
      </c>
      <c r="C320" s="419" t="s">
        <v>1636</v>
      </c>
      <c r="D320" s="420">
        <v>32259</v>
      </c>
      <c r="E320" s="420">
        <v>41905</v>
      </c>
      <c r="F320" s="418">
        <v>9646</v>
      </c>
      <c r="G320" s="418">
        <v>26.409308692676301</v>
      </c>
      <c r="H320" s="419" t="s">
        <v>12</v>
      </c>
      <c r="I320" s="419" t="s">
        <v>378</v>
      </c>
      <c r="J320" s="418" t="b">
        <v>0</v>
      </c>
      <c r="K320" s="419" t="s">
        <v>217</v>
      </c>
      <c r="L320" s="419" t="s">
        <v>976</v>
      </c>
      <c r="M320" s="419" t="s">
        <v>976</v>
      </c>
      <c r="N320" s="419" t="s">
        <v>566</v>
      </c>
      <c r="O320" s="419" t="s">
        <v>566</v>
      </c>
      <c r="P320" s="419" t="s">
        <v>396</v>
      </c>
    </row>
    <row r="321" spans="1:16" ht="29" x14ac:dyDescent="0.35">
      <c r="A321" s="418">
        <v>990</v>
      </c>
      <c r="B321" s="418" t="s">
        <v>1635</v>
      </c>
      <c r="C321" s="419" t="s">
        <v>1637</v>
      </c>
      <c r="D321" s="420">
        <v>27551</v>
      </c>
      <c r="E321" s="420">
        <v>41905</v>
      </c>
      <c r="F321" s="418">
        <v>14354</v>
      </c>
      <c r="G321" s="418">
        <v>39.299110198494198</v>
      </c>
      <c r="H321" s="419" t="s">
        <v>11</v>
      </c>
      <c r="I321" s="419" t="s">
        <v>382</v>
      </c>
      <c r="J321" s="418" t="b">
        <v>0</v>
      </c>
      <c r="K321" s="419" t="s">
        <v>217</v>
      </c>
      <c r="L321" s="419" t="s">
        <v>976</v>
      </c>
      <c r="M321" s="419" t="s">
        <v>976</v>
      </c>
      <c r="N321" s="419" t="s">
        <v>566</v>
      </c>
      <c r="O321" s="419" t="s">
        <v>566</v>
      </c>
      <c r="P321" s="419" t="s">
        <v>396</v>
      </c>
    </row>
    <row r="322" spans="1:16" ht="43.5" x14ac:dyDescent="0.35">
      <c r="A322" s="418">
        <v>991</v>
      </c>
      <c r="B322" s="418" t="s">
        <v>1638</v>
      </c>
      <c r="C322" s="419" t="s">
        <v>1639</v>
      </c>
      <c r="D322" s="420">
        <v>32246</v>
      </c>
      <c r="E322" s="420">
        <v>41905</v>
      </c>
      <c r="F322" s="418">
        <v>9659</v>
      </c>
      <c r="G322" s="418">
        <v>26.444900752909</v>
      </c>
      <c r="H322" s="419" t="s">
        <v>12</v>
      </c>
      <c r="I322" s="419" t="s">
        <v>378</v>
      </c>
      <c r="J322" s="418" t="b">
        <v>0</v>
      </c>
      <c r="K322" s="419" t="s">
        <v>217</v>
      </c>
      <c r="L322" s="419" t="s">
        <v>978</v>
      </c>
      <c r="M322" s="419" t="s">
        <v>978</v>
      </c>
      <c r="N322" s="419" t="s">
        <v>551</v>
      </c>
      <c r="O322" s="419" t="s">
        <v>551</v>
      </c>
      <c r="P322" s="419" t="s">
        <v>396</v>
      </c>
    </row>
    <row r="323" spans="1:16" ht="29" x14ac:dyDescent="0.35">
      <c r="A323" s="418">
        <v>992</v>
      </c>
      <c r="B323" s="418" t="s">
        <v>1638</v>
      </c>
      <c r="C323" s="419" t="s">
        <v>1640</v>
      </c>
      <c r="D323" s="420">
        <v>32541</v>
      </c>
      <c r="E323" s="420">
        <v>41905</v>
      </c>
      <c r="F323" s="418">
        <v>9364</v>
      </c>
      <c r="G323" s="418">
        <v>25.637234770705</v>
      </c>
      <c r="H323" s="419" t="s">
        <v>12</v>
      </c>
      <c r="I323" s="419" t="s">
        <v>382</v>
      </c>
      <c r="J323" s="418" t="b">
        <v>0</v>
      </c>
      <c r="K323" s="419" t="s">
        <v>217</v>
      </c>
      <c r="L323" s="419" t="s">
        <v>978</v>
      </c>
      <c r="M323" s="419" t="s">
        <v>978</v>
      </c>
      <c r="N323" s="419" t="s">
        <v>551</v>
      </c>
      <c r="O323" s="419" t="s">
        <v>551</v>
      </c>
      <c r="P323" s="419" t="s">
        <v>396</v>
      </c>
    </row>
    <row r="324" spans="1:16" ht="29" x14ac:dyDescent="0.35">
      <c r="A324" s="418">
        <v>993</v>
      </c>
      <c r="B324" s="418" t="s">
        <v>1641</v>
      </c>
      <c r="C324" s="419" t="s">
        <v>1642</v>
      </c>
      <c r="D324" s="420">
        <v>29251</v>
      </c>
      <c r="E324" s="420">
        <v>42270</v>
      </c>
      <c r="F324" s="418">
        <v>13019</v>
      </c>
      <c r="G324" s="418">
        <v>35.644079397672797</v>
      </c>
      <c r="H324" s="419" t="s">
        <v>12</v>
      </c>
      <c r="I324" s="419" t="s">
        <v>382</v>
      </c>
      <c r="J324" s="418" t="b">
        <v>0</v>
      </c>
      <c r="K324" s="419" t="s">
        <v>217</v>
      </c>
      <c r="L324" s="419" t="s">
        <v>984</v>
      </c>
      <c r="M324" s="419" t="s">
        <v>987</v>
      </c>
      <c r="N324" s="419" t="s">
        <v>551</v>
      </c>
      <c r="O324" s="419" t="s">
        <v>551</v>
      </c>
      <c r="P324" s="419" t="s">
        <v>396</v>
      </c>
    </row>
    <row r="325" spans="1:16" ht="43.5" x14ac:dyDescent="0.35">
      <c r="A325" s="418">
        <v>994</v>
      </c>
      <c r="B325" s="418" t="s">
        <v>1641</v>
      </c>
      <c r="C325" s="419" t="s">
        <v>1643</v>
      </c>
      <c r="D325" s="420">
        <v>29080</v>
      </c>
      <c r="E325" s="420">
        <v>42270</v>
      </c>
      <c r="F325" s="418">
        <v>13190</v>
      </c>
      <c r="G325" s="418">
        <v>36.112251882272403</v>
      </c>
      <c r="H325" s="419" t="s">
        <v>11</v>
      </c>
      <c r="I325" s="419" t="s">
        <v>385</v>
      </c>
      <c r="J325" s="418" t="b">
        <v>0</v>
      </c>
      <c r="K325" s="419" t="s">
        <v>217</v>
      </c>
      <c r="L325" s="419" t="s">
        <v>984</v>
      </c>
      <c r="M325" s="419" t="s">
        <v>987</v>
      </c>
      <c r="N325" s="419" t="s">
        <v>551</v>
      </c>
      <c r="O325" s="419" t="s">
        <v>551</v>
      </c>
      <c r="P325" s="419" t="s">
        <v>396</v>
      </c>
    </row>
    <row r="326" spans="1:16" ht="29" x14ac:dyDescent="0.35">
      <c r="A326" s="418">
        <v>995</v>
      </c>
      <c r="B326" s="418" t="s">
        <v>1644</v>
      </c>
      <c r="C326" s="419" t="s">
        <v>1645</v>
      </c>
      <c r="D326" s="420">
        <v>29454</v>
      </c>
      <c r="E326" s="420">
        <v>42250</v>
      </c>
      <c r="F326" s="418">
        <v>12796</v>
      </c>
      <c r="G326" s="418">
        <v>35.033538672142399</v>
      </c>
      <c r="H326" s="419" t="s">
        <v>12</v>
      </c>
      <c r="I326" s="419" t="s">
        <v>382</v>
      </c>
      <c r="J326" s="418" t="b">
        <v>0</v>
      </c>
      <c r="K326" s="419" t="s">
        <v>217</v>
      </c>
      <c r="L326" s="419" t="s">
        <v>989</v>
      </c>
      <c r="M326" s="419" t="s">
        <v>983</v>
      </c>
      <c r="N326" s="419" t="s">
        <v>551</v>
      </c>
      <c r="O326" s="419" t="s">
        <v>551</v>
      </c>
      <c r="P326" s="419" t="s">
        <v>396</v>
      </c>
    </row>
    <row r="327" spans="1:16" ht="43.5" x14ac:dyDescent="0.35">
      <c r="A327" s="418">
        <v>996</v>
      </c>
      <c r="B327" s="418" t="s">
        <v>1646</v>
      </c>
      <c r="C327" s="419" t="s">
        <v>1647</v>
      </c>
      <c r="D327" s="420">
        <v>28716</v>
      </c>
      <c r="E327" s="420">
        <v>42250</v>
      </c>
      <c r="F327" s="418">
        <v>13534</v>
      </c>
      <c r="G327" s="418">
        <v>37.054072553045899</v>
      </c>
      <c r="H327" s="419" t="s">
        <v>11</v>
      </c>
      <c r="I327" s="419" t="s">
        <v>385</v>
      </c>
      <c r="J327" s="418" t="b">
        <v>0</v>
      </c>
      <c r="K327" s="419" t="s">
        <v>217</v>
      </c>
      <c r="L327" s="419" t="s">
        <v>991</v>
      </c>
      <c r="M327" s="419" t="s">
        <v>991</v>
      </c>
      <c r="N327" s="419" t="s">
        <v>551</v>
      </c>
      <c r="O327" s="419" t="s">
        <v>551</v>
      </c>
      <c r="P327" s="419" t="s">
        <v>396</v>
      </c>
    </row>
    <row r="328" spans="1:16" ht="29" x14ac:dyDescent="0.35">
      <c r="A328" s="418">
        <v>997</v>
      </c>
      <c r="B328" s="418" t="s">
        <v>1648</v>
      </c>
      <c r="C328" s="419" t="s">
        <v>1649</v>
      </c>
      <c r="D328" s="420">
        <v>29137</v>
      </c>
      <c r="E328" s="420">
        <v>42072</v>
      </c>
      <c r="F328" s="418">
        <v>12935</v>
      </c>
      <c r="G328" s="418">
        <v>35.4140999315537</v>
      </c>
      <c r="H328" s="419" t="s">
        <v>12</v>
      </c>
      <c r="I328" s="419" t="s">
        <v>382</v>
      </c>
      <c r="J328" s="418" t="b">
        <v>0</v>
      </c>
      <c r="K328" s="419" t="s">
        <v>217</v>
      </c>
      <c r="L328" s="419" t="s">
        <v>995</v>
      </c>
      <c r="M328" s="419" t="s">
        <v>997</v>
      </c>
      <c r="N328" s="419" t="s">
        <v>551</v>
      </c>
      <c r="O328" s="419" t="s">
        <v>551</v>
      </c>
      <c r="P328" s="419" t="s">
        <v>396</v>
      </c>
    </row>
    <row r="329" spans="1:16" ht="43.5" x14ac:dyDescent="0.35">
      <c r="A329" s="418">
        <v>998</v>
      </c>
      <c r="B329" s="418" t="s">
        <v>1650</v>
      </c>
      <c r="C329" s="419" t="s">
        <v>1651</v>
      </c>
      <c r="D329" s="420">
        <v>32509</v>
      </c>
      <c r="E329" s="420">
        <v>42250</v>
      </c>
      <c r="F329" s="418">
        <v>9741</v>
      </c>
      <c r="G329" s="418">
        <v>26.669404517453799</v>
      </c>
      <c r="H329" s="419" t="s">
        <v>11</v>
      </c>
      <c r="I329" s="419" t="s">
        <v>378</v>
      </c>
      <c r="J329" s="418" t="b">
        <v>0</v>
      </c>
      <c r="K329" s="419" t="s">
        <v>217</v>
      </c>
      <c r="L329" s="419" t="s">
        <v>998</v>
      </c>
      <c r="M329" s="419" t="s">
        <v>999</v>
      </c>
      <c r="N329" s="419" t="s">
        <v>551</v>
      </c>
      <c r="O329" s="419" t="s">
        <v>551</v>
      </c>
      <c r="P329" s="419" t="s">
        <v>396</v>
      </c>
    </row>
    <row r="330" spans="1:16" ht="29" x14ac:dyDescent="0.35">
      <c r="A330" s="418">
        <v>999</v>
      </c>
      <c r="B330" s="418" t="s">
        <v>1652</v>
      </c>
      <c r="C330" s="419" t="s">
        <v>1653</v>
      </c>
      <c r="D330" s="420">
        <v>31614</v>
      </c>
      <c r="E330" s="420">
        <v>42250</v>
      </c>
      <c r="F330" s="418">
        <v>10636</v>
      </c>
      <c r="G330" s="418">
        <v>29.119780971937001</v>
      </c>
      <c r="H330" s="419" t="s">
        <v>12</v>
      </c>
      <c r="I330" s="419" t="s">
        <v>382</v>
      </c>
      <c r="J330" s="418" t="b">
        <v>0</v>
      </c>
      <c r="K330" s="419" t="s">
        <v>217</v>
      </c>
      <c r="L330" s="419" t="s">
        <v>923</v>
      </c>
      <c r="M330" s="419" t="s">
        <v>1001</v>
      </c>
      <c r="N330" s="419" t="s">
        <v>551</v>
      </c>
      <c r="O330" s="419" t="s">
        <v>551</v>
      </c>
      <c r="P330" s="419" t="s">
        <v>396</v>
      </c>
    </row>
    <row r="331" spans="1:16" ht="29" x14ac:dyDescent="0.35">
      <c r="A331" s="418">
        <v>1000</v>
      </c>
      <c r="B331" s="418" t="s">
        <v>1652</v>
      </c>
      <c r="C331" s="419" t="s">
        <v>1654</v>
      </c>
      <c r="D331" s="420">
        <v>21898</v>
      </c>
      <c r="E331" s="420">
        <v>42250</v>
      </c>
      <c r="F331" s="418">
        <v>20352</v>
      </c>
      <c r="G331" s="418">
        <v>55.720739219712499</v>
      </c>
      <c r="H331" s="419" t="s">
        <v>12</v>
      </c>
      <c r="I331" s="419" t="s">
        <v>382</v>
      </c>
      <c r="J331" s="418" t="b">
        <v>0</v>
      </c>
      <c r="K331" s="419" t="s">
        <v>217</v>
      </c>
      <c r="L331" s="419" t="s">
        <v>923</v>
      </c>
      <c r="M331" s="419" t="s">
        <v>1001</v>
      </c>
      <c r="N331" s="419" t="s">
        <v>551</v>
      </c>
      <c r="O331" s="419" t="s">
        <v>551</v>
      </c>
      <c r="P331" s="419" t="s">
        <v>396</v>
      </c>
    </row>
    <row r="332" spans="1:16" ht="29" x14ac:dyDescent="0.35">
      <c r="A332" s="418">
        <v>1001</v>
      </c>
      <c r="B332" s="418" t="s">
        <v>1652</v>
      </c>
      <c r="C332" s="419" t="s">
        <v>1655</v>
      </c>
      <c r="D332" s="420">
        <v>31820</v>
      </c>
      <c r="E332" s="420">
        <v>42250</v>
      </c>
      <c r="F332" s="418">
        <v>10430</v>
      </c>
      <c r="G332" s="418">
        <v>28.5557837097878</v>
      </c>
      <c r="H332" s="419" t="s">
        <v>12</v>
      </c>
      <c r="I332" s="419" t="s">
        <v>382</v>
      </c>
      <c r="J332" s="418" t="b">
        <v>0</v>
      </c>
      <c r="K332" s="419" t="s">
        <v>217</v>
      </c>
      <c r="L332" s="419" t="s">
        <v>923</v>
      </c>
      <c r="M332" s="419" t="s">
        <v>1001</v>
      </c>
      <c r="N332" s="419" t="s">
        <v>551</v>
      </c>
      <c r="O332" s="419" t="s">
        <v>551</v>
      </c>
      <c r="P332" s="419" t="s">
        <v>396</v>
      </c>
    </row>
    <row r="333" spans="1:16" ht="43.5" x14ac:dyDescent="0.35">
      <c r="A333" s="418">
        <v>1002</v>
      </c>
      <c r="B333" s="418" t="s">
        <v>1656</v>
      </c>
      <c r="C333" s="419" t="s">
        <v>1657</v>
      </c>
      <c r="D333" s="420">
        <v>28762</v>
      </c>
      <c r="E333" s="420">
        <v>42250</v>
      </c>
      <c r="F333" s="418">
        <v>13488</v>
      </c>
      <c r="G333" s="418">
        <v>36.9281314168378</v>
      </c>
      <c r="H333" s="419" t="s">
        <v>12</v>
      </c>
      <c r="I333" s="419" t="s">
        <v>385</v>
      </c>
      <c r="J333" s="418" t="b">
        <v>0</v>
      </c>
      <c r="K333" s="419" t="s">
        <v>217</v>
      </c>
      <c r="L333" s="419" t="s">
        <v>1003</v>
      </c>
      <c r="M333" s="419" t="s">
        <v>1005</v>
      </c>
      <c r="N333" s="419" t="s">
        <v>551</v>
      </c>
      <c r="O333" s="419" t="s">
        <v>551</v>
      </c>
      <c r="P333" s="419" t="s">
        <v>396</v>
      </c>
    </row>
    <row r="334" spans="1:16" ht="29" x14ac:dyDescent="0.35">
      <c r="A334" s="418">
        <v>1003</v>
      </c>
      <c r="B334" s="418" t="s">
        <v>1658</v>
      </c>
      <c r="C334" s="419" t="s">
        <v>1659</v>
      </c>
      <c r="D334" s="420">
        <v>31913</v>
      </c>
      <c r="E334" s="420">
        <v>42250</v>
      </c>
      <c r="F334" s="418">
        <v>10337</v>
      </c>
      <c r="G334" s="418">
        <v>28.301163586584501</v>
      </c>
      <c r="H334" s="419" t="s">
        <v>11</v>
      </c>
      <c r="I334" s="419" t="s">
        <v>382</v>
      </c>
      <c r="J334" s="418" t="b">
        <v>0</v>
      </c>
      <c r="K334" s="419" t="s">
        <v>217</v>
      </c>
      <c r="L334" s="419" t="s">
        <v>1006</v>
      </c>
      <c r="M334" s="419" t="s">
        <v>1008</v>
      </c>
      <c r="N334" s="419" t="s">
        <v>551</v>
      </c>
      <c r="O334" s="419" t="s">
        <v>551</v>
      </c>
      <c r="P334" s="419" t="s">
        <v>396</v>
      </c>
    </row>
    <row r="335" spans="1:16" ht="43.5" x14ac:dyDescent="0.35">
      <c r="A335" s="418">
        <v>1004</v>
      </c>
      <c r="B335" s="418" t="s">
        <v>1658</v>
      </c>
      <c r="C335" s="419" t="s">
        <v>1660</v>
      </c>
      <c r="D335" s="420">
        <v>33149</v>
      </c>
      <c r="E335" s="420">
        <v>42250</v>
      </c>
      <c r="F335" s="418">
        <v>9101</v>
      </c>
      <c r="G335" s="418">
        <v>24.9171800136893</v>
      </c>
      <c r="H335" s="419" t="s">
        <v>11</v>
      </c>
      <c r="I335" s="419" t="s">
        <v>378</v>
      </c>
      <c r="J335" s="418" t="b">
        <v>0</v>
      </c>
      <c r="K335" s="419" t="s">
        <v>217</v>
      </c>
      <c r="L335" s="419" t="s">
        <v>1006</v>
      </c>
      <c r="M335" s="419" t="s">
        <v>1008</v>
      </c>
      <c r="N335" s="419" t="s">
        <v>551</v>
      </c>
      <c r="O335" s="419" t="s">
        <v>551</v>
      </c>
      <c r="P335" s="419" t="s">
        <v>396</v>
      </c>
    </row>
    <row r="336" spans="1:16" ht="29" x14ac:dyDescent="0.35">
      <c r="A336" s="418">
        <v>1005</v>
      </c>
      <c r="B336" s="418" t="s">
        <v>1658</v>
      </c>
      <c r="C336" s="419" t="s">
        <v>1661</v>
      </c>
      <c r="D336" s="420">
        <v>32875</v>
      </c>
      <c r="E336" s="420">
        <v>42250</v>
      </c>
      <c r="F336" s="418">
        <v>9375</v>
      </c>
      <c r="G336" s="418">
        <v>25.667351129363499</v>
      </c>
      <c r="H336" s="419" t="s">
        <v>12</v>
      </c>
      <c r="I336" s="419" t="s">
        <v>382</v>
      </c>
      <c r="J336" s="418" t="b">
        <v>0</v>
      </c>
      <c r="K336" s="419" t="s">
        <v>217</v>
      </c>
      <c r="L336" s="419" t="s">
        <v>1006</v>
      </c>
      <c r="M336" s="419" t="s">
        <v>1008</v>
      </c>
      <c r="N336" s="419" t="s">
        <v>551</v>
      </c>
      <c r="O336" s="419" t="s">
        <v>551</v>
      </c>
      <c r="P336" s="419" t="s">
        <v>396</v>
      </c>
    </row>
    <row r="337" spans="1:16" ht="29" x14ac:dyDescent="0.35">
      <c r="A337" s="418">
        <v>1006</v>
      </c>
      <c r="B337" s="418" t="s">
        <v>1658</v>
      </c>
      <c r="C337" s="419" t="s">
        <v>1662</v>
      </c>
      <c r="D337" s="420">
        <v>32882</v>
      </c>
      <c r="E337" s="420">
        <v>42250</v>
      </c>
      <c r="F337" s="418">
        <v>9368</v>
      </c>
      <c r="G337" s="418">
        <v>25.6481861738535</v>
      </c>
      <c r="H337" s="419" t="s">
        <v>11</v>
      </c>
      <c r="I337" s="419" t="s">
        <v>382</v>
      </c>
      <c r="J337" s="418" t="b">
        <v>0</v>
      </c>
      <c r="K337" s="419" t="s">
        <v>217</v>
      </c>
      <c r="L337" s="419" t="s">
        <v>1006</v>
      </c>
      <c r="M337" s="419" t="s">
        <v>1008</v>
      </c>
      <c r="N337" s="419" t="s">
        <v>551</v>
      </c>
      <c r="O337" s="419" t="s">
        <v>551</v>
      </c>
      <c r="P337" s="419" t="s">
        <v>396</v>
      </c>
    </row>
    <row r="338" spans="1:16" ht="43.5" x14ac:dyDescent="0.35">
      <c r="A338" s="418">
        <v>1007</v>
      </c>
      <c r="B338" s="418" t="s">
        <v>1658</v>
      </c>
      <c r="C338" s="419" t="s">
        <v>1663</v>
      </c>
      <c r="D338" s="420">
        <v>27463</v>
      </c>
      <c r="E338" s="420">
        <v>42250</v>
      </c>
      <c r="F338" s="418">
        <v>14787</v>
      </c>
      <c r="G338" s="418">
        <v>40.4845995893224</v>
      </c>
      <c r="H338" s="419" t="s">
        <v>12</v>
      </c>
      <c r="I338" s="419" t="s">
        <v>378</v>
      </c>
      <c r="J338" s="418" t="b">
        <v>0</v>
      </c>
      <c r="K338" s="419" t="s">
        <v>217</v>
      </c>
      <c r="L338" s="419" t="s">
        <v>1006</v>
      </c>
      <c r="M338" s="419" t="s">
        <v>1008</v>
      </c>
      <c r="N338" s="419" t="s">
        <v>551</v>
      </c>
      <c r="O338" s="419" t="s">
        <v>551</v>
      </c>
      <c r="P338" s="419" t="s">
        <v>396</v>
      </c>
    </row>
    <row r="339" spans="1:16" ht="43.5" x14ac:dyDescent="0.35">
      <c r="A339" s="418">
        <v>1008</v>
      </c>
      <c r="B339" s="418" t="s">
        <v>1664</v>
      </c>
      <c r="C339" s="419" t="s">
        <v>1665</v>
      </c>
      <c r="D339" s="420">
        <v>30676</v>
      </c>
      <c r="E339" s="420">
        <v>42250</v>
      </c>
      <c r="F339" s="418">
        <v>11574</v>
      </c>
      <c r="G339" s="418">
        <v>31.6878850102669</v>
      </c>
      <c r="H339" s="419" t="s">
        <v>12</v>
      </c>
      <c r="I339" s="419" t="s">
        <v>378</v>
      </c>
      <c r="J339" s="418" t="b">
        <v>0</v>
      </c>
      <c r="K339" s="419" t="s">
        <v>217</v>
      </c>
      <c r="L339" s="419" t="s">
        <v>1011</v>
      </c>
      <c r="M339" s="419" t="s">
        <v>1013</v>
      </c>
      <c r="N339" s="419" t="s">
        <v>551</v>
      </c>
      <c r="O339" s="419" t="s">
        <v>551</v>
      </c>
      <c r="P339" s="419" t="s">
        <v>396</v>
      </c>
    </row>
    <row r="340" spans="1:16" ht="29" x14ac:dyDescent="0.35">
      <c r="A340" s="418">
        <v>1009</v>
      </c>
      <c r="B340" s="418" t="s">
        <v>1664</v>
      </c>
      <c r="C340" s="419" t="s">
        <v>1666</v>
      </c>
      <c r="D340" s="420">
        <v>31780</v>
      </c>
      <c r="E340" s="420">
        <v>42250</v>
      </c>
      <c r="F340" s="418">
        <v>10470</v>
      </c>
      <c r="G340" s="418">
        <v>28.6652977412731</v>
      </c>
      <c r="H340" s="419" t="s">
        <v>11</v>
      </c>
      <c r="I340" s="419" t="s">
        <v>382</v>
      </c>
      <c r="J340" s="418" t="b">
        <v>0</v>
      </c>
      <c r="K340" s="419" t="s">
        <v>217</v>
      </c>
      <c r="L340" s="419" t="s">
        <v>1011</v>
      </c>
      <c r="M340" s="419" t="s">
        <v>1013</v>
      </c>
      <c r="N340" s="419" t="s">
        <v>551</v>
      </c>
      <c r="O340" s="419" t="s">
        <v>551</v>
      </c>
      <c r="P340" s="419" t="s">
        <v>396</v>
      </c>
    </row>
    <row r="341" spans="1:16" hidden="1" x14ac:dyDescent="0.35">
      <c r="A341" s="418">
        <v>1010</v>
      </c>
      <c r="B341" s="418" t="s">
        <v>1664</v>
      </c>
      <c r="C341" s="419" t="s">
        <v>217</v>
      </c>
      <c r="H341" s="419" t="s">
        <v>12</v>
      </c>
      <c r="I341" s="419" t="s">
        <v>1236</v>
      </c>
      <c r="J341" s="418" t="b">
        <v>0</v>
      </c>
      <c r="K341" s="419" t="s">
        <v>217</v>
      </c>
      <c r="L341" s="419" t="s">
        <v>1011</v>
      </c>
      <c r="M341" s="419" t="s">
        <v>1013</v>
      </c>
      <c r="N341" s="419" t="s">
        <v>551</v>
      </c>
      <c r="O341" s="419" t="s">
        <v>551</v>
      </c>
      <c r="P341" s="419" t="s">
        <v>396</v>
      </c>
    </row>
    <row r="342" spans="1:16" ht="43.5" x14ac:dyDescent="0.35">
      <c r="A342" s="418">
        <v>1011</v>
      </c>
      <c r="B342" s="418" t="s">
        <v>1667</v>
      </c>
      <c r="C342" s="419" t="s">
        <v>1668</v>
      </c>
      <c r="D342" s="420">
        <v>29952</v>
      </c>
      <c r="E342" s="420">
        <v>42250</v>
      </c>
      <c r="F342" s="418">
        <v>12298</v>
      </c>
      <c r="G342" s="418">
        <v>33.670088980150602</v>
      </c>
      <c r="H342" s="419" t="s">
        <v>12</v>
      </c>
      <c r="I342" s="419" t="s">
        <v>378</v>
      </c>
      <c r="J342" s="418" t="b">
        <v>0</v>
      </c>
      <c r="K342" s="419" t="s">
        <v>217</v>
      </c>
      <c r="L342" s="419" t="s">
        <v>1014</v>
      </c>
      <c r="M342" s="419" t="s">
        <v>1016</v>
      </c>
      <c r="N342" s="419" t="s">
        <v>551</v>
      </c>
      <c r="O342" s="419" t="s">
        <v>551</v>
      </c>
      <c r="P342" s="419" t="s">
        <v>396</v>
      </c>
    </row>
    <row r="343" spans="1:16" ht="43.5" x14ac:dyDescent="0.35">
      <c r="A343" s="418">
        <v>1012</v>
      </c>
      <c r="B343" s="418" t="s">
        <v>1667</v>
      </c>
      <c r="C343" s="419" t="s">
        <v>1669</v>
      </c>
      <c r="D343" s="420">
        <v>33610</v>
      </c>
      <c r="E343" s="420">
        <v>42250</v>
      </c>
      <c r="F343" s="418">
        <v>8640</v>
      </c>
      <c r="G343" s="418">
        <v>23.6550308008214</v>
      </c>
      <c r="H343" s="419" t="s">
        <v>12</v>
      </c>
      <c r="I343" s="419" t="s">
        <v>378</v>
      </c>
      <c r="J343" s="418" t="b">
        <v>0</v>
      </c>
      <c r="K343" s="419" t="s">
        <v>217</v>
      </c>
      <c r="L343" s="419" t="s">
        <v>1014</v>
      </c>
      <c r="M343" s="419" t="s">
        <v>1016</v>
      </c>
      <c r="N343" s="419" t="s">
        <v>551</v>
      </c>
      <c r="O343" s="419" t="s">
        <v>551</v>
      </c>
      <c r="P343" s="419" t="s">
        <v>396</v>
      </c>
    </row>
    <row r="344" spans="1:16" ht="29" x14ac:dyDescent="0.35">
      <c r="A344" s="418">
        <v>1013</v>
      </c>
      <c r="B344" s="418" t="s">
        <v>1667</v>
      </c>
      <c r="C344" s="419" t="s">
        <v>1670</v>
      </c>
      <c r="D344" s="420">
        <v>29223</v>
      </c>
      <c r="E344" s="420">
        <v>42250</v>
      </c>
      <c r="F344" s="418">
        <v>13027</v>
      </c>
      <c r="G344" s="418">
        <v>35.665982203969897</v>
      </c>
      <c r="H344" s="419" t="s">
        <v>12</v>
      </c>
      <c r="I344" s="419" t="s">
        <v>382</v>
      </c>
      <c r="J344" s="418" t="b">
        <v>0</v>
      </c>
      <c r="K344" s="419" t="s">
        <v>217</v>
      </c>
      <c r="L344" s="419" t="s">
        <v>1014</v>
      </c>
      <c r="M344" s="419" t="s">
        <v>1016</v>
      </c>
      <c r="N344" s="419" t="s">
        <v>551</v>
      </c>
      <c r="O344" s="419" t="s">
        <v>551</v>
      </c>
      <c r="P344" s="419" t="s">
        <v>396</v>
      </c>
    </row>
    <row r="345" spans="1:16" ht="43.5" x14ac:dyDescent="0.35">
      <c r="A345" s="418">
        <v>1014</v>
      </c>
      <c r="B345" s="418" t="s">
        <v>1667</v>
      </c>
      <c r="C345" s="419" t="s">
        <v>1671</v>
      </c>
      <c r="D345" s="420">
        <v>31828</v>
      </c>
      <c r="E345" s="420">
        <v>42250</v>
      </c>
      <c r="F345" s="418">
        <v>10422</v>
      </c>
      <c r="G345" s="418">
        <v>28.5338809034908</v>
      </c>
      <c r="H345" s="419" t="s">
        <v>11</v>
      </c>
      <c r="I345" s="419" t="s">
        <v>378</v>
      </c>
      <c r="J345" s="418" t="b">
        <v>0</v>
      </c>
      <c r="K345" s="419" t="s">
        <v>217</v>
      </c>
      <c r="L345" s="419" t="s">
        <v>1014</v>
      </c>
      <c r="M345" s="419" t="s">
        <v>1016</v>
      </c>
      <c r="N345" s="419" t="s">
        <v>551</v>
      </c>
      <c r="O345" s="419" t="s">
        <v>551</v>
      </c>
      <c r="P345" s="419" t="s">
        <v>396</v>
      </c>
    </row>
    <row r="346" spans="1:16" ht="29" x14ac:dyDescent="0.35">
      <c r="A346" s="418">
        <v>1015</v>
      </c>
      <c r="B346" s="418" t="s">
        <v>1672</v>
      </c>
      <c r="C346" s="419" t="s">
        <v>1673</v>
      </c>
      <c r="D346" s="420">
        <v>35807</v>
      </c>
      <c r="E346" s="420">
        <v>42250</v>
      </c>
      <c r="F346" s="418">
        <v>6443</v>
      </c>
      <c r="G346" s="418">
        <v>17.639972621492099</v>
      </c>
      <c r="H346" s="419" t="s">
        <v>12</v>
      </c>
      <c r="I346" s="419" t="s">
        <v>382</v>
      </c>
      <c r="J346" s="418" t="b">
        <v>0</v>
      </c>
      <c r="K346" s="419" t="s">
        <v>217</v>
      </c>
      <c r="L346" s="419" t="s">
        <v>1017</v>
      </c>
      <c r="M346" s="419" t="s">
        <v>217</v>
      </c>
      <c r="N346" s="419" t="s">
        <v>551</v>
      </c>
      <c r="O346" s="419" t="s">
        <v>551</v>
      </c>
      <c r="P346" s="419" t="s">
        <v>396</v>
      </c>
    </row>
    <row r="347" spans="1:16" ht="29" x14ac:dyDescent="0.35">
      <c r="A347" s="418">
        <v>1016</v>
      </c>
      <c r="B347" s="418" t="s">
        <v>1672</v>
      </c>
      <c r="C347" s="419" t="s">
        <v>1674</v>
      </c>
      <c r="D347" s="420">
        <v>34423</v>
      </c>
      <c r="E347" s="420">
        <v>42250</v>
      </c>
      <c r="F347" s="418">
        <v>7827</v>
      </c>
      <c r="G347" s="418">
        <v>21.429158110883002</v>
      </c>
      <c r="H347" s="419" t="s">
        <v>12</v>
      </c>
      <c r="I347" s="419" t="s">
        <v>382</v>
      </c>
      <c r="J347" s="418" t="b">
        <v>0</v>
      </c>
      <c r="K347" s="419" t="s">
        <v>217</v>
      </c>
      <c r="L347" s="419" t="s">
        <v>1017</v>
      </c>
      <c r="M347" s="419" t="s">
        <v>217</v>
      </c>
      <c r="N347" s="419" t="s">
        <v>551</v>
      </c>
      <c r="O347" s="419" t="s">
        <v>551</v>
      </c>
      <c r="P347" s="419" t="s">
        <v>396</v>
      </c>
    </row>
    <row r="348" spans="1:16" ht="29" x14ac:dyDescent="0.35">
      <c r="A348" s="418">
        <v>1017</v>
      </c>
      <c r="B348" s="418" t="s">
        <v>1672</v>
      </c>
      <c r="C348" s="419" t="s">
        <v>1675</v>
      </c>
      <c r="D348" s="420">
        <v>34700</v>
      </c>
      <c r="E348" s="420">
        <v>42250</v>
      </c>
      <c r="F348" s="418">
        <v>7550</v>
      </c>
      <c r="G348" s="418">
        <v>20.670773442847398</v>
      </c>
      <c r="H348" s="419" t="s">
        <v>12</v>
      </c>
      <c r="I348" s="419" t="s">
        <v>382</v>
      </c>
      <c r="J348" s="418" t="b">
        <v>0</v>
      </c>
      <c r="K348" s="419" t="s">
        <v>217</v>
      </c>
      <c r="L348" s="419" t="s">
        <v>1017</v>
      </c>
      <c r="M348" s="419" t="s">
        <v>217</v>
      </c>
      <c r="N348" s="419" t="s">
        <v>551</v>
      </c>
      <c r="O348" s="419" t="s">
        <v>551</v>
      </c>
      <c r="P348" s="419" t="s">
        <v>396</v>
      </c>
    </row>
    <row r="349" spans="1:16" ht="29" x14ac:dyDescent="0.35">
      <c r="A349" s="418">
        <v>1018</v>
      </c>
      <c r="B349" s="418" t="s">
        <v>1672</v>
      </c>
      <c r="C349" s="419" t="s">
        <v>1676</v>
      </c>
      <c r="D349" s="420">
        <v>36310</v>
      </c>
      <c r="E349" s="420">
        <v>42250</v>
      </c>
      <c r="F349" s="418">
        <v>5940</v>
      </c>
      <c r="G349" s="418">
        <v>16.2628336755647</v>
      </c>
      <c r="H349" s="419" t="s">
        <v>11</v>
      </c>
      <c r="I349" s="419" t="s">
        <v>382</v>
      </c>
      <c r="J349" s="418" t="b">
        <v>0</v>
      </c>
      <c r="K349" s="419" t="s">
        <v>217</v>
      </c>
      <c r="L349" s="419" t="s">
        <v>1017</v>
      </c>
      <c r="M349" s="419" t="s">
        <v>217</v>
      </c>
      <c r="N349" s="419" t="s">
        <v>551</v>
      </c>
      <c r="O349" s="419" t="s">
        <v>551</v>
      </c>
      <c r="P349" s="419" t="s">
        <v>396</v>
      </c>
    </row>
    <row r="350" spans="1:16" ht="29" x14ac:dyDescent="0.35">
      <c r="A350" s="418">
        <v>1019</v>
      </c>
      <c r="B350" s="418" t="s">
        <v>1677</v>
      </c>
      <c r="C350" s="419" t="s">
        <v>1678</v>
      </c>
      <c r="D350" s="420">
        <v>30806</v>
      </c>
      <c r="E350" s="420">
        <v>42250</v>
      </c>
      <c r="F350" s="418">
        <v>11444</v>
      </c>
      <c r="G350" s="418">
        <v>31.3319644079398</v>
      </c>
      <c r="H350" s="419" t="s">
        <v>11</v>
      </c>
      <c r="I350" s="419" t="s">
        <v>382</v>
      </c>
      <c r="J350" s="418" t="b">
        <v>0</v>
      </c>
      <c r="K350" s="419" t="s">
        <v>217</v>
      </c>
      <c r="L350" s="419" t="s">
        <v>1019</v>
      </c>
      <c r="M350" s="419" t="s">
        <v>1008</v>
      </c>
      <c r="N350" s="419" t="s">
        <v>551</v>
      </c>
      <c r="O350" s="419" t="s">
        <v>551</v>
      </c>
      <c r="P350" s="419" t="s">
        <v>396</v>
      </c>
    </row>
    <row r="351" spans="1:16" ht="43.5" x14ac:dyDescent="0.35">
      <c r="A351" s="418">
        <v>1020</v>
      </c>
      <c r="B351" s="418" t="s">
        <v>1677</v>
      </c>
      <c r="C351" s="419" t="s">
        <v>1679</v>
      </c>
      <c r="D351" s="420">
        <v>32704</v>
      </c>
      <c r="E351" s="420">
        <v>42250</v>
      </c>
      <c r="F351" s="418">
        <v>9546</v>
      </c>
      <c r="G351" s="418">
        <v>26.135523613962999</v>
      </c>
      <c r="H351" s="419" t="s">
        <v>12</v>
      </c>
      <c r="I351" s="419" t="s">
        <v>378</v>
      </c>
      <c r="J351" s="418" t="b">
        <v>0</v>
      </c>
      <c r="K351" s="419" t="s">
        <v>217</v>
      </c>
      <c r="L351" s="419" t="s">
        <v>1019</v>
      </c>
      <c r="M351" s="419" t="s">
        <v>1008</v>
      </c>
      <c r="N351" s="419" t="s">
        <v>551</v>
      </c>
      <c r="O351" s="419" t="s">
        <v>551</v>
      </c>
      <c r="P351" s="419" t="s">
        <v>396</v>
      </c>
    </row>
    <row r="352" spans="1:16" ht="43.5" x14ac:dyDescent="0.35">
      <c r="A352" s="418">
        <v>1021</v>
      </c>
      <c r="B352" s="418" t="s">
        <v>1680</v>
      </c>
      <c r="C352" s="419" t="s">
        <v>1681</v>
      </c>
      <c r="D352" s="420">
        <v>29222</v>
      </c>
      <c r="E352" s="420">
        <v>42250</v>
      </c>
      <c r="F352" s="418">
        <v>13028</v>
      </c>
      <c r="G352" s="418">
        <v>35.668720054757003</v>
      </c>
      <c r="H352" s="419" t="s">
        <v>12</v>
      </c>
      <c r="I352" s="419" t="s">
        <v>378</v>
      </c>
      <c r="J352" s="418" t="b">
        <v>0</v>
      </c>
      <c r="K352" s="419" t="s">
        <v>217</v>
      </c>
      <c r="L352" s="419" t="s">
        <v>743</v>
      </c>
      <c r="M352" s="419" t="s">
        <v>743</v>
      </c>
      <c r="N352" s="419" t="s">
        <v>566</v>
      </c>
      <c r="O352" s="419" t="s">
        <v>566</v>
      </c>
      <c r="P352" s="419" t="s">
        <v>396</v>
      </c>
    </row>
    <row r="353" spans="1:16" ht="43.5" x14ac:dyDescent="0.35">
      <c r="A353" s="418">
        <v>1022</v>
      </c>
      <c r="B353" s="418" t="s">
        <v>1680</v>
      </c>
      <c r="C353" s="419" t="s">
        <v>1682</v>
      </c>
      <c r="D353" s="420">
        <v>29743</v>
      </c>
      <c r="E353" s="420">
        <v>42250</v>
      </c>
      <c r="F353" s="418">
        <v>12507</v>
      </c>
      <c r="G353" s="418">
        <v>34.2422997946612</v>
      </c>
      <c r="H353" s="419" t="s">
        <v>12</v>
      </c>
      <c r="I353" s="419" t="s">
        <v>378</v>
      </c>
      <c r="J353" s="418" t="b">
        <v>0</v>
      </c>
      <c r="K353" s="419" t="s">
        <v>217</v>
      </c>
      <c r="L353" s="419" t="s">
        <v>743</v>
      </c>
      <c r="M353" s="419" t="s">
        <v>743</v>
      </c>
      <c r="N353" s="419" t="s">
        <v>566</v>
      </c>
      <c r="O353" s="419" t="s">
        <v>566</v>
      </c>
      <c r="P353" s="419" t="s">
        <v>396</v>
      </c>
    </row>
    <row r="354" spans="1:16" ht="43.5" x14ac:dyDescent="0.35">
      <c r="A354" s="418">
        <v>1023</v>
      </c>
      <c r="B354" s="418" t="s">
        <v>1680</v>
      </c>
      <c r="C354" s="419" t="s">
        <v>1683</v>
      </c>
      <c r="D354" s="420">
        <v>21707</v>
      </c>
      <c r="E354" s="420">
        <v>42250</v>
      </c>
      <c r="F354" s="418">
        <v>20543</v>
      </c>
      <c r="G354" s="418">
        <v>56.243668720054799</v>
      </c>
      <c r="H354" s="419" t="s">
        <v>12</v>
      </c>
      <c r="I354" s="419" t="s">
        <v>378</v>
      </c>
      <c r="J354" s="418" t="b">
        <v>0</v>
      </c>
      <c r="K354" s="419" t="s">
        <v>217</v>
      </c>
      <c r="L354" s="419" t="s">
        <v>743</v>
      </c>
      <c r="M354" s="419" t="s">
        <v>743</v>
      </c>
      <c r="N354" s="419" t="s">
        <v>566</v>
      </c>
      <c r="O354" s="419" t="s">
        <v>566</v>
      </c>
      <c r="P354" s="419" t="s">
        <v>396</v>
      </c>
    </row>
    <row r="355" spans="1:16" ht="43.5" x14ac:dyDescent="0.35">
      <c r="A355" s="418">
        <v>1024</v>
      </c>
      <c r="B355" s="418" t="s">
        <v>1680</v>
      </c>
      <c r="C355" s="419" t="s">
        <v>1684</v>
      </c>
      <c r="D355" s="420">
        <v>33030</v>
      </c>
      <c r="E355" s="420">
        <v>42250</v>
      </c>
      <c r="F355" s="418">
        <v>9220</v>
      </c>
      <c r="G355" s="418">
        <v>25.242984257358</v>
      </c>
      <c r="H355" s="419" t="s">
        <v>12</v>
      </c>
      <c r="I355" s="419" t="s">
        <v>385</v>
      </c>
      <c r="J355" s="418" t="b">
        <v>0</v>
      </c>
      <c r="K355" s="419" t="s">
        <v>217</v>
      </c>
      <c r="L355" s="419" t="s">
        <v>743</v>
      </c>
      <c r="M355" s="419" t="s">
        <v>743</v>
      </c>
      <c r="N355" s="419" t="s">
        <v>566</v>
      </c>
      <c r="O355" s="419" t="s">
        <v>566</v>
      </c>
      <c r="P355" s="419" t="s">
        <v>396</v>
      </c>
    </row>
    <row r="356" spans="1:16" ht="29" x14ac:dyDescent="0.35">
      <c r="A356" s="418">
        <v>1025</v>
      </c>
      <c r="B356" s="418" t="s">
        <v>1680</v>
      </c>
      <c r="C356" s="419" t="s">
        <v>1685</v>
      </c>
      <c r="D356" s="420">
        <v>34229</v>
      </c>
      <c r="E356" s="420">
        <v>42250</v>
      </c>
      <c r="F356" s="418">
        <v>8021</v>
      </c>
      <c r="G356" s="418">
        <v>21.9603011635866</v>
      </c>
      <c r="H356" s="419" t="s">
        <v>12</v>
      </c>
      <c r="I356" s="419" t="s">
        <v>382</v>
      </c>
      <c r="J356" s="418" t="b">
        <v>0</v>
      </c>
      <c r="K356" s="419" t="s">
        <v>217</v>
      </c>
      <c r="L356" s="419" t="s">
        <v>743</v>
      </c>
      <c r="M356" s="419" t="s">
        <v>743</v>
      </c>
      <c r="N356" s="419" t="s">
        <v>566</v>
      </c>
      <c r="O356" s="419" t="s">
        <v>566</v>
      </c>
      <c r="P356" s="419" t="s">
        <v>396</v>
      </c>
    </row>
    <row r="357" spans="1:16" ht="29" x14ac:dyDescent="0.35">
      <c r="A357" s="418">
        <v>1026</v>
      </c>
      <c r="B357" s="418" t="s">
        <v>1680</v>
      </c>
      <c r="C357" s="419" t="s">
        <v>1686</v>
      </c>
      <c r="D357" s="420">
        <v>33395</v>
      </c>
      <c r="E357" s="420">
        <v>42250</v>
      </c>
      <c r="F357" s="418">
        <v>8855</v>
      </c>
      <c r="G357" s="418">
        <v>24.243668720054799</v>
      </c>
      <c r="H357" s="419" t="s">
        <v>12</v>
      </c>
      <c r="I357" s="419" t="s">
        <v>382</v>
      </c>
      <c r="J357" s="418" t="b">
        <v>0</v>
      </c>
      <c r="K357" s="419" t="s">
        <v>217</v>
      </c>
      <c r="L357" s="419" t="s">
        <v>743</v>
      </c>
      <c r="M357" s="419" t="s">
        <v>743</v>
      </c>
      <c r="N357" s="419" t="s">
        <v>566</v>
      </c>
      <c r="O357" s="419" t="s">
        <v>566</v>
      </c>
      <c r="P357" s="419" t="s">
        <v>396</v>
      </c>
    </row>
    <row r="358" spans="1:16" ht="29" x14ac:dyDescent="0.35">
      <c r="A358" s="418">
        <v>1027</v>
      </c>
      <c r="B358" s="418" t="s">
        <v>1687</v>
      </c>
      <c r="C358" s="419" t="s">
        <v>1688</v>
      </c>
      <c r="D358" s="420">
        <v>31934</v>
      </c>
      <c r="E358" s="420">
        <v>42250</v>
      </c>
      <c r="F358" s="418">
        <v>10316</v>
      </c>
      <c r="G358" s="418">
        <v>28.243668720054799</v>
      </c>
      <c r="H358" s="419" t="s">
        <v>12</v>
      </c>
      <c r="I358" s="419" t="s">
        <v>382</v>
      </c>
      <c r="J358" s="418" t="b">
        <v>0</v>
      </c>
      <c r="K358" s="419" t="s">
        <v>217</v>
      </c>
      <c r="L358" s="419" t="s">
        <v>1022</v>
      </c>
      <c r="M358" s="419" t="s">
        <v>715</v>
      </c>
      <c r="N358" s="419" t="s">
        <v>566</v>
      </c>
      <c r="O358" s="419" t="s">
        <v>566</v>
      </c>
      <c r="P358" s="419" t="s">
        <v>396</v>
      </c>
    </row>
    <row r="359" spans="1:16" ht="29" x14ac:dyDescent="0.35">
      <c r="A359" s="418">
        <v>1028</v>
      </c>
      <c r="B359" s="418" t="s">
        <v>1687</v>
      </c>
      <c r="C359" s="419" t="s">
        <v>1689</v>
      </c>
      <c r="D359" s="420">
        <v>30565</v>
      </c>
      <c r="E359" s="420">
        <v>42250</v>
      </c>
      <c r="F359" s="418">
        <v>11685</v>
      </c>
      <c r="G359" s="418">
        <v>31.991786447638599</v>
      </c>
      <c r="H359" s="419" t="s">
        <v>11</v>
      </c>
      <c r="I359" s="419" t="s">
        <v>380</v>
      </c>
      <c r="J359" s="418" t="b">
        <v>0</v>
      </c>
      <c r="K359" s="419" t="s">
        <v>217</v>
      </c>
      <c r="L359" s="419" t="s">
        <v>1022</v>
      </c>
      <c r="M359" s="419" t="s">
        <v>715</v>
      </c>
      <c r="N359" s="419" t="s">
        <v>566</v>
      </c>
      <c r="O359" s="419" t="s">
        <v>566</v>
      </c>
      <c r="P359" s="419" t="s">
        <v>396</v>
      </c>
    </row>
    <row r="360" spans="1:16" ht="29" x14ac:dyDescent="0.35">
      <c r="A360" s="418">
        <v>1029</v>
      </c>
      <c r="B360" s="418" t="s">
        <v>1690</v>
      </c>
      <c r="C360" s="419" t="s">
        <v>1691</v>
      </c>
      <c r="D360" s="420">
        <v>28213</v>
      </c>
      <c r="E360" s="420">
        <v>42250</v>
      </c>
      <c r="F360" s="418">
        <v>14037</v>
      </c>
      <c r="G360" s="418">
        <v>38.431211498973298</v>
      </c>
      <c r="H360" s="419" t="s">
        <v>12</v>
      </c>
      <c r="I360" s="419" t="s">
        <v>382</v>
      </c>
      <c r="J360" s="418" t="b">
        <v>0</v>
      </c>
      <c r="K360" s="419" t="s">
        <v>217</v>
      </c>
      <c r="L360" s="419" t="s">
        <v>359</v>
      </c>
      <c r="M360" s="419" t="s">
        <v>359</v>
      </c>
      <c r="N360" s="419" t="s">
        <v>566</v>
      </c>
      <c r="O360" s="419" t="s">
        <v>566</v>
      </c>
      <c r="P360" s="419" t="s">
        <v>396</v>
      </c>
    </row>
    <row r="361" spans="1:16" ht="43.5" x14ac:dyDescent="0.35">
      <c r="A361" s="418">
        <v>1030</v>
      </c>
      <c r="B361" s="418" t="s">
        <v>1690</v>
      </c>
      <c r="C361" s="419" t="s">
        <v>1692</v>
      </c>
      <c r="D361" s="420">
        <v>30388</v>
      </c>
      <c r="E361" s="420">
        <v>42250</v>
      </c>
      <c r="F361" s="418">
        <v>11862</v>
      </c>
      <c r="G361" s="418">
        <v>32.476386036961003</v>
      </c>
      <c r="H361" s="419" t="s">
        <v>12</v>
      </c>
      <c r="I361" s="419" t="s">
        <v>385</v>
      </c>
      <c r="J361" s="418" t="b">
        <v>0</v>
      </c>
      <c r="K361" s="419" t="s">
        <v>217</v>
      </c>
      <c r="L361" s="419" t="s">
        <v>359</v>
      </c>
      <c r="M361" s="419" t="s">
        <v>359</v>
      </c>
      <c r="N361" s="419" t="s">
        <v>566</v>
      </c>
      <c r="O361" s="419" t="s">
        <v>566</v>
      </c>
      <c r="P361" s="419" t="s">
        <v>396</v>
      </c>
    </row>
    <row r="362" spans="1:16" ht="29" x14ac:dyDescent="0.35">
      <c r="A362" s="418">
        <v>1031</v>
      </c>
      <c r="B362" s="418" t="s">
        <v>1693</v>
      </c>
      <c r="C362" s="419" t="s">
        <v>1694</v>
      </c>
      <c r="D362" s="420">
        <v>29241</v>
      </c>
      <c r="E362" s="420">
        <v>42250</v>
      </c>
      <c r="F362" s="418">
        <v>13009</v>
      </c>
      <c r="G362" s="418">
        <v>35.6167008898015</v>
      </c>
      <c r="H362" s="419" t="s">
        <v>12</v>
      </c>
      <c r="I362" s="419" t="s">
        <v>380</v>
      </c>
      <c r="J362" s="418" t="b">
        <v>1</v>
      </c>
      <c r="K362" s="419" t="s">
        <v>217</v>
      </c>
      <c r="L362" s="419" t="s">
        <v>1024</v>
      </c>
      <c r="M362" s="419" t="s">
        <v>1026</v>
      </c>
      <c r="N362" s="419" t="s">
        <v>566</v>
      </c>
      <c r="O362" s="419" t="s">
        <v>566</v>
      </c>
      <c r="P362" s="419" t="s">
        <v>396</v>
      </c>
    </row>
    <row r="363" spans="1:16" ht="29" x14ac:dyDescent="0.35">
      <c r="A363" s="418">
        <v>1032</v>
      </c>
      <c r="B363" s="418" t="s">
        <v>1693</v>
      </c>
      <c r="C363" s="419" t="s">
        <v>1695</v>
      </c>
      <c r="D363" s="420">
        <v>27170</v>
      </c>
      <c r="E363" s="420">
        <v>42250</v>
      </c>
      <c r="F363" s="418">
        <v>15080</v>
      </c>
      <c r="G363" s="418">
        <v>41.286789869952102</v>
      </c>
      <c r="H363" s="419" t="s">
        <v>12</v>
      </c>
      <c r="I363" s="419" t="s">
        <v>382</v>
      </c>
      <c r="J363" s="418" t="b">
        <v>1</v>
      </c>
      <c r="K363" s="419" t="s">
        <v>217</v>
      </c>
      <c r="L363" s="419" t="s">
        <v>1024</v>
      </c>
      <c r="M363" s="419" t="s">
        <v>1026</v>
      </c>
      <c r="N363" s="419" t="s">
        <v>566</v>
      </c>
      <c r="O363" s="419" t="s">
        <v>566</v>
      </c>
      <c r="P363" s="419" t="s">
        <v>396</v>
      </c>
    </row>
    <row r="364" spans="1:16" ht="29" hidden="1" x14ac:dyDescent="0.35">
      <c r="A364" s="418">
        <v>1033</v>
      </c>
      <c r="B364" s="418" t="s">
        <v>1696</v>
      </c>
      <c r="C364" s="419" t="s">
        <v>1697</v>
      </c>
      <c r="D364" s="420">
        <v>31406</v>
      </c>
      <c r="E364" s="420">
        <v>42250</v>
      </c>
      <c r="F364" s="418">
        <v>10844</v>
      </c>
      <c r="G364" s="418">
        <v>29.689253935660499</v>
      </c>
      <c r="H364" s="419" t="s">
        <v>12</v>
      </c>
      <c r="I364" s="419" t="s">
        <v>374</v>
      </c>
      <c r="J364" s="418" t="b">
        <v>0</v>
      </c>
      <c r="K364" s="419" t="s">
        <v>217</v>
      </c>
      <c r="L364" s="419" t="s">
        <v>353</v>
      </c>
      <c r="M364" s="419" t="s">
        <v>1027</v>
      </c>
      <c r="N364" s="419" t="s">
        <v>566</v>
      </c>
      <c r="O364" s="419" t="s">
        <v>566</v>
      </c>
      <c r="P364" s="419" t="s">
        <v>396</v>
      </c>
    </row>
    <row r="365" spans="1:16" ht="29" hidden="1" x14ac:dyDescent="0.35">
      <c r="A365" s="418">
        <v>1034</v>
      </c>
      <c r="B365" s="418" t="s">
        <v>1696</v>
      </c>
      <c r="C365" s="419" t="s">
        <v>1698</v>
      </c>
      <c r="D365" s="420">
        <v>29378</v>
      </c>
      <c r="E365" s="420">
        <v>42250</v>
      </c>
      <c r="F365" s="418">
        <v>12872</v>
      </c>
      <c r="G365" s="418">
        <v>35.241615331964397</v>
      </c>
      <c r="H365" s="419" t="s">
        <v>12</v>
      </c>
      <c r="I365" s="419" t="s">
        <v>386</v>
      </c>
      <c r="J365" s="418" t="b">
        <v>0</v>
      </c>
      <c r="K365" s="419" t="s">
        <v>217</v>
      </c>
      <c r="L365" s="419" t="s">
        <v>353</v>
      </c>
      <c r="M365" s="419" t="s">
        <v>1027</v>
      </c>
      <c r="N365" s="419" t="s">
        <v>566</v>
      </c>
      <c r="O365" s="419" t="s">
        <v>566</v>
      </c>
      <c r="P365" s="419" t="s">
        <v>396</v>
      </c>
    </row>
    <row r="366" spans="1:16" ht="43.5" x14ac:dyDescent="0.35">
      <c r="A366" s="418">
        <v>1035</v>
      </c>
      <c r="B366" s="418" t="s">
        <v>1699</v>
      </c>
      <c r="C366" s="419" t="s">
        <v>1700</v>
      </c>
      <c r="D366" s="420">
        <v>31618</v>
      </c>
      <c r="E366" s="420">
        <v>42250</v>
      </c>
      <c r="F366" s="418">
        <v>10632</v>
      </c>
      <c r="G366" s="418">
        <v>29.108829568788501</v>
      </c>
      <c r="H366" s="419" t="s">
        <v>12</v>
      </c>
      <c r="I366" s="419" t="s">
        <v>378</v>
      </c>
      <c r="J366" s="418" t="b">
        <v>0</v>
      </c>
      <c r="K366" s="419" t="s">
        <v>217</v>
      </c>
      <c r="L366" s="419" t="s">
        <v>724</v>
      </c>
      <c r="M366" s="419" t="s">
        <v>724</v>
      </c>
      <c r="N366" s="419" t="s">
        <v>566</v>
      </c>
      <c r="O366" s="419" t="s">
        <v>566</v>
      </c>
      <c r="P366" s="419" t="s">
        <v>396</v>
      </c>
    </row>
    <row r="367" spans="1:16" ht="43.5" x14ac:dyDescent="0.35">
      <c r="A367" s="418">
        <v>1036</v>
      </c>
      <c r="B367" s="418" t="s">
        <v>1699</v>
      </c>
      <c r="C367" s="419" t="s">
        <v>1524</v>
      </c>
      <c r="D367" s="420">
        <v>34099</v>
      </c>
      <c r="E367" s="420">
        <v>42250</v>
      </c>
      <c r="F367" s="418">
        <v>8151</v>
      </c>
      <c r="G367" s="418">
        <v>22.316221765913799</v>
      </c>
      <c r="H367" s="419" t="s">
        <v>12</v>
      </c>
      <c r="I367" s="419" t="s">
        <v>385</v>
      </c>
      <c r="J367" s="418" t="b">
        <v>0</v>
      </c>
      <c r="K367" s="419" t="s">
        <v>217</v>
      </c>
      <c r="L367" s="419" t="s">
        <v>724</v>
      </c>
      <c r="M367" s="419" t="s">
        <v>724</v>
      </c>
      <c r="N367" s="419" t="s">
        <v>566</v>
      </c>
      <c r="O367" s="419" t="s">
        <v>566</v>
      </c>
      <c r="P367" s="419" t="s">
        <v>396</v>
      </c>
    </row>
    <row r="368" spans="1:16" ht="29" x14ac:dyDescent="0.35">
      <c r="A368" s="418">
        <v>1037</v>
      </c>
      <c r="B368" s="418" t="s">
        <v>1701</v>
      </c>
      <c r="C368" s="419" t="s">
        <v>1702</v>
      </c>
      <c r="D368" s="420">
        <v>33498</v>
      </c>
      <c r="E368" s="420">
        <v>42250</v>
      </c>
      <c r="F368" s="418">
        <v>8752</v>
      </c>
      <c r="G368" s="418">
        <v>23.9616700889801</v>
      </c>
      <c r="H368" s="419" t="s">
        <v>12</v>
      </c>
      <c r="I368" s="419" t="s">
        <v>382</v>
      </c>
      <c r="J368" s="418" t="b">
        <v>0</v>
      </c>
      <c r="K368" s="419" t="s">
        <v>217</v>
      </c>
      <c r="L368" s="419" t="s">
        <v>347</v>
      </c>
      <c r="M368" s="419" t="s">
        <v>959</v>
      </c>
      <c r="N368" s="419" t="s">
        <v>551</v>
      </c>
      <c r="O368" s="419" t="s">
        <v>551</v>
      </c>
      <c r="P368" s="419" t="s">
        <v>396</v>
      </c>
    </row>
    <row r="369" spans="1:16" ht="43.5" x14ac:dyDescent="0.35">
      <c r="A369" s="418">
        <v>1038</v>
      </c>
      <c r="B369" s="418" t="s">
        <v>1701</v>
      </c>
      <c r="C369" s="419" t="s">
        <v>1703</v>
      </c>
      <c r="D369" s="420">
        <v>31141</v>
      </c>
      <c r="E369" s="420">
        <v>42250</v>
      </c>
      <c r="F369" s="418">
        <v>11109</v>
      </c>
      <c r="G369" s="418">
        <v>30.4147843942505</v>
      </c>
      <c r="H369" s="419" t="s">
        <v>12</v>
      </c>
      <c r="I369" s="419" t="s">
        <v>378</v>
      </c>
      <c r="J369" s="418" t="b">
        <v>0</v>
      </c>
      <c r="K369" s="419" t="s">
        <v>217</v>
      </c>
      <c r="L369" s="419" t="s">
        <v>347</v>
      </c>
      <c r="M369" s="419" t="s">
        <v>959</v>
      </c>
      <c r="N369" s="419" t="s">
        <v>551</v>
      </c>
      <c r="O369" s="419" t="s">
        <v>551</v>
      </c>
      <c r="P369" s="419" t="s">
        <v>396</v>
      </c>
    </row>
    <row r="370" spans="1:16" hidden="1" x14ac:dyDescent="0.35">
      <c r="A370" s="418">
        <v>1039</v>
      </c>
      <c r="B370" s="418" t="s">
        <v>1704</v>
      </c>
      <c r="C370" s="419" t="s">
        <v>1705</v>
      </c>
      <c r="D370" s="420">
        <v>28415</v>
      </c>
      <c r="E370" s="420">
        <v>41516</v>
      </c>
      <c r="F370" s="418">
        <v>13101</v>
      </c>
      <c r="G370" s="418">
        <v>35.868583162217703</v>
      </c>
      <c r="H370" s="419" t="s">
        <v>12</v>
      </c>
      <c r="I370" s="419" t="s">
        <v>374</v>
      </c>
      <c r="J370" s="418" t="b">
        <v>0</v>
      </c>
      <c r="K370" s="419" t="s">
        <v>217</v>
      </c>
      <c r="L370" s="419" t="s">
        <v>1030</v>
      </c>
      <c r="M370" s="419" t="s">
        <v>1032</v>
      </c>
      <c r="N370" s="419" t="s">
        <v>485</v>
      </c>
      <c r="O370" s="419" t="s">
        <v>485</v>
      </c>
      <c r="P370" s="419" t="s">
        <v>396</v>
      </c>
    </row>
    <row r="371" spans="1:16" ht="43.5" x14ac:dyDescent="0.35">
      <c r="A371" s="418">
        <v>1040</v>
      </c>
      <c r="B371" s="418" t="s">
        <v>1704</v>
      </c>
      <c r="C371" s="419" t="s">
        <v>1706</v>
      </c>
      <c r="D371" s="420">
        <v>32489</v>
      </c>
      <c r="E371" s="420">
        <v>41516</v>
      </c>
      <c r="F371" s="418">
        <v>9027</v>
      </c>
      <c r="G371" s="418">
        <v>24.714579055441501</v>
      </c>
      <c r="H371" s="419" t="s">
        <v>12</v>
      </c>
      <c r="I371" s="419" t="s">
        <v>378</v>
      </c>
      <c r="J371" s="418" t="b">
        <v>0</v>
      </c>
      <c r="K371" s="419" t="s">
        <v>217</v>
      </c>
      <c r="L371" s="419" t="s">
        <v>1030</v>
      </c>
      <c r="M371" s="419" t="s">
        <v>1032</v>
      </c>
      <c r="N371" s="419" t="s">
        <v>485</v>
      </c>
      <c r="O371" s="419" t="s">
        <v>485</v>
      </c>
      <c r="P371" s="419" t="s">
        <v>396</v>
      </c>
    </row>
    <row r="372" spans="1:16" ht="43.5" x14ac:dyDescent="0.35">
      <c r="A372" s="418">
        <v>1041</v>
      </c>
      <c r="B372" s="418" t="s">
        <v>1707</v>
      </c>
      <c r="C372" s="419" t="s">
        <v>1708</v>
      </c>
      <c r="D372" s="420">
        <v>18420</v>
      </c>
      <c r="E372" s="420">
        <v>41516</v>
      </c>
      <c r="F372" s="418">
        <v>23096</v>
      </c>
      <c r="G372" s="418">
        <v>63.233401779603</v>
      </c>
      <c r="H372" s="419" t="s">
        <v>12</v>
      </c>
      <c r="I372" s="419" t="s">
        <v>378</v>
      </c>
      <c r="J372" s="418" t="b">
        <v>0</v>
      </c>
      <c r="K372" s="419" t="s">
        <v>217</v>
      </c>
      <c r="L372" s="419" t="s">
        <v>1036</v>
      </c>
      <c r="M372" s="419" t="s">
        <v>1038</v>
      </c>
      <c r="N372" s="419" t="s">
        <v>485</v>
      </c>
      <c r="O372" s="419" t="s">
        <v>485</v>
      </c>
      <c r="P372" s="419" t="s">
        <v>396</v>
      </c>
    </row>
    <row r="373" spans="1:16" ht="43.5" x14ac:dyDescent="0.35">
      <c r="A373" s="418">
        <v>1042</v>
      </c>
      <c r="B373" s="418" t="s">
        <v>1707</v>
      </c>
      <c r="C373" s="419" t="s">
        <v>1709</v>
      </c>
      <c r="D373" s="420">
        <v>26035</v>
      </c>
      <c r="E373" s="420">
        <v>41516</v>
      </c>
      <c r="F373" s="418">
        <v>15481</v>
      </c>
      <c r="G373" s="418">
        <v>42.384668035592099</v>
      </c>
      <c r="H373" s="419" t="s">
        <v>12</v>
      </c>
      <c r="I373" s="419" t="s">
        <v>378</v>
      </c>
      <c r="J373" s="418" t="b">
        <v>0</v>
      </c>
      <c r="K373" s="419" t="s">
        <v>217</v>
      </c>
      <c r="L373" s="419" t="s">
        <v>1036</v>
      </c>
      <c r="M373" s="419" t="s">
        <v>1038</v>
      </c>
      <c r="N373" s="419" t="s">
        <v>485</v>
      </c>
      <c r="O373" s="419" t="s">
        <v>485</v>
      </c>
      <c r="P373" s="419" t="s">
        <v>396</v>
      </c>
    </row>
    <row r="374" spans="1:16" ht="43.5" x14ac:dyDescent="0.35">
      <c r="A374" s="418">
        <v>1043</v>
      </c>
      <c r="B374" s="418" t="s">
        <v>1707</v>
      </c>
      <c r="C374" s="419" t="s">
        <v>1710</v>
      </c>
      <c r="D374" s="420">
        <v>33030</v>
      </c>
      <c r="E374" s="420">
        <v>41516</v>
      </c>
      <c r="F374" s="418">
        <v>8486</v>
      </c>
      <c r="G374" s="418">
        <v>23.233401779603</v>
      </c>
      <c r="H374" s="419" t="s">
        <v>12</v>
      </c>
      <c r="I374" s="419" t="s">
        <v>378</v>
      </c>
      <c r="J374" s="418" t="b">
        <v>0</v>
      </c>
      <c r="K374" s="419" t="s">
        <v>217</v>
      </c>
      <c r="L374" s="419" t="s">
        <v>1036</v>
      </c>
      <c r="M374" s="419" t="s">
        <v>1038</v>
      </c>
      <c r="N374" s="419" t="s">
        <v>485</v>
      </c>
      <c r="O374" s="419" t="s">
        <v>485</v>
      </c>
      <c r="P374" s="419" t="s">
        <v>396</v>
      </c>
    </row>
    <row r="375" spans="1:16" ht="43.5" x14ac:dyDescent="0.35">
      <c r="A375" s="418">
        <v>1044</v>
      </c>
      <c r="B375" s="418" t="s">
        <v>1711</v>
      </c>
      <c r="C375" s="419" t="s">
        <v>1712</v>
      </c>
      <c r="D375" s="420">
        <v>33280</v>
      </c>
      <c r="E375" s="420">
        <v>406758</v>
      </c>
      <c r="F375" s="418">
        <v>373478</v>
      </c>
      <c r="G375" s="418">
        <v>1022.52703627652</v>
      </c>
      <c r="H375" s="419" t="s">
        <v>12</v>
      </c>
      <c r="I375" s="419" t="s">
        <v>378</v>
      </c>
      <c r="J375" s="418" t="b">
        <v>0</v>
      </c>
      <c r="K375" s="419" t="s">
        <v>217</v>
      </c>
      <c r="L375" s="419" t="s">
        <v>343</v>
      </c>
      <c r="M375" s="419" t="s">
        <v>1040</v>
      </c>
      <c r="N375" s="419" t="s">
        <v>485</v>
      </c>
      <c r="O375" s="419" t="s">
        <v>485</v>
      </c>
      <c r="P375" s="419" t="s">
        <v>396</v>
      </c>
    </row>
    <row r="376" spans="1:16" hidden="1" x14ac:dyDescent="0.35">
      <c r="A376" s="418">
        <v>1045</v>
      </c>
      <c r="B376" s="418" t="s">
        <v>1711</v>
      </c>
      <c r="C376" s="419" t="s">
        <v>1713</v>
      </c>
      <c r="D376" s="420">
        <v>30378</v>
      </c>
      <c r="E376" s="420">
        <v>41516</v>
      </c>
      <c r="F376" s="418">
        <v>11138</v>
      </c>
      <c r="G376" s="418">
        <v>30.494182067077301</v>
      </c>
      <c r="H376" s="419" t="s">
        <v>12</v>
      </c>
      <c r="I376" s="419" t="s">
        <v>376</v>
      </c>
      <c r="J376" s="418" t="b">
        <v>0</v>
      </c>
      <c r="K376" s="419" t="s">
        <v>217</v>
      </c>
      <c r="L376" s="419" t="s">
        <v>343</v>
      </c>
      <c r="M376" s="419" t="s">
        <v>1040</v>
      </c>
      <c r="N376" s="419" t="s">
        <v>485</v>
      </c>
      <c r="O376" s="419" t="s">
        <v>485</v>
      </c>
      <c r="P376" s="419" t="s">
        <v>396</v>
      </c>
    </row>
    <row r="377" spans="1:16" ht="43.5" x14ac:dyDescent="0.35">
      <c r="A377" s="418">
        <v>1046</v>
      </c>
      <c r="B377" s="418" t="s">
        <v>1711</v>
      </c>
      <c r="C377" s="419" t="s">
        <v>1714</v>
      </c>
      <c r="D377" s="420">
        <v>31839</v>
      </c>
      <c r="E377" s="420">
        <v>41516</v>
      </c>
      <c r="F377" s="418">
        <v>9677</v>
      </c>
      <c r="G377" s="418">
        <v>26.494182067077301</v>
      </c>
      <c r="H377" s="419" t="s">
        <v>12</v>
      </c>
      <c r="I377" s="419" t="s">
        <v>378</v>
      </c>
      <c r="J377" s="418" t="b">
        <v>0</v>
      </c>
      <c r="K377" s="419" t="s">
        <v>217</v>
      </c>
      <c r="L377" s="419" t="s">
        <v>343</v>
      </c>
      <c r="M377" s="419" t="s">
        <v>1040</v>
      </c>
      <c r="N377" s="419" t="s">
        <v>485</v>
      </c>
      <c r="O377" s="419" t="s">
        <v>485</v>
      </c>
      <c r="P377" s="419" t="s">
        <v>396</v>
      </c>
    </row>
    <row r="378" spans="1:16" ht="43.5" x14ac:dyDescent="0.35">
      <c r="A378" s="418">
        <v>1047</v>
      </c>
      <c r="B378" s="418" t="s">
        <v>1715</v>
      </c>
      <c r="C378" s="419" t="s">
        <v>1716</v>
      </c>
      <c r="D378" s="420">
        <v>24207</v>
      </c>
      <c r="E378" s="420">
        <v>41516</v>
      </c>
      <c r="F378" s="418">
        <v>17309</v>
      </c>
      <c r="G378" s="418">
        <v>47.389459274469502</v>
      </c>
      <c r="H378" s="419" t="s">
        <v>11</v>
      </c>
      <c r="I378" s="419" t="s">
        <v>378</v>
      </c>
      <c r="J378" s="418" t="b">
        <v>0</v>
      </c>
      <c r="K378" s="419" t="s">
        <v>217</v>
      </c>
      <c r="L378" s="419" t="s">
        <v>1042</v>
      </c>
      <c r="M378" s="419" t="s">
        <v>1045</v>
      </c>
      <c r="N378" s="419" t="s">
        <v>485</v>
      </c>
      <c r="O378" s="419" t="s">
        <v>485</v>
      </c>
      <c r="P378" s="419" t="s">
        <v>396</v>
      </c>
    </row>
    <row r="379" spans="1:16" ht="43.5" x14ac:dyDescent="0.35">
      <c r="A379" s="418">
        <v>1048</v>
      </c>
      <c r="B379" s="418" t="s">
        <v>1715</v>
      </c>
      <c r="C379" s="419" t="s">
        <v>1717</v>
      </c>
      <c r="D379" s="420">
        <v>28647</v>
      </c>
      <c r="E379" s="420">
        <v>41516</v>
      </c>
      <c r="F379" s="418">
        <v>12869</v>
      </c>
      <c r="G379" s="418">
        <v>35.233401779603</v>
      </c>
      <c r="H379" s="419" t="s">
        <v>12</v>
      </c>
      <c r="I379" s="419" t="s">
        <v>378</v>
      </c>
      <c r="J379" s="418" t="b">
        <v>0</v>
      </c>
      <c r="K379" s="419" t="s">
        <v>217</v>
      </c>
      <c r="L379" s="419" t="s">
        <v>1042</v>
      </c>
      <c r="M379" s="419" t="s">
        <v>1045</v>
      </c>
      <c r="N379" s="419" t="s">
        <v>485</v>
      </c>
      <c r="O379" s="419" t="s">
        <v>485</v>
      </c>
      <c r="P379" s="419" t="s">
        <v>396</v>
      </c>
    </row>
    <row r="380" spans="1:16" ht="29" x14ac:dyDescent="0.35">
      <c r="A380" s="418">
        <v>1049</v>
      </c>
      <c r="B380" s="418" t="s">
        <v>1718</v>
      </c>
      <c r="C380" s="419" t="s">
        <v>1719</v>
      </c>
      <c r="D380" s="420">
        <v>25990</v>
      </c>
      <c r="E380" s="420">
        <v>41516</v>
      </c>
      <c r="F380" s="418">
        <v>15526</v>
      </c>
      <c r="G380" s="418">
        <v>42.507871321012999</v>
      </c>
      <c r="H380" s="419" t="s">
        <v>12</v>
      </c>
      <c r="I380" s="419" t="s">
        <v>382</v>
      </c>
      <c r="J380" s="418" t="b">
        <v>0</v>
      </c>
      <c r="K380" s="419" t="s">
        <v>217</v>
      </c>
      <c r="L380" s="419" t="s">
        <v>1046</v>
      </c>
      <c r="M380" s="419" t="s">
        <v>1046</v>
      </c>
      <c r="N380" s="419" t="s">
        <v>495</v>
      </c>
      <c r="O380" s="419" t="s">
        <v>495</v>
      </c>
      <c r="P380" s="419" t="s">
        <v>396</v>
      </c>
    </row>
    <row r="381" spans="1:16" ht="43.5" x14ac:dyDescent="0.35">
      <c r="A381" s="418">
        <v>1050</v>
      </c>
      <c r="B381" s="418" t="s">
        <v>1718</v>
      </c>
      <c r="C381" s="419" t="s">
        <v>1720</v>
      </c>
      <c r="D381" s="420">
        <v>30809</v>
      </c>
      <c r="E381" s="420">
        <v>41516</v>
      </c>
      <c r="F381" s="418">
        <v>10707</v>
      </c>
      <c r="G381" s="418">
        <v>29.3141683778234</v>
      </c>
      <c r="H381" s="419" t="s">
        <v>12</v>
      </c>
      <c r="I381" s="419" t="s">
        <v>378</v>
      </c>
      <c r="J381" s="418" t="b">
        <v>0</v>
      </c>
      <c r="K381" s="419" t="s">
        <v>217</v>
      </c>
      <c r="L381" s="419" t="s">
        <v>1046</v>
      </c>
      <c r="M381" s="419" t="s">
        <v>1046</v>
      </c>
      <c r="N381" s="419" t="s">
        <v>495</v>
      </c>
      <c r="O381" s="419" t="s">
        <v>495</v>
      </c>
      <c r="P381" s="419" t="s">
        <v>396</v>
      </c>
    </row>
    <row r="382" spans="1:16" ht="29" x14ac:dyDescent="0.35">
      <c r="A382" s="418">
        <v>1051</v>
      </c>
      <c r="B382" s="418" t="s">
        <v>1721</v>
      </c>
      <c r="C382" s="419" t="s">
        <v>1722</v>
      </c>
      <c r="D382" s="420">
        <v>29598</v>
      </c>
      <c r="E382" s="420">
        <v>41373</v>
      </c>
      <c r="F382" s="418">
        <v>11775</v>
      </c>
      <c r="G382" s="418">
        <v>32.238193018480501</v>
      </c>
      <c r="H382" s="419" t="s">
        <v>12</v>
      </c>
      <c r="I382" s="419" t="s">
        <v>382</v>
      </c>
      <c r="J382" s="418" t="b">
        <v>0</v>
      </c>
      <c r="K382" s="419" t="s">
        <v>217</v>
      </c>
      <c r="L382" s="419" t="s">
        <v>1051</v>
      </c>
      <c r="M382" s="419" t="s">
        <v>1051</v>
      </c>
      <c r="N382" s="419" t="s">
        <v>495</v>
      </c>
      <c r="O382" s="419" t="s">
        <v>495</v>
      </c>
      <c r="P382" s="419" t="s">
        <v>396</v>
      </c>
    </row>
    <row r="383" spans="1:16" ht="29" hidden="1" x14ac:dyDescent="0.35">
      <c r="A383" s="418">
        <v>1052</v>
      </c>
      <c r="B383" s="418" t="s">
        <v>1721</v>
      </c>
      <c r="C383" s="419" t="s">
        <v>1723</v>
      </c>
      <c r="D383" s="420">
        <v>33648</v>
      </c>
      <c r="E383" s="420">
        <v>41373</v>
      </c>
      <c r="F383" s="418">
        <v>7725</v>
      </c>
      <c r="G383" s="418">
        <v>21.1498973305955</v>
      </c>
      <c r="H383" s="419" t="s">
        <v>12</v>
      </c>
      <c r="I383" s="419" t="s">
        <v>387</v>
      </c>
      <c r="J383" s="418" t="b">
        <v>0</v>
      </c>
      <c r="K383" s="419" t="s">
        <v>217</v>
      </c>
      <c r="L383" s="419" t="s">
        <v>1051</v>
      </c>
      <c r="M383" s="419" t="s">
        <v>1051</v>
      </c>
      <c r="N383" s="419" t="s">
        <v>495</v>
      </c>
      <c r="O383" s="419" t="s">
        <v>495</v>
      </c>
      <c r="P383" s="419" t="s">
        <v>396</v>
      </c>
    </row>
    <row r="384" spans="1:16" hidden="1" x14ac:dyDescent="0.35">
      <c r="A384" s="418">
        <v>1053</v>
      </c>
      <c r="B384" s="418" t="s">
        <v>1721</v>
      </c>
      <c r="C384" s="419" t="s">
        <v>1724</v>
      </c>
      <c r="D384" s="420">
        <v>30890</v>
      </c>
      <c r="E384" s="420">
        <v>41373</v>
      </c>
      <c r="F384" s="418">
        <v>10483</v>
      </c>
      <c r="G384" s="418">
        <v>28.700889801505799</v>
      </c>
      <c r="H384" s="419" t="s">
        <v>11</v>
      </c>
      <c r="I384" s="419" t="s">
        <v>387</v>
      </c>
      <c r="J384" s="418" t="b">
        <v>0</v>
      </c>
      <c r="K384" s="419" t="s">
        <v>217</v>
      </c>
      <c r="L384" s="419" t="s">
        <v>1051</v>
      </c>
      <c r="M384" s="419" t="s">
        <v>1051</v>
      </c>
      <c r="N384" s="419" t="s">
        <v>495</v>
      </c>
      <c r="O384" s="419" t="s">
        <v>495</v>
      </c>
      <c r="P384" s="419" t="s">
        <v>396</v>
      </c>
    </row>
    <row r="385" spans="1:16" hidden="1" x14ac:dyDescent="0.35">
      <c r="A385" s="418">
        <v>1054</v>
      </c>
      <c r="B385" s="418" t="s">
        <v>1725</v>
      </c>
      <c r="C385" s="419" t="s">
        <v>1726</v>
      </c>
      <c r="D385" s="420">
        <v>22438</v>
      </c>
      <c r="E385" s="420">
        <v>41373</v>
      </c>
      <c r="F385" s="418">
        <v>18935</v>
      </c>
      <c r="G385" s="418">
        <v>51.841204654346299</v>
      </c>
      <c r="H385" s="419" t="s">
        <v>12</v>
      </c>
      <c r="I385" s="419" t="s">
        <v>386</v>
      </c>
      <c r="J385" s="418" t="b">
        <v>0</v>
      </c>
      <c r="K385" s="419" t="s">
        <v>217</v>
      </c>
      <c r="L385" s="419" t="s">
        <v>1053</v>
      </c>
      <c r="M385" s="419" t="s">
        <v>1053</v>
      </c>
      <c r="N385" s="419" t="s">
        <v>495</v>
      </c>
      <c r="O385" s="419" t="s">
        <v>495</v>
      </c>
      <c r="P385" s="419" t="s">
        <v>396</v>
      </c>
    </row>
    <row r="386" spans="1:16" ht="29" x14ac:dyDescent="0.35">
      <c r="A386" s="418">
        <v>1055</v>
      </c>
      <c r="B386" s="418" t="s">
        <v>1727</v>
      </c>
      <c r="C386" s="419" t="s">
        <v>1728</v>
      </c>
      <c r="D386" s="420">
        <v>29504</v>
      </c>
      <c r="E386" s="420">
        <v>41403</v>
      </c>
      <c r="F386" s="418">
        <v>11899</v>
      </c>
      <c r="G386" s="418">
        <v>32.577686516084903</v>
      </c>
      <c r="H386" s="419" t="s">
        <v>11</v>
      </c>
      <c r="I386" s="419" t="s">
        <v>382</v>
      </c>
      <c r="J386" s="418" t="b">
        <v>0</v>
      </c>
      <c r="K386" s="419" t="s">
        <v>217</v>
      </c>
      <c r="L386" s="419" t="s">
        <v>1055</v>
      </c>
      <c r="M386" s="419" t="s">
        <v>1055</v>
      </c>
      <c r="N386" s="419" t="s">
        <v>485</v>
      </c>
      <c r="O386" s="419" t="s">
        <v>485</v>
      </c>
      <c r="P386" s="419" t="s">
        <v>396</v>
      </c>
    </row>
    <row r="387" spans="1:16" ht="29" x14ac:dyDescent="0.35">
      <c r="A387" s="418">
        <v>1056</v>
      </c>
      <c r="B387" s="418" t="s">
        <v>1727</v>
      </c>
      <c r="C387" s="419" t="s">
        <v>1729</v>
      </c>
      <c r="D387" s="420">
        <v>29378</v>
      </c>
      <c r="E387" s="420">
        <v>41403</v>
      </c>
      <c r="F387" s="418">
        <v>12025</v>
      </c>
      <c r="G387" s="418">
        <v>32.922655715263502</v>
      </c>
      <c r="H387" s="419" t="s">
        <v>11</v>
      </c>
      <c r="I387" s="419" t="s">
        <v>382</v>
      </c>
      <c r="J387" s="418" t="b">
        <v>0</v>
      </c>
      <c r="K387" s="419" t="s">
        <v>217</v>
      </c>
      <c r="L387" s="419" t="s">
        <v>1055</v>
      </c>
      <c r="M387" s="419" t="s">
        <v>1055</v>
      </c>
      <c r="N387" s="419" t="s">
        <v>485</v>
      </c>
      <c r="O387" s="419" t="s">
        <v>485</v>
      </c>
      <c r="P387" s="419" t="s">
        <v>396</v>
      </c>
    </row>
    <row r="388" spans="1:16" ht="29" x14ac:dyDescent="0.35">
      <c r="A388" s="418">
        <v>1057</v>
      </c>
      <c r="B388" s="418" t="s">
        <v>1727</v>
      </c>
      <c r="C388" s="419" t="s">
        <v>1730</v>
      </c>
      <c r="D388" s="420">
        <v>29743</v>
      </c>
      <c r="E388" s="420">
        <v>41403</v>
      </c>
      <c r="F388" s="418">
        <v>11660</v>
      </c>
      <c r="G388" s="418">
        <v>31.923340177960299</v>
      </c>
      <c r="H388" s="419" t="s">
        <v>12</v>
      </c>
      <c r="I388" s="419" t="s">
        <v>382</v>
      </c>
      <c r="J388" s="418" t="b">
        <v>0</v>
      </c>
      <c r="K388" s="419" t="s">
        <v>217</v>
      </c>
      <c r="L388" s="419" t="s">
        <v>1055</v>
      </c>
      <c r="M388" s="419" t="s">
        <v>1055</v>
      </c>
      <c r="N388" s="419" t="s">
        <v>485</v>
      </c>
      <c r="O388" s="419" t="s">
        <v>485</v>
      </c>
      <c r="P388" s="419" t="s">
        <v>396</v>
      </c>
    </row>
    <row r="389" spans="1:16" hidden="1" x14ac:dyDescent="0.35">
      <c r="A389" s="418">
        <v>1058</v>
      </c>
      <c r="B389" s="418" t="s">
        <v>1731</v>
      </c>
      <c r="C389" s="419" t="s">
        <v>1732</v>
      </c>
      <c r="D389" s="420">
        <v>29569</v>
      </c>
      <c r="E389" s="420">
        <v>41522</v>
      </c>
      <c r="F389" s="418">
        <v>11953</v>
      </c>
      <c r="G389" s="418">
        <v>32.725530458590001</v>
      </c>
      <c r="H389" s="419" t="s">
        <v>12</v>
      </c>
      <c r="I389" s="419" t="s">
        <v>374</v>
      </c>
      <c r="J389" s="418" t="b">
        <v>0</v>
      </c>
      <c r="K389" s="419" t="s">
        <v>217</v>
      </c>
      <c r="L389" s="419" t="s">
        <v>352</v>
      </c>
      <c r="M389" s="419" t="s">
        <v>352</v>
      </c>
      <c r="N389" s="419" t="s">
        <v>485</v>
      </c>
      <c r="O389" s="419" t="s">
        <v>485</v>
      </c>
      <c r="P389" s="419" t="s">
        <v>396</v>
      </c>
    </row>
    <row r="390" spans="1:16" x14ac:dyDescent="0.35">
      <c r="A390" s="418">
        <v>1059</v>
      </c>
      <c r="B390" s="418" t="s">
        <v>1731</v>
      </c>
      <c r="C390" s="419" t="s">
        <v>1733</v>
      </c>
      <c r="D390" s="420">
        <v>32665</v>
      </c>
      <c r="E390" s="420">
        <v>41522</v>
      </c>
      <c r="F390" s="418">
        <v>8857</v>
      </c>
      <c r="G390" s="418">
        <v>24.249144421629001</v>
      </c>
      <c r="H390" s="419" t="s">
        <v>12</v>
      </c>
      <c r="I390" s="419" t="s">
        <v>379</v>
      </c>
      <c r="J390" s="418" t="b">
        <v>0</v>
      </c>
      <c r="K390" s="419" t="s">
        <v>217</v>
      </c>
      <c r="L390" s="419" t="s">
        <v>352</v>
      </c>
      <c r="M390" s="419" t="s">
        <v>352</v>
      </c>
      <c r="N390" s="419" t="s">
        <v>485</v>
      </c>
      <c r="O390" s="419" t="s">
        <v>485</v>
      </c>
      <c r="P390" s="419" t="s">
        <v>396</v>
      </c>
    </row>
    <row r="391" spans="1:16" hidden="1" x14ac:dyDescent="0.35">
      <c r="A391" s="418">
        <v>1060</v>
      </c>
      <c r="B391" s="418" t="s">
        <v>1731</v>
      </c>
      <c r="C391" s="419" t="s">
        <v>1734</v>
      </c>
      <c r="D391" s="420">
        <v>30839</v>
      </c>
      <c r="E391" s="420">
        <v>41522</v>
      </c>
      <c r="F391" s="418">
        <v>10683</v>
      </c>
      <c r="G391" s="418">
        <v>29.248459958932202</v>
      </c>
      <c r="H391" s="419" t="s">
        <v>12</v>
      </c>
      <c r="I391" s="419" t="s">
        <v>374</v>
      </c>
      <c r="J391" s="418" t="b">
        <v>0</v>
      </c>
      <c r="K391" s="419" t="s">
        <v>217</v>
      </c>
      <c r="L391" s="419" t="s">
        <v>352</v>
      </c>
      <c r="M391" s="419" t="s">
        <v>352</v>
      </c>
      <c r="N391" s="419" t="s">
        <v>485</v>
      </c>
      <c r="O391" s="419" t="s">
        <v>485</v>
      </c>
      <c r="P391" s="419" t="s">
        <v>396</v>
      </c>
    </row>
    <row r="392" spans="1:16" ht="29" x14ac:dyDescent="0.35">
      <c r="A392" s="418">
        <v>1061</v>
      </c>
      <c r="B392" s="418" t="s">
        <v>1735</v>
      </c>
      <c r="C392" s="419" t="s">
        <v>1736</v>
      </c>
      <c r="D392" s="420">
        <v>30461</v>
      </c>
      <c r="E392" s="420">
        <v>41403</v>
      </c>
      <c r="F392" s="418">
        <v>10942</v>
      </c>
      <c r="G392" s="418">
        <v>29.9575633127995</v>
      </c>
      <c r="H392" s="419" t="s">
        <v>12</v>
      </c>
      <c r="I392" s="419" t="s">
        <v>380</v>
      </c>
      <c r="J392" s="418" t="b">
        <v>0</v>
      </c>
      <c r="K392" s="419" t="s">
        <v>217</v>
      </c>
      <c r="L392" s="419" t="s">
        <v>344</v>
      </c>
      <c r="M392" s="419" t="s">
        <v>1059</v>
      </c>
      <c r="N392" s="419" t="s">
        <v>485</v>
      </c>
      <c r="O392" s="419" t="s">
        <v>485</v>
      </c>
      <c r="P392" s="419" t="s">
        <v>396</v>
      </c>
    </row>
    <row r="393" spans="1:16" ht="43.5" x14ac:dyDescent="0.35">
      <c r="A393" s="418">
        <v>1062</v>
      </c>
      <c r="B393" s="418" t="s">
        <v>1735</v>
      </c>
      <c r="C393" s="419" t="s">
        <v>1737</v>
      </c>
      <c r="D393" s="420">
        <v>31687</v>
      </c>
      <c r="E393" s="420">
        <v>41403</v>
      </c>
      <c r="F393" s="418">
        <v>9716</v>
      </c>
      <c r="G393" s="418">
        <v>26.600958247775502</v>
      </c>
      <c r="H393" s="419" t="s">
        <v>12</v>
      </c>
      <c r="I393" s="419" t="s">
        <v>378</v>
      </c>
      <c r="J393" s="418" t="b">
        <v>0</v>
      </c>
      <c r="K393" s="419" t="s">
        <v>217</v>
      </c>
      <c r="L393" s="419" t="s">
        <v>344</v>
      </c>
      <c r="M393" s="419" t="s">
        <v>1059</v>
      </c>
      <c r="N393" s="419" t="s">
        <v>485</v>
      </c>
      <c r="O393" s="419" t="s">
        <v>485</v>
      </c>
      <c r="P393" s="419" t="s">
        <v>396</v>
      </c>
    </row>
    <row r="394" spans="1:16" ht="29" x14ac:dyDescent="0.35">
      <c r="A394" s="418">
        <v>1063</v>
      </c>
      <c r="B394" s="418" t="s">
        <v>1738</v>
      </c>
      <c r="C394" s="419" t="s">
        <v>1739</v>
      </c>
      <c r="D394" s="420">
        <v>26090</v>
      </c>
      <c r="E394" s="420">
        <v>41434</v>
      </c>
      <c r="F394" s="418">
        <v>15344</v>
      </c>
      <c r="G394" s="418">
        <v>42.009582477755004</v>
      </c>
      <c r="H394" s="419" t="s">
        <v>12</v>
      </c>
      <c r="I394" s="419" t="s">
        <v>382</v>
      </c>
      <c r="J394" s="418" t="b">
        <v>0</v>
      </c>
      <c r="K394" s="419" t="s">
        <v>217</v>
      </c>
      <c r="L394" s="419" t="s">
        <v>1060</v>
      </c>
      <c r="M394" s="419" t="s">
        <v>1063</v>
      </c>
      <c r="N394" s="419" t="s">
        <v>485</v>
      </c>
      <c r="O394" s="419" t="s">
        <v>485</v>
      </c>
      <c r="P394" s="419" t="s">
        <v>396</v>
      </c>
    </row>
    <row r="395" spans="1:16" hidden="1" x14ac:dyDescent="0.35">
      <c r="A395" s="418">
        <v>1064</v>
      </c>
      <c r="B395" s="418" t="s">
        <v>1740</v>
      </c>
      <c r="C395" s="419" t="s">
        <v>1741</v>
      </c>
      <c r="D395" s="420">
        <v>28282</v>
      </c>
      <c r="E395" s="420">
        <v>41434</v>
      </c>
      <c r="F395" s="418">
        <v>13152</v>
      </c>
      <c r="G395" s="418">
        <v>36.008213552361397</v>
      </c>
      <c r="H395" s="419" t="s">
        <v>12</v>
      </c>
      <c r="I395" s="419" t="s">
        <v>374</v>
      </c>
      <c r="J395" s="418" t="b">
        <v>0</v>
      </c>
      <c r="K395" s="419" t="s">
        <v>217</v>
      </c>
      <c r="L395" s="419" t="s">
        <v>1064</v>
      </c>
      <c r="M395" s="419" t="s">
        <v>1066</v>
      </c>
      <c r="N395" s="419" t="s">
        <v>485</v>
      </c>
      <c r="O395" s="419" t="s">
        <v>485</v>
      </c>
      <c r="P395" s="419" t="s">
        <v>396</v>
      </c>
    </row>
    <row r="396" spans="1:16" x14ac:dyDescent="0.35">
      <c r="A396" s="418">
        <v>1065</v>
      </c>
      <c r="B396" s="418" t="s">
        <v>1740</v>
      </c>
      <c r="C396" s="419" t="s">
        <v>1742</v>
      </c>
      <c r="D396" s="420">
        <v>30473</v>
      </c>
      <c r="E396" s="420">
        <v>41434</v>
      </c>
      <c r="F396" s="418">
        <v>10961</v>
      </c>
      <c r="G396" s="418">
        <v>30.009582477755</v>
      </c>
      <c r="H396" s="419" t="s">
        <v>12</v>
      </c>
      <c r="I396" s="419" t="s">
        <v>377</v>
      </c>
      <c r="J396" s="418" t="b">
        <v>0</v>
      </c>
      <c r="K396" s="419" t="s">
        <v>217</v>
      </c>
      <c r="L396" s="419" t="s">
        <v>1064</v>
      </c>
      <c r="M396" s="419" t="s">
        <v>1066</v>
      </c>
      <c r="N396" s="419" t="s">
        <v>485</v>
      </c>
      <c r="O396" s="419" t="s">
        <v>485</v>
      </c>
      <c r="P396" s="419" t="s">
        <v>396</v>
      </c>
    </row>
    <row r="397" spans="1:16" ht="43.5" x14ac:dyDescent="0.35">
      <c r="A397" s="418">
        <v>1066</v>
      </c>
      <c r="B397" s="418" t="s">
        <v>1743</v>
      </c>
      <c r="C397" s="419" t="s">
        <v>1744</v>
      </c>
      <c r="D397" s="420">
        <v>24629</v>
      </c>
      <c r="E397" s="420">
        <v>41526</v>
      </c>
      <c r="F397" s="418">
        <v>16897</v>
      </c>
      <c r="G397" s="418">
        <v>46.2614647501711</v>
      </c>
      <c r="H397" s="419" t="s">
        <v>12</v>
      </c>
      <c r="I397" s="419" t="s">
        <v>378</v>
      </c>
      <c r="J397" s="418" t="b">
        <v>0</v>
      </c>
      <c r="K397" s="419" t="s">
        <v>217</v>
      </c>
      <c r="L397" s="419" t="s">
        <v>1067</v>
      </c>
      <c r="M397" s="419" t="s">
        <v>1068</v>
      </c>
      <c r="N397" s="419" t="s">
        <v>825</v>
      </c>
      <c r="O397" s="419" t="s">
        <v>1935</v>
      </c>
      <c r="P397" s="419" t="s">
        <v>396</v>
      </c>
    </row>
    <row r="398" spans="1:16" ht="43.5" x14ac:dyDescent="0.35">
      <c r="A398" s="418">
        <v>1067</v>
      </c>
      <c r="B398" s="418" t="s">
        <v>1743</v>
      </c>
      <c r="C398" s="419" t="s">
        <v>1745</v>
      </c>
      <c r="D398" s="420">
        <v>29012</v>
      </c>
      <c r="E398" s="420">
        <v>41526</v>
      </c>
      <c r="F398" s="418">
        <v>12514</v>
      </c>
      <c r="G398" s="418">
        <v>34.2614647501711</v>
      </c>
      <c r="H398" s="419" t="s">
        <v>12</v>
      </c>
      <c r="I398" s="419" t="s">
        <v>378</v>
      </c>
      <c r="J398" s="418" t="b">
        <v>0</v>
      </c>
      <c r="K398" s="419" t="s">
        <v>217</v>
      </c>
      <c r="L398" s="419" t="s">
        <v>1067</v>
      </c>
      <c r="M398" s="419" t="s">
        <v>1068</v>
      </c>
      <c r="N398" s="419" t="s">
        <v>825</v>
      </c>
      <c r="O398" s="419" t="s">
        <v>1935</v>
      </c>
      <c r="P398" s="419" t="s">
        <v>396</v>
      </c>
    </row>
    <row r="399" spans="1:16" ht="43.5" x14ac:dyDescent="0.35">
      <c r="A399" s="418">
        <v>1068</v>
      </c>
      <c r="B399" s="418" t="s">
        <v>1746</v>
      </c>
      <c r="C399" s="419" t="s">
        <v>1070</v>
      </c>
      <c r="D399" s="420">
        <v>26550</v>
      </c>
      <c r="E399" s="420">
        <v>41526</v>
      </c>
      <c r="F399" s="418">
        <v>14976</v>
      </c>
      <c r="G399" s="418">
        <v>41.002053388090303</v>
      </c>
      <c r="H399" s="419" t="s">
        <v>12</v>
      </c>
      <c r="I399" s="419" t="s">
        <v>378</v>
      </c>
      <c r="J399" s="418" t="b">
        <v>0</v>
      </c>
      <c r="K399" s="419" t="s">
        <v>217</v>
      </c>
      <c r="L399" s="419" t="s">
        <v>1069</v>
      </c>
      <c r="M399" s="419" t="s">
        <v>1071</v>
      </c>
      <c r="N399" s="419" t="s">
        <v>825</v>
      </c>
      <c r="O399" s="419" t="s">
        <v>1935</v>
      </c>
      <c r="P399" s="419" t="s">
        <v>396</v>
      </c>
    </row>
    <row r="400" spans="1:16" ht="43.5" x14ac:dyDescent="0.35">
      <c r="A400" s="418">
        <v>1069</v>
      </c>
      <c r="B400" s="418" t="s">
        <v>1747</v>
      </c>
      <c r="C400" s="419" t="s">
        <v>1748</v>
      </c>
      <c r="D400" s="420">
        <v>23740</v>
      </c>
      <c r="E400" s="420">
        <v>41526</v>
      </c>
      <c r="F400" s="418">
        <v>17786</v>
      </c>
      <c r="G400" s="418">
        <v>48.695414099931597</v>
      </c>
      <c r="H400" s="419" t="s">
        <v>12</v>
      </c>
      <c r="I400" s="419" t="s">
        <v>378</v>
      </c>
      <c r="J400" s="418" t="b">
        <v>1</v>
      </c>
      <c r="K400" s="419" t="s">
        <v>217</v>
      </c>
      <c r="L400" s="419" t="s">
        <v>1072</v>
      </c>
      <c r="M400" s="419" t="s">
        <v>1074</v>
      </c>
      <c r="N400" s="419" t="s">
        <v>825</v>
      </c>
      <c r="O400" s="419" t="s">
        <v>1935</v>
      </c>
      <c r="P400" s="419" t="s">
        <v>396</v>
      </c>
    </row>
    <row r="401" spans="1:16" ht="29" x14ac:dyDescent="0.35">
      <c r="A401" s="418">
        <v>1070</v>
      </c>
      <c r="B401" s="418" t="s">
        <v>1747</v>
      </c>
      <c r="C401" s="419" t="s">
        <v>1749</v>
      </c>
      <c r="D401" s="420">
        <v>27551</v>
      </c>
      <c r="E401" s="420">
        <v>41526</v>
      </c>
      <c r="F401" s="418">
        <v>13975</v>
      </c>
      <c r="G401" s="418">
        <v>38.2614647501711</v>
      </c>
      <c r="H401" s="419" t="s">
        <v>12</v>
      </c>
      <c r="I401" s="419" t="s">
        <v>382</v>
      </c>
      <c r="J401" s="418" t="b">
        <v>1</v>
      </c>
      <c r="K401" s="419" t="s">
        <v>217</v>
      </c>
      <c r="L401" s="419" t="s">
        <v>1072</v>
      </c>
      <c r="M401" s="419" t="s">
        <v>1074</v>
      </c>
      <c r="N401" s="419" t="s">
        <v>825</v>
      </c>
      <c r="O401" s="419" t="s">
        <v>1935</v>
      </c>
      <c r="P401" s="419" t="s">
        <v>396</v>
      </c>
    </row>
    <row r="402" spans="1:16" ht="29" x14ac:dyDescent="0.35">
      <c r="A402" s="418">
        <v>1071</v>
      </c>
      <c r="B402" s="418" t="s">
        <v>1747</v>
      </c>
      <c r="C402" s="419" t="s">
        <v>1750</v>
      </c>
      <c r="D402" s="420">
        <v>25360</v>
      </c>
      <c r="E402" s="420">
        <v>41526</v>
      </c>
      <c r="F402" s="418">
        <v>16166</v>
      </c>
      <c r="G402" s="418">
        <v>44.260095824777501</v>
      </c>
      <c r="H402" s="419" t="s">
        <v>12</v>
      </c>
      <c r="I402" s="419" t="s">
        <v>382</v>
      </c>
      <c r="J402" s="418" t="b">
        <v>0</v>
      </c>
      <c r="K402" s="419" t="s">
        <v>217</v>
      </c>
      <c r="L402" s="419" t="s">
        <v>1072</v>
      </c>
      <c r="M402" s="419" t="s">
        <v>1074</v>
      </c>
      <c r="N402" s="419" t="s">
        <v>825</v>
      </c>
      <c r="O402" s="419" t="s">
        <v>1935</v>
      </c>
      <c r="P402" s="419" t="s">
        <v>396</v>
      </c>
    </row>
    <row r="403" spans="1:16" ht="43.5" x14ac:dyDescent="0.35">
      <c r="A403" s="418">
        <v>1072</v>
      </c>
      <c r="B403" s="418" t="s">
        <v>1747</v>
      </c>
      <c r="C403" s="419" t="s">
        <v>1751</v>
      </c>
      <c r="D403" s="420">
        <v>28647</v>
      </c>
      <c r="E403" s="420">
        <v>41526</v>
      </c>
      <c r="F403" s="418">
        <v>12879</v>
      </c>
      <c r="G403" s="418">
        <v>35.260780287474297</v>
      </c>
      <c r="H403" s="419" t="s">
        <v>12</v>
      </c>
      <c r="I403" s="419" t="s">
        <v>378</v>
      </c>
      <c r="J403" s="418" t="b">
        <v>0</v>
      </c>
      <c r="K403" s="419" t="s">
        <v>217</v>
      </c>
      <c r="L403" s="419" t="s">
        <v>1072</v>
      </c>
      <c r="M403" s="419" t="s">
        <v>1074</v>
      </c>
      <c r="N403" s="419" t="s">
        <v>825</v>
      </c>
      <c r="O403" s="419" t="s">
        <v>1935</v>
      </c>
      <c r="P403" s="419" t="s">
        <v>396</v>
      </c>
    </row>
    <row r="404" spans="1:16" ht="43.5" x14ac:dyDescent="0.35">
      <c r="A404" s="418">
        <v>1073</v>
      </c>
      <c r="B404" s="418" t="s">
        <v>1747</v>
      </c>
      <c r="C404" s="419" t="s">
        <v>1752</v>
      </c>
      <c r="D404" s="420">
        <v>29378</v>
      </c>
      <c r="E404" s="420">
        <v>41526</v>
      </c>
      <c r="F404" s="418">
        <v>12148</v>
      </c>
      <c r="G404" s="418">
        <v>33.259411362080797</v>
      </c>
      <c r="H404" s="419" t="s">
        <v>12</v>
      </c>
      <c r="I404" s="419" t="s">
        <v>378</v>
      </c>
      <c r="J404" s="418" t="b">
        <v>0</v>
      </c>
      <c r="K404" s="419" t="s">
        <v>217</v>
      </c>
      <c r="L404" s="419" t="s">
        <v>1072</v>
      </c>
      <c r="M404" s="419" t="s">
        <v>1074</v>
      </c>
      <c r="N404" s="419" t="s">
        <v>825</v>
      </c>
      <c r="O404" s="419" t="s">
        <v>1935</v>
      </c>
      <c r="P404" s="419" t="s">
        <v>396</v>
      </c>
    </row>
    <row r="405" spans="1:16" ht="43.5" x14ac:dyDescent="0.35">
      <c r="A405" s="418">
        <v>1074</v>
      </c>
      <c r="B405" s="418" t="s">
        <v>1753</v>
      </c>
      <c r="C405" s="419" t="s">
        <v>1754</v>
      </c>
      <c r="D405" s="420">
        <v>25672</v>
      </c>
      <c r="E405" s="420">
        <v>41526</v>
      </c>
      <c r="F405" s="418">
        <v>15854</v>
      </c>
      <c r="G405" s="418">
        <v>43.405886379192303</v>
      </c>
      <c r="H405" s="419" t="s">
        <v>12</v>
      </c>
      <c r="I405" s="419" t="s">
        <v>378</v>
      </c>
      <c r="J405" s="418" t="b">
        <v>0</v>
      </c>
      <c r="K405" s="419" t="s">
        <v>217</v>
      </c>
      <c r="L405" s="419" t="s">
        <v>1075</v>
      </c>
      <c r="M405" s="419" t="s">
        <v>1075</v>
      </c>
      <c r="N405" s="419" t="s">
        <v>825</v>
      </c>
      <c r="O405" s="419" t="s">
        <v>1935</v>
      </c>
      <c r="P405" s="419" t="s">
        <v>396</v>
      </c>
    </row>
    <row r="406" spans="1:16" ht="43.5" x14ac:dyDescent="0.35">
      <c r="A406" s="418">
        <v>1075</v>
      </c>
      <c r="B406" s="418" t="s">
        <v>1753</v>
      </c>
      <c r="C406" s="419" t="s">
        <v>1755</v>
      </c>
      <c r="D406" s="420">
        <v>27009</v>
      </c>
      <c r="E406" s="420">
        <v>41526</v>
      </c>
      <c r="F406" s="418">
        <v>14517</v>
      </c>
      <c r="G406" s="418">
        <v>39.745379876796697</v>
      </c>
      <c r="H406" s="419" t="s">
        <v>12</v>
      </c>
      <c r="I406" s="419" t="s">
        <v>378</v>
      </c>
      <c r="J406" s="418" t="b">
        <v>0</v>
      </c>
      <c r="K406" s="419" t="s">
        <v>217</v>
      </c>
      <c r="L406" s="419" t="s">
        <v>1075</v>
      </c>
      <c r="M406" s="419" t="s">
        <v>1075</v>
      </c>
      <c r="N406" s="419" t="s">
        <v>825</v>
      </c>
      <c r="O406" s="419" t="s">
        <v>1935</v>
      </c>
      <c r="P406" s="419" t="s">
        <v>396</v>
      </c>
    </row>
    <row r="407" spans="1:16" ht="29" x14ac:dyDescent="0.35">
      <c r="A407" s="418">
        <v>1076</v>
      </c>
      <c r="B407" s="418" t="s">
        <v>1753</v>
      </c>
      <c r="C407" s="419" t="s">
        <v>1756</v>
      </c>
      <c r="D407" s="420">
        <v>32703</v>
      </c>
      <c r="E407" s="420">
        <v>41526</v>
      </c>
      <c r="F407" s="418">
        <v>8823</v>
      </c>
      <c r="G407" s="418">
        <v>24.156057494866499</v>
      </c>
      <c r="H407" s="419" t="s">
        <v>12</v>
      </c>
      <c r="I407" s="419" t="s">
        <v>382</v>
      </c>
      <c r="J407" s="418" t="b">
        <v>0</v>
      </c>
      <c r="K407" s="419" t="s">
        <v>217</v>
      </c>
      <c r="L407" s="419" t="s">
        <v>1075</v>
      </c>
      <c r="M407" s="419" t="s">
        <v>1075</v>
      </c>
      <c r="N407" s="419" t="s">
        <v>825</v>
      </c>
      <c r="O407" s="419" t="s">
        <v>1935</v>
      </c>
      <c r="P407" s="419" t="s">
        <v>396</v>
      </c>
    </row>
    <row r="408" spans="1:16" ht="43.5" x14ac:dyDescent="0.35">
      <c r="A408" s="418">
        <v>1077</v>
      </c>
      <c r="B408" s="418" t="s">
        <v>1757</v>
      </c>
      <c r="C408" s="419" t="s">
        <v>1758</v>
      </c>
      <c r="D408" s="420">
        <v>34442</v>
      </c>
      <c r="E408" s="420">
        <v>34586</v>
      </c>
      <c r="F408" s="418">
        <v>144</v>
      </c>
      <c r="G408" s="418">
        <v>0.39425051334702299</v>
      </c>
      <c r="H408" s="419" t="s">
        <v>12</v>
      </c>
      <c r="I408" s="419" t="s">
        <v>385</v>
      </c>
      <c r="J408" s="418" t="b">
        <v>0</v>
      </c>
      <c r="K408" s="419" t="s">
        <v>217</v>
      </c>
      <c r="L408" s="419" t="s">
        <v>1078</v>
      </c>
      <c r="M408" s="419" t="s">
        <v>826</v>
      </c>
      <c r="N408" s="419" t="s">
        <v>825</v>
      </c>
      <c r="O408" s="419" t="s">
        <v>1935</v>
      </c>
      <c r="P408" s="419" t="s">
        <v>396</v>
      </c>
    </row>
    <row r="409" spans="1:16" ht="29" x14ac:dyDescent="0.35">
      <c r="A409" s="418">
        <v>1078</v>
      </c>
      <c r="B409" s="418" t="s">
        <v>1759</v>
      </c>
      <c r="C409" s="419" t="s">
        <v>1760</v>
      </c>
      <c r="D409" s="420">
        <v>28533</v>
      </c>
      <c r="E409" s="420">
        <v>41526</v>
      </c>
      <c r="F409" s="418">
        <v>12993</v>
      </c>
      <c r="G409" s="418">
        <v>35.572895277207401</v>
      </c>
      <c r="H409" s="419" t="s">
        <v>12</v>
      </c>
      <c r="I409" s="419" t="s">
        <v>380</v>
      </c>
      <c r="J409" s="418" t="b">
        <v>0</v>
      </c>
      <c r="K409" s="419" t="s">
        <v>217</v>
      </c>
      <c r="L409" s="419" t="s">
        <v>1079</v>
      </c>
      <c r="M409" s="419" t="s">
        <v>1082</v>
      </c>
      <c r="N409" s="419" t="s">
        <v>825</v>
      </c>
      <c r="O409" s="419" t="s">
        <v>1935</v>
      </c>
      <c r="P409" s="419" t="s">
        <v>396</v>
      </c>
    </row>
    <row r="410" spans="1:16" ht="43.5" x14ac:dyDescent="0.35">
      <c r="A410" s="418">
        <v>1079</v>
      </c>
      <c r="B410" s="418" t="s">
        <v>1759</v>
      </c>
      <c r="C410" s="419" t="s">
        <v>1761</v>
      </c>
      <c r="D410" s="420"/>
      <c r="E410" s="420">
        <v>41526</v>
      </c>
      <c r="F410" s="418">
        <v>489520</v>
      </c>
      <c r="G410" s="418">
        <v>1340.2327173169101</v>
      </c>
      <c r="H410" s="419" t="s">
        <v>12</v>
      </c>
      <c r="I410" s="419" t="s">
        <v>385</v>
      </c>
      <c r="J410" s="418" t="b">
        <v>0</v>
      </c>
      <c r="K410" s="419" t="s">
        <v>217</v>
      </c>
      <c r="L410" s="419" t="s">
        <v>1079</v>
      </c>
      <c r="M410" s="419" t="s">
        <v>1082</v>
      </c>
      <c r="N410" s="419" t="s">
        <v>825</v>
      </c>
      <c r="O410" s="419" t="s">
        <v>1935</v>
      </c>
      <c r="P410" s="419" t="s">
        <v>396</v>
      </c>
    </row>
    <row r="411" spans="1:16" ht="29" x14ac:dyDescent="0.35">
      <c r="A411" s="418">
        <v>1080</v>
      </c>
      <c r="B411" s="418" t="s">
        <v>1762</v>
      </c>
      <c r="C411" s="419" t="s">
        <v>1763</v>
      </c>
      <c r="D411" s="420">
        <v>29012</v>
      </c>
      <c r="E411" s="420">
        <v>41526</v>
      </c>
      <c r="F411" s="418">
        <v>12514</v>
      </c>
      <c r="G411" s="418">
        <v>34.2614647501711</v>
      </c>
      <c r="H411" s="419" t="s">
        <v>12</v>
      </c>
      <c r="I411" s="419" t="s">
        <v>379</v>
      </c>
      <c r="J411" s="418" t="b">
        <v>0</v>
      </c>
      <c r="K411" s="419" t="s">
        <v>217</v>
      </c>
      <c r="L411" s="419" t="s">
        <v>1084</v>
      </c>
      <c r="M411" s="419" t="s">
        <v>1084</v>
      </c>
      <c r="N411" s="419" t="s">
        <v>825</v>
      </c>
      <c r="O411" s="419" t="s">
        <v>1935</v>
      </c>
      <c r="P411" s="419" t="s">
        <v>396</v>
      </c>
    </row>
    <row r="412" spans="1:16" ht="29" hidden="1" x14ac:dyDescent="0.35">
      <c r="A412" s="418">
        <v>1081</v>
      </c>
      <c r="B412" s="418" t="s">
        <v>1762</v>
      </c>
      <c r="C412" s="419" t="s">
        <v>1764</v>
      </c>
      <c r="D412" s="420">
        <v>29743</v>
      </c>
      <c r="E412" s="420">
        <v>41526</v>
      </c>
      <c r="F412" s="418">
        <v>11783</v>
      </c>
      <c r="G412" s="418">
        <v>32.260095824777601</v>
      </c>
      <c r="H412" s="419" t="s">
        <v>12</v>
      </c>
      <c r="I412" s="419" t="s">
        <v>388</v>
      </c>
      <c r="J412" s="418" t="b">
        <v>0</v>
      </c>
      <c r="K412" s="419" t="s">
        <v>217</v>
      </c>
      <c r="L412" s="419" t="s">
        <v>1084</v>
      </c>
      <c r="M412" s="419" t="s">
        <v>1084</v>
      </c>
      <c r="N412" s="419" t="s">
        <v>825</v>
      </c>
      <c r="O412" s="419" t="s">
        <v>1935</v>
      </c>
      <c r="P412" s="419" t="s">
        <v>396</v>
      </c>
    </row>
    <row r="413" spans="1:16" ht="43.5" x14ac:dyDescent="0.35">
      <c r="A413" s="418">
        <v>1082</v>
      </c>
      <c r="B413" s="418" t="s">
        <v>1765</v>
      </c>
      <c r="C413" s="419" t="s">
        <v>1766</v>
      </c>
      <c r="D413" s="420">
        <v>28647</v>
      </c>
      <c r="E413" s="420">
        <v>41526</v>
      </c>
      <c r="F413" s="418">
        <v>12879</v>
      </c>
      <c r="G413" s="418">
        <v>35.260780287474297</v>
      </c>
      <c r="H413" s="419" t="s">
        <v>12</v>
      </c>
      <c r="I413" s="419" t="s">
        <v>378</v>
      </c>
      <c r="J413" s="418" t="b">
        <v>0</v>
      </c>
      <c r="K413" s="419" t="s">
        <v>217</v>
      </c>
      <c r="L413" s="419" t="s">
        <v>353</v>
      </c>
      <c r="M413" s="419" t="s">
        <v>1089</v>
      </c>
      <c r="N413" s="419" t="s">
        <v>825</v>
      </c>
      <c r="O413" s="419" t="s">
        <v>1935</v>
      </c>
      <c r="P413" s="419" t="s">
        <v>396</v>
      </c>
    </row>
    <row r="414" spans="1:16" ht="29" x14ac:dyDescent="0.35">
      <c r="A414" s="418">
        <v>1083</v>
      </c>
      <c r="B414" s="418" t="s">
        <v>1765</v>
      </c>
      <c r="C414" s="419" t="s">
        <v>1767</v>
      </c>
      <c r="D414" s="420">
        <v>29743</v>
      </c>
      <c r="E414" s="420">
        <v>41526</v>
      </c>
      <c r="F414" s="418">
        <v>11783</v>
      </c>
      <c r="G414" s="418">
        <v>32.260095824777601</v>
      </c>
      <c r="H414" s="419" t="s">
        <v>12</v>
      </c>
      <c r="I414" s="419" t="s">
        <v>382</v>
      </c>
      <c r="J414" s="418" t="b">
        <v>0</v>
      </c>
      <c r="K414" s="419" t="s">
        <v>217</v>
      </c>
      <c r="L414" s="419" t="s">
        <v>353</v>
      </c>
      <c r="M414" s="419" t="s">
        <v>1089</v>
      </c>
      <c r="N414" s="419" t="s">
        <v>825</v>
      </c>
      <c r="O414" s="419" t="s">
        <v>1935</v>
      </c>
      <c r="P414" s="419" t="s">
        <v>396</v>
      </c>
    </row>
    <row r="415" spans="1:16" ht="29" hidden="1" x14ac:dyDescent="0.35">
      <c r="A415" s="418">
        <v>1084</v>
      </c>
      <c r="B415" s="418" t="s">
        <v>1765</v>
      </c>
      <c r="C415" s="419" t="s">
        <v>217</v>
      </c>
      <c r="H415" s="419" t="s">
        <v>12</v>
      </c>
      <c r="I415" s="419" t="s">
        <v>1236</v>
      </c>
      <c r="J415" s="418" t="b">
        <v>0</v>
      </c>
      <c r="K415" s="419" t="s">
        <v>217</v>
      </c>
      <c r="L415" s="419" t="s">
        <v>353</v>
      </c>
      <c r="M415" s="419" t="s">
        <v>1089</v>
      </c>
      <c r="N415" s="419" t="s">
        <v>825</v>
      </c>
      <c r="O415" s="419" t="s">
        <v>1935</v>
      </c>
      <c r="P415" s="419" t="s">
        <v>396</v>
      </c>
    </row>
    <row r="416" spans="1:16" ht="29" hidden="1" x14ac:dyDescent="0.35">
      <c r="A416" s="418">
        <v>1085</v>
      </c>
      <c r="B416" s="418" t="s">
        <v>1768</v>
      </c>
      <c r="C416" s="419" t="s">
        <v>1769</v>
      </c>
      <c r="D416" s="420">
        <v>31929</v>
      </c>
      <c r="E416" s="420">
        <v>41526</v>
      </c>
      <c r="F416" s="418">
        <v>9597</v>
      </c>
      <c r="G416" s="418">
        <v>26.275154004106799</v>
      </c>
      <c r="H416" s="419" t="s">
        <v>12</v>
      </c>
      <c r="I416" s="419" t="s">
        <v>1236</v>
      </c>
      <c r="J416" s="418" t="b">
        <v>0</v>
      </c>
      <c r="K416" s="419" t="s">
        <v>217</v>
      </c>
      <c r="L416" s="419" t="s">
        <v>1092</v>
      </c>
      <c r="M416" s="419" t="s">
        <v>1090</v>
      </c>
      <c r="N416" s="419" t="s">
        <v>825</v>
      </c>
      <c r="O416" s="419" t="s">
        <v>1935</v>
      </c>
      <c r="P416" s="419" t="s">
        <v>396</v>
      </c>
    </row>
    <row r="417" spans="1:16" ht="29" hidden="1" x14ac:dyDescent="0.35">
      <c r="A417" s="418">
        <v>1086</v>
      </c>
      <c r="B417" s="418" t="s">
        <v>1768</v>
      </c>
      <c r="C417" s="419" t="s">
        <v>1770</v>
      </c>
      <c r="D417" s="420">
        <v>30473</v>
      </c>
      <c r="E417" s="420">
        <v>41526</v>
      </c>
      <c r="F417" s="418">
        <v>11053</v>
      </c>
      <c r="G417" s="418">
        <v>30.2614647501711</v>
      </c>
      <c r="H417" s="419" t="s">
        <v>12</v>
      </c>
      <c r="I417" s="419" t="s">
        <v>1236</v>
      </c>
      <c r="J417" s="418" t="b">
        <v>0</v>
      </c>
      <c r="K417" s="419" t="s">
        <v>217</v>
      </c>
      <c r="L417" s="419" t="s">
        <v>1092</v>
      </c>
      <c r="M417" s="419" t="s">
        <v>1090</v>
      </c>
      <c r="N417" s="419" t="s">
        <v>825</v>
      </c>
      <c r="O417" s="419" t="s">
        <v>1935</v>
      </c>
      <c r="P417" s="419" t="s">
        <v>396</v>
      </c>
    </row>
    <row r="418" spans="1:16" ht="29" hidden="1" x14ac:dyDescent="0.35">
      <c r="A418" s="418">
        <v>1087</v>
      </c>
      <c r="B418" s="418" t="s">
        <v>1768</v>
      </c>
      <c r="C418" s="419" t="s">
        <v>1771</v>
      </c>
      <c r="D418" s="420">
        <v>31569</v>
      </c>
      <c r="E418" s="420">
        <v>41526</v>
      </c>
      <c r="F418" s="418">
        <v>9957</v>
      </c>
      <c r="G418" s="418">
        <v>27.260780287474301</v>
      </c>
      <c r="H418" s="419" t="s">
        <v>12</v>
      </c>
      <c r="I418" s="419" t="s">
        <v>1236</v>
      </c>
      <c r="J418" s="418" t="b">
        <v>0</v>
      </c>
      <c r="K418" s="419" t="s">
        <v>217</v>
      </c>
      <c r="L418" s="419" t="s">
        <v>1092</v>
      </c>
      <c r="M418" s="419" t="s">
        <v>1090</v>
      </c>
      <c r="N418" s="419" t="s">
        <v>825</v>
      </c>
      <c r="O418" s="419" t="s">
        <v>1935</v>
      </c>
      <c r="P418" s="419" t="s">
        <v>396</v>
      </c>
    </row>
    <row r="419" spans="1:16" ht="29" hidden="1" x14ac:dyDescent="0.35">
      <c r="A419" s="418">
        <v>1088</v>
      </c>
      <c r="B419" s="418" t="s">
        <v>1768</v>
      </c>
      <c r="C419" s="419" t="s">
        <v>1772</v>
      </c>
      <c r="D419" s="420">
        <v>29378</v>
      </c>
      <c r="E419" s="420">
        <v>41526</v>
      </c>
      <c r="F419" s="418">
        <v>12148</v>
      </c>
      <c r="G419" s="418">
        <v>33.259411362080797</v>
      </c>
      <c r="H419" s="419" t="s">
        <v>12</v>
      </c>
      <c r="I419" s="419" t="s">
        <v>1236</v>
      </c>
      <c r="J419" s="418" t="b">
        <v>0</v>
      </c>
      <c r="K419" s="419" t="s">
        <v>217</v>
      </c>
      <c r="L419" s="419" t="s">
        <v>1092</v>
      </c>
      <c r="M419" s="419" t="s">
        <v>1090</v>
      </c>
      <c r="N419" s="419" t="s">
        <v>825</v>
      </c>
      <c r="O419" s="419" t="s">
        <v>1935</v>
      </c>
      <c r="P419" s="419" t="s">
        <v>396</v>
      </c>
    </row>
    <row r="420" spans="1:16" ht="43.5" x14ac:dyDescent="0.35">
      <c r="A420" s="418">
        <v>1089</v>
      </c>
      <c r="B420" s="418" t="s">
        <v>1773</v>
      </c>
      <c r="C420" s="419" t="s">
        <v>1774</v>
      </c>
      <c r="D420" s="420">
        <v>29764</v>
      </c>
      <c r="E420" s="420">
        <v>41526</v>
      </c>
      <c r="F420" s="418">
        <v>11762</v>
      </c>
      <c r="G420" s="418">
        <v>32.2026009582478</v>
      </c>
      <c r="H420" s="419" t="s">
        <v>12</v>
      </c>
      <c r="I420" s="419" t="s">
        <v>378</v>
      </c>
      <c r="J420" s="418" t="b">
        <v>0</v>
      </c>
      <c r="K420" s="419" t="s">
        <v>217</v>
      </c>
      <c r="L420" s="419" t="s">
        <v>1096</v>
      </c>
      <c r="M420" s="419" t="s">
        <v>1096</v>
      </c>
      <c r="N420" s="419" t="s">
        <v>825</v>
      </c>
      <c r="O420" s="419" t="s">
        <v>1935</v>
      </c>
      <c r="P420" s="419" t="s">
        <v>396</v>
      </c>
    </row>
    <row r="421" spans="1:16" ht="43.5" x14ac:dyDescent="0.35">
      <c r="A421" s="418">
        <v>1090</v>
      </c>
      <c r="B421" s="418" t="s">
        <v>1773</v>
      </c>
      <c r="C421" s="419" t="s">
        <v>1775</v>
      </c>
      <c r="D421" s="420">
        <v>30114</v>
      </c>
      <c r="E421" s="420">
        <v>41526</v>
      </c>
      <c r="F421" s="418">
        <v>11412</v>
      </c>
      <c r="G421" s="418">
        <v>31.2443531827515</v>
      </c>
      <c r="H421" s="419" t="s">
        <v>12</v>
      </c>
      <c r="I421" s="419" t="s">
        <v>378</v>
      </c>
      <c r="J421" s="418" t="b">
        <v>0</v>
      </c>
      <c r="K421" s="419" t="s">
        <v>217</v>
      </c>
      <c r="L421" s="419" t="s">
        <v>1096</v>
      </c>
      <c r="M421" s="419" t="s">
        <v>1096</v>
      </c>
      <c r="N421" s="419" t="s">
        <v>825</v>
      </c>
      <c r="O421" s="419" t="s">
        <v>1935</v>
      </c>
      <c r="P421" s="419" t="s">
        <v>396</v>
      </c>
    </row>
    <row r="422" spans="1:16" ht="43.5" x14ac:dyDescent="0.35">
      <c r="A422" s="418">
        <v>1091</v>
      </c>
      <c r="B422" s="418" t="s">
        <v>1776</v>
      </c>
      <c r="C422" s="419" t="s">
        <v>1777</v>
      </c>
      <c r="D422" s="420">
        <v>28761</v>
      </c>
      <c r="E422" s="420">
        <v>41526</v>
      </c>
      <c r="F422" s="418">
        <v>12765</v>
      </c>
      <c r="G422" s="418">
        <v>34.9486652977413</v>
      </c>
      <c r="H422" s="419" t="s">
        <v>12</v>
      </c>
      <c r="I422" s="419" t="s">
        <v>378</v>
      </c>
      <c r="J422" s="418" t="b">
        <v>0</v>
      </c>
      <c r="K422" s="419" t="s">
        <v>217</v>
      </c>
      <c r="L422" s="419" t="s">
        <v>1098</v>
      </c>
      <c r="M422" s="419" t="s">
        <v>1100</v>
      </c>
      <c r="N422" s="419" t="s">
        <v>825</v>
      </c>
      <c r="O422" s="419" t="s">
        <v>1935</v>
      </c>
      <c r="P422" s="419" t="s">
        <v>396</v>
      </c>
    </row>
    <row r="423" spans="1:16" ht="43.5" x14ac:dyDescent="0.35">
      <c r="A423" s="418">
        <v>1092</v>
      </c>
      <c r="B423" s="418" t="s">
        <v>1776</v>
      </c>
      <c r="C423" s="419" t="s">
        <v>1778</v>
      </c>
      <c r="D423" s="420">
        <v>25746</v>
      </c>
      <c r="E423" s="420">
        <v>41526</v>
      </c>
      <c r="F423" s="418">
        <v>15780</v>
      </c>
      <c r="G423" s="418">
        <v>43.203285420944603</v>
      </c>
      <c r="H423" s="419" t="s">
        <v>12</v>
      </c>
      <c r="I423" s="419" t="s">
        <v>378</v>
      </c>
      <c r="J423" s="418" t="b">
        <v>0</v>
      </c>
      <c r="K423" s="419" t="s">
        <v>217</v>
      </c>
      <c r="L423" s="419" t="s">
        <v>1098</v>
      </c>
      <c r="M423" s="419" t="s">
        <v>1100</v>
      </c>
      <c r="N423" s="419" t="s">
        <v>825</v>
      </c>
      <c r="O423" s="419" t="s">
        <v>1935</v>
      </c>
      <c r="P423" s="419" t="s">
        <v>396</v>
      </c>
    </row>
    <row r="424" spans="1:16" ht="29" x14ac:dyDescent="0.35">
      <c r="A424" s="418">
        <v>1093</v>
      </c>
      <c r="B424" s="418" t="s">
        <v>1779</v>
      </c>
      <c r="C424" s="419" t="s">
        <v>1780</v>
      </c>
      <c r="D424" s="420">
        <v>28187</v>
      </c>
      <c r="E424" s="420">
        <v>41556</v>
      </c>
      <c r="F424" s="418">
        <v>13369</v>
      </c>
      <c r="G424" s="418">
        <v>36.602327173169101</v>
      </c>
      <c r="H424" s="419" t="s">
        <v>12</v>
      </c>
      <c r="I424" s="419" t="s">
        <v>382</v>
      </c>
      <c r="J424" s="418" t="b">
        <v>0</v>
      </c>
      <c r="K424" s="419" t="s">
        <v>217</v>
      </c>
      <c r="L424" s="419" t="s">
        <v>1101</v>
      </c>
      <c r="M424" s="419" t="s">
        <v>826</v>
      </c>
      <c r="N424" s="419" t="s">
        <v>825</v>
      </c>
      <c r="O424" s="419" t="s">
        <v>1935</v>
      </c>
      <c r="P424" s="419" t="s">
        <v>396</v>
      </c>
    </row>
    <row r="425" spans="1:16" ht="29" x14ac:dyDescent="0.35">
      <c r="A425" s="418">
        <v>1094</v>
      </c>
      <c r="B425" s="418" t="s">
        <v>1781</v>
      </c>
      <c r="C425" s="419" t="s">
        <v>1782</v>
      </c>
      <c r="D425" s="420">
        <v>34973</v>
      </c>
      <c r="E425" s="420">
        <v>41556</v>
      </c>
      <c r="F425" s="418">
        <v>6583</v>
      </c>
      <c r="G425" s="418">
        <v>18.023271731690599</v>
      </c>
      <c r="H425" s="419" t="s">
        <v>12</v>
      </c>
      <c r="I425" s="419" t="s">
        <v>382</v>
      </c>
      <c r="J425" s="418" t="b">
        <v>0</v>
      </c>
      <c r="K425" s="419" t="s">
        <v>217</v>
      </c>
      <c r="L425" s="419" t="s">
        <v>1103</v>
      </c>
      <c r="M425" s="419" t="s">
        <v>826</v>
      </c>
      <c r="N425" s="419" t="s">
        <v>825</v>
      </c>
      <c r="O425" s="419" t="s">
        <v>1935</v>
      </c>
      <c r="P425" s="419" t="s">
        <v>396</v>
      </c>
    </row>
    <row r="426" spans="1:16" ht="29" x14ac:dyDescent="0.35">
      <c r="A426" s="418">
        <v>1095</v>
      </c>
      <c r="B426" s="418" t="s">
        <v>1781</v>
      </c>
      <c r="C426" s="419" t="s">
        <v>1783</v>
      </c>
      <c r="D426" s="420">
        <v>26798</v>
      </c>
      <c r="E426" s="420">
        <v>41556</v>
      </c>
      <c r="F426" s="418">
        <v>14758</v>
      </c>
      <c r="G426" s="418">
        <v>40.405201916495599</v>
      </c>
      <c r="H426" s="419" t="s">
        <v>12</v>
      </c>
      <c r="I426" s="419" t="s">
        <v>382</v>
      </c>
      <c r="J426" s="418" t="b">
        <v>1</v>
      </c>
      <c r="K426" s="419" t="s">
        <v>217</v>
      </c>
      <c r="L426" s="419" t="s">
        <v>1103</v>
      </c>
      <c r="M426" s="419" t="s">
        <v>826</v>
      </c>
      <c r="N426" s="419" t="s">
        <v>825</v>
      </c>
      <c r="O426" s="419" t="s">
        <v>1935</v>
      </c>
      <c r="P426" s="419" t="s">
        <v>396</v>
      </c>
    </row>
    <row r="427" spans="1:16" ht="29" x14ac:dyDescent="0.35">
      <c r="A427" s="418">
        <v>1096</v>
      </c>
      <c r="B427" s="418" t="s">
        <v>1784</v>
      </c>
      <c r="C427" s="419" t="s">
        <v>1106</v>
      </c>
      <c r="D427" s="420">
        <v>25015</v>
      </c>
      <c r="E427" s="420">
        <v>41556</v>
      </c>
      <c r="F427" s="418">
        <v>16541</v>
      </c>
      <c r="G427" s="418">
        <v>45.286789869952102</v>
      </c>
      <c r="H427" s="419" t="s">
        <v>12</v>
      </c>
      <c r="I427" s="419" t="s">
        <v>382</v>
      </c>
      <c r="J427" s="418" t="b">
        <v>0</v>
      </c>
      <c r="K427" s="419" t="s">
        <v>217</v>
      </c>
      <c r="L427" s="419" t="s">
        <v>1105</v>
      </c>
      <c r="M427" s="419" t="s">
        <v>1107</v>
      </c>
      <c r="N427" s="419" t="s">
        <v>825</v>
      </c>
      <c r="O427" s="419" t="s">
        <v>1935</v>
      </c>
      <c r="P427" s="419" t="s">
        <v>396</v>
      </c>
    </row>
    <row r="428" spans="1:16" ht="29" x14ac:dyDescent="0.35">
      <c r="A428" s="418">
        <v>1097</v>
      </c>
      <c r="B428" s="418" t="s">
        <v>1785</v>
      </c>
      <c r="C428" s="419" t="s">
        <v>1786</v>
      </c>
      <c r="D428" s="420">
        <v>29743</v>
      </c>
      <c r="E428" s="420">
        <v>41556</v>
      </c>
      <c r="F428" s="418">
        <v>11813</v>
      </c>
      <c r="G428" s="418">
        <v>32.3422313483915</v>
      </c>
      <c r="H428" s="419" t="s">
        <v>12</v>
      </c>
      <c r="I428" s="419" t="s">
        <v>382</v>
      </c>
      <c r="J428" s="418" t="b">
        <v>0</v>
      </c>
      <c r="K428" s="419" t="s">
        <v>217</v>
      </c>
      <c r="L428" s="419" t="s">
        <v>1108</v>
      </c>
      <c r="M428" s="419" t="s">
        <v>1110</v>
      </c>
      <c r="N428" s="419" t="s">
        <v>825</v>
      </c>
      <c r="O428" s="419" t="s">
        <v>1935</v>
      </c>
      <c r="P428" s="419" t="s">
        <v>396</v>
      </c>
    </row>
    <row r="429" spans="1:16" ht="43.5" x14ac:dyDescent="0.35">
      <c r="A429" s="418">
        <v>1098</v>
      </c>
      <c r="B429" s="418" t="s">
        <v>1787</v>
      </c>
      <c r="C429" s="419" t="s">
        <v>1788</v>
      </c>
      <c r="D429" s="420">
        <v>31810</v>
      </c>
      <c r="E429" s="420">
        <v>41556</v>
      </c>
      <c r="F429" s="418">
        <v>9746</v>
      </c>
      <c r="G429" s="418">
        <v>26.683093771389501</v>
      </c>
      <c r="H429" s="419" t="s">
        <v>12</v>
      </c>
      <c r="I429" s="419" t="s">
        <v>378</v>
      </c>
      <c r="J429" s="418" t="b">
        <v>0</v>
      </c>
      <c r="K429" s="419" t="s">
        <v>217</v>
      </c>
      <c r="L429" s="419" t="s">
        <v>923</v>
      </c>
      <c r="M429" s="419" t="s">
        <v>1116</v>
      </c>
      <c r="N429" s="419" t="s">
        <v>825</v>
      </c>
      <c r="O429" s="419" t="s">
        <v>1935</v>
      </c>
      <c r="P429" s="419" t="s">
        <v>396</v>
      </c>
    </row>
    <row r="430" spans="1:16" ht="43.5" x14ac:dyDescent="0.35">
      <c r="A430" s="418">
        <v>1099</v>
      </c>
      <c r="B430" s="418" t="s">
        <v>1787</v>
      </c>
      <c r="C430" s="419" t="s">
        <v>1789</v>
      </c>
      <c r="D430" s="420">
        <v>30842</v>
      </c>
      <c r="E430" s="420">
        <v>41556</v>
      </c>
      <c r="F430" s="418">
        <v>10714</v>
      </c>
      <c r="G430" s="418">
        <v>29.3333333333333</v>
      </c>
      <c r="H430" s="419" t="s">
        <v>12</v>
      </c>
      <c r="I430" s="419" t="s">
        <v>378</v>
      </c>
      <c r="J430" s="418" t="b">
        <v>0</v>
      </c>
      <c r="K430" s="419" t="s">
        <v>217</v>
      </c>
      <c r="L430" s="419" t="s">
        <v>923</v>
      </c>
      <c r="M430" s="419" t="s">
        <v>1116</v>
      </c>
      <c r="N430" s="419" t="s">
        <v>825</v>
      </c>
      <c r="O430" s="419" t="s">
        <v>1935</v>
      </c>
      <c r="P430" s="419" t="s">
        <v>396</v>
      </c>
    </row>
    <row r="431" spans="1:16" ht="29" x14ac:dyDescent="0.35">
      <c r="A431" s="418">
        <v>1100</v>
      </c>
      <c r="B431" s="418" t="s">
        <v>1787</v>
      </c>
      <c r="C431" s="419" t="s">
        <v>1790</v>
      </c>
      <c r="D431" s="420">
        <v>29378</v>
      </c>
      <c r="E431" s="420">
        <v>41556</v>
      </c>
      <c r="F431" s="418">
        <v>12178</v>
      </c>
      <c r="G431" s="418">
        <v>33.341546885694697</v>
      </c>
      <c r="H431" s="419" t="s">
        <v>12</v>
      </c>
      <c r="I431" s="419" t="s">
        <v>382</v>
      </c>
      <c r="J431" s="418" t="b">
        <v>1</v>
      </c>
      <c r="K431" s="419" t="s">
        <v>217</v>
      </c>
      <c r="L431" s="419" t="s">
        <v>923</v>
      </c>
      <c r="M431" s="419" t="s">
        <v>1116</v>
      </c>
      <c r="N431" s="419" t="s">
        <v>825</v>
      </c>
      <c r="O431" s="419" t="s">
        <v>1935</v>
      </c>
      <c r="P431" s="419" t="s">
        <v>396</v>
      </c>
    </row>
    <row r="432" spans="1:16" ht="43.5" x14ac:dyDescent="0.35">
      <c r="A432" s="418">
        <v>1101</v>
      </c>
      <c r="B432" s="418" t="s">
        <v>1791</v>
      </c>
      <c r="C432" s="419" t="s">
        <v>1792</v>
      </c>
      <c r="D432" s="420">
        <v>25707</v>
      </c>
      <c r="E432" s="420">
        <v>41556</v>
      </c>
      <c r="F432" s="418">
        <v>15849</v>
      </c>
      <c r="G432" s="418">
        <v>43.3921971252567</v>
      </c>
      <c r="H432" s="419" t="s">
        <v>12</v>
      </c>
      <c r="I432" s="419" t="s">
        <v>378</v>
      </c>
      <c r="J432" s="418" t="b">
        <v>0</v>
      </c>
      <c r="K432" s="419" t="s">
        <v>217</v>
      </c>
      <c r="L432" s="419" t="s">
        <v>1114</v>
      </c>
      <c r="M432" s="419" t="s">
        <v>1116</v>
      </c>
      <c r="N432" s="419" t="s">
        <v>825</v>
      </c>
      <c r="O432" s="419" t="s">
        <v>1935</v>
      </c>
      <c r="P432" s="419" t="s">
        <v>396</v>
      </c>
    </row>
    <row r="433" spans="1:16" ht="29" x14ac:dyDescent="0.35">
      <c r="A433" s="418">
        <v>1102</v>
      </c>
      <c r="B433" s="418" t="s">
        <v>1793</v>
      </c>
      <c r="C433" s="419" t="s">
        <v>1118</v>
      </c>
      <c r="D433" s="420">
        <v>34274</v>
      </c>
      <c r="E433" s="420">
        <v>41556</v>
      </c>
      <c r="F433" s="418">
        <v>7282</v>
      </c>
      <c r="G433" s="418">
        <v>19.937029431896001</v>
      </c>
      <c r="H433" s="419" t="s">
        <v>12</v>
      </c>
      <c r="I433" s="419" t="s">
        <v>382</v>
      </c>
      <c r="J433" s="418" t="b">
        <v>0</v>
      </c>
      <c r="K433" s="419" t="s">
        <v>217</v>
      </c>
      <c r="L433" s="419" t="s">
        <v>1117</v>
      </c>
      <c r="M433" s="419" t="s">
        <v>1119</v>
      </c>
      <c r="N433" s="419" t="s">
        <v>825</v>
      </c>
      <c r="O433" s="419" t="s">
        <v>1935</v>
      </c>
      <c r="P433" s="419" t="s">
        <v>396</v>
      </c>
    </row>
    <row r="434" spans="1:16" ht="29" hidden="1" x14ac:dyDescent="0.35">
      <c r="A434" s="418">
        <v>1103</v>
      </c>
      <c r="B434" s="418" t="s">
        <v>1793</v>
      </c>
      <c r="C434" s="419" t="s">
        <v>1794</v>
      </c>
      <c r="D434" s="420">
        <v>28836</v>
      </c>
      <c r="E434" s="420">
        <v>41556</v>
      </c>
      <c r="F434" s="418">
        <v>12720</v>
      </c>
      <c r="G434" s="418">
        <v>34.825462012320301</v>
      </c>
      <c r="H434" s="419" t="s">
        <v>12</v>
      </c>
      <c r="I434" s="419" t="s">
        <v>383</v>
      </c>
      <c r="J434" s="418" t="b">
        <v>0</v>
      </c>
      <c r="K434" s="419" t="s">
        <v>217</v>
      </c>
      <c r="L434" s="419" t="s">
        <v>1117</v>
      </c>
      <c r="M434" s="419" t="s">
        <v>1119</v>
      </c>
      <c r="N434" s="419" t="s">
        <v>825</v>
      </c>
      <c r="O434" s="419" t="s">
        <v>1935</v>
      </c>
      <c r="P434" s="419" t="s">
        <v>396</v>
      </c>
    </row>
    <row r="435" spans="1:16" ht="29" hidden="1" x14ac:dyDescent="0.35">
      <c r="A435" s="418">
        <v>1104</v>
      </c>
      <c r="B435" s="418" t="s">
        <v>1795</v>
      </c>
      <c r="C435" s="419" t="s">
        <v>1796</v>
      </c>
      <c r="D435" s="420">
        <v>23547</v>
      </c>
      <c r="E435" s="420">
        <v>41526</v>
      </c>
      <c r="F435" s="418">
        <v>17979</v>
      </c>
      <c r="G435" s="418">
        <v>49.223819301848003</v>
      </c>
      <c r="H435" s="419" t="s">
        <v>12</v>
      </c>
      <c r="I435" s="419" t="s">
        <v>383</v>
      </c>
      <c r="J435" s="418" t="b">
        <v>0</v>
      </c>
      <c r="K435" s="419" t="s">
        <v>217</v>
      </c>
      <c r="L435" s="419" t="s">
        <v>995</v>
      </c>
      <c r="M435" s="419" t="s">
        <v>1120</v>
      </c>
      <c r="N435" s="419" t="s">
        <v>825</v>
      </c>
      <c r="O435" s="419" t="s">
        <v>1935</v>
      </c>
      <c r="P435" s="419" t="s">
        <v>396</v>
      </c>
    </row>
    <row r="436" spans="1:16" ht="43.5" x14ac:dyDescent="0.35">
      <c r="A436" s="418">
        <v>1105</v>
      </c>
      <c r="B436" s="418" t="s">
        <v>1797</v>
      </c>
      <c r="C436" s="419" t="s">
        <v>1798</v>
      </c>
      <c r="D436" s="420">
        <v>32145</v>
      </c>
      <c r="E436" s="420">
        <v>41587</v>
      </c>
      <c r="F436" s="418">
        <v>9442</v>
      </c>
      <c r="G436" s="418">
        <v>25.850787132101299</v>
      </c>
      <c r="H436" s="419" t="s">
        <v>11</v>
      </c>
      <c r="I436" s="419" t="s">
        <v>385</v>
      </c>
      <c r="J436" s="418" t="b">
        <v>0</v>
      </c>
      <c r="K436" s="419" t="s">
        <v>217</v>
      </c>
      <c r="L436" s="419" t="s">
        <v>1121</v>
      </c>
      <c r="M436" s="419" t="s">
        <v>1124</v>
      </c>
      <c r="N436" s="419" t="s">
        <v>551</v>
      </c>
      <c r="O436" s="419" t="s">
        <v>551</v>
      </c>
      <c r="P436" s="419" t="s">
        <v>396</v>
      </c>
    </row>
    <row r="437" spans="1:16" ht="29" x14ac:dyDescent="0.35">
      <c r="A437" s="418">
        <v>1106</v>
      </c>
      <c r="B437" s="418" t="s">
        <v>1797</v>
      </c>
      <c r="C437" s="419" t="s">
        <v>1799</v>
      </c>
      <c r="D437" s="420">
        <v>27186</v>
      </c>
      <c r="E437" s="420">
        <v>41587</v>
      </c>
      <c r="F437" s="418">
        <v>14401</v>
      </c>
      <c r="G437" s="418">
        <v>39.427789185489402</v>
      </c>
      <c r="H437" s="419" t="s">
        <v>11</v>
      </c>
      <c r="I437" s="419" t="s">
        <v>382</v>
      </c>
      <c r="J437" s="418" t="b">
        <v>0</v>
      </c>
      <c r="K437" s="419" t="s">
        <v>217</v>
      </c>
      <c r="L437" s="419" t="s">
        <v>1121</v>
      </c>
      <c r="M437" s="419" t="s">
        <v>1124</v>
      </c>
      <c r="N437" s="419" t="s">
        <v>551</v>
      </c>
      <c r="O437" s="419" t="s">
        <v>551</v>
      </c>
      <c r="P437" s="419" t="s">
        <v>396</v>
      </c>
    </row>
    <row r="438" spans="1:16" ht="43.5" x14ac:dyDescent="0.35">
      <c r="A438" s="418">
        <v>1107</v>
      </c>
      <c r="B438" s="418" t="s">
        <v>1800</v>
      </c>
      <c r="C438" s="419" t="s">
        <v>1801</v>
      </c>
      <c r="D438" s="420">
        <v>30385</v>
      </c>
      <c r="E438" s="420">
        <v>41587</v>
      </c>
      <c r="F438" s="418">
        <v>11202</v>
      </c>
      <c r="G438" s="418">
        <v>30.669404517453799</v>
      </c>
      <c r="H438" s="419" t="s">
        <v>12</v>
      </c>
      <c r="I438" s="419" t="s">
        <v>385</v>
      </c>
      <c r="J438" s="418" t="b">
        <v>0</v>
      </c>
      <c r="K438" s="419" t="s">
        <v>217</v>
      </c>
      <c r="L438" s="419" t="s">
        <v>343</v>
      </c>
      <c r="M438" s="419" t="s">
        <v>1125</v>
      </c>
      <c r="N438" s="419" t="s">
        <v>551</v>
      </c>
      <c r="O438" s="419" t="s">
        <v>551</v>
      </c>
      <c r="P438" s="419" t="s">
        <v>396</v>
      </c>
    </row>
    <row r="439" spans="1:16" ht="29" x14ac:dyDescent="0.35">
      <c r="A439" s="418">
        <v>1108</v>
      </c>
      <c r="B439" s="418" t="s">
        <v>1802</v>
      </c>
      <c r="C439" s="419" t="s">
        <v>1803</v>
      </c>
      <c r="D439" s="420">
        <v>28156</v>
      </c>
      <c r="E439" s="420">
        <v>41587</v>
      </c>
      <c r="F439" s="418">
        <v>13431</v>
      </c>
      <c r="G439" s="418">
        <v>36.772073921971298</v>
      </c>
      <c r="H439" s="419" t="s">
        <v>11</v>
      </c>
      <c r="I439" s="419" t="s">
        <v>382</v>
      </c>
      <c r="J439" s="418" t="b">
        <v>0</v>
      </c>
      <c r="K439" s="419" t="s">
        <v>217</v>
      </c>
      <c r="L439" s="419" t="s">
        <v>1080</v>
      </c>
      <c r="M439" s="419" t="s">
        <v>1080</v>
      </c>
      <c r="N439" s="419" t="s">
        <v>551</v>
      </c>
      <c r="O439" s="419" t="s">
        <v>551</v>
      </c>
      <c r="P439" s="419" t="s">
        <v>396</v>
      </c>
    </row>
    <row r="440" spans="1:16" ht="43.5" x14ac:dyDescent="0.35">
      <c r="A440" s="418">
        <v>1109</v>
      </c>
      <c r="B440" s="418" t="s">
        <v>1802</v>
      </c>
      <c r="C440" s="419" t="s">
        <v>1804</v>
      </c>
      <c r="D440" s="420">
        <v>29982</v>
      </c>
      <c r="E440" s="420">
        <v>41587</v>
      </c>
      <c r="F440" s="418">
        <v>11605</v>
      </c>
      <c r="G440" s="418">
        <v>31.772758384667998</v>
      </c>
      <c r="H440" s="419" t="s">
        <v>12</v>
      </c>
      <c r="I440" s="419" t="s">
        <v>378</v>
      </c>
      <c r="J440" s="418" t="b">
        <v>0</v>
      </c>
      <c r="K440" s="419" t="s">
        <v>217</v>
      </c>
      <c r="L440" s="419" t="s">
        <v>1080</v>
      </c>
      <c r="M440" s="419" t="s">
        <v>1080</v>
      </c>
      <c r="N440" s="419" t="s">
        <v>551</v>
      </c>
      <c r="O440" s="419" t="s">
        <v>551</v>
      </c>
      <c r="P440" s="419" t="s">
        <v>396</v>
      </c>
    </row>
    <row r="441" spans="1:16" x14ac:dyDescent="0.35">
      <c r="A441" s="418">
        <v>1110</v>
      </c>
      <c r="B441" s="418" t="s">
        <v>1805</v>
      </c>
      <c r="C441" s="419" t="s">
        <v>1806</v>
      </c>
      <c r="D441" s="420">
        <v>31046</v>
      </c>
      <c r="E441" s="420">
        <v>41587</v>
      </c>
      <c r="F441" s="418">
        <v>10541</v>
      </c>
      <c r="G441" s="418">
        <v>28.8596851471595</v>
      </c>
      <c r="H441" s="419" t="s">
        <v>12</v>
      </c>
      <c r="I441" s="419" t="s">
        <v>380</v>
      </c>
      <c r="J441" s="418" t="b">
        <v>0</v>
      </c>
      <c r="K441" s="419" t="s">
        <v>217</v>
      </c>
      <c r="L441" s="419" t="s">
        <v>1128</v>
      </c>
      <c r="M441" s="419" t="s">
        <v>217</v>
      </c>
      <c r="N441" s="419" t="s">
        <v>551</v>
      </c>
      <c r="O441" s="419" t="s">
        <v>551</v>
      </c>
      <c r="P441" s="419" t="s">
        <v>396</v>
      </c>
    </row>
    <row r="442" spans="1:16" ht="43.5" x14ac:dyDescent="0.35">
      <c r="A442" s="418">
        <v>1111</v>
      </c>
      <c r="B442" s="418" t="s">
        <v>1805</v>
      </c>
      <c r="C442" s="419" t="s">
        <v>1807</v>
      </c>
      <c r="D442" s="420">
        <v>30108</v>
      </c>
      <c r="E442" s="420">
        <v>41587</v>
      </c>
      <c r="F442" s="418">
        <v>11479</v>
      </c>
      <c r="G442" s="418">
        <v>31.427789185489399</v>
      </c>
      <c r="H442" s="419" t="s">
        <v>12</v>
      </c>
      <c r="I442" s="419" t="s">
        <v>378</v>
      </c>
      <c r="J442" s="418" t="b">
        <v>0</v>
      </c>
      <c r="K442" s="419" t="s">
        <v>217</v>
      </c>
      <c r="L442" s="419" t="s">
        <v>1128</v>
      </c>
      <c r="M442" s="419" t="s">
        <v>217</v>
      </c>
      <c r="N442" s="419" t="s">
        <v>551</v>
      </c>
      <c r="O442" s="419" t="s">
        <v>551</v>
      </c>
      <c r="P442" s="419" t="s">
        <v>396</v>
      </c>
    </row>
    <row r="443" spans="1:16" ht="43.5" x14ac:dyDescent="0.35">
      <c r="A443" s="418">
        <v>1112</v>
      </c>
      <c r="B443" s="418" t="s">
        <v>1805</v>
      </c>
      <c r="C443" s="419" t="s">
        <v>1808</v>
      </c>
      <c r="D443" s="420">
        <v>33395</v>
      </c>
      <c r="E443" s="420">
        <v>-615850</v>
      </c>
      <c r="F443" s="418">
        <v>-649245</v>
      </c>
      <c r="G443" s="418">
        <v>-1777.5359342915799</v>
      </c>
      <c r="H443" s="419" t="s">
        <v>12</v>
      </c>
      <c r="I443" s="419" t="s">
        <v>378</v>
      </c>
      <c r="J443" s="418" t="b">
        <v>0</v>
      </c>
      <c r="K443" s="419" t="s">
        <v>217</v>
      </c>
      <c r="L443" s="419" t="s">
        <v>1128</v>
      </c>
      <c r="M443" s="419" t="s">
        <v>217</v>
      </c>
      <c r="N443" s="419" t="s">
        <v>551</v>
      </c>
      <c r="O443" s="419" t="s">
        <v>551</v>
      </c>
      <c r="P443" s="419" t="s">
        <v>396</v>
      </c>
    </row>
    <row r="444" spans="1:16" ht="43.5" x14ac:dyDescent="0.35">
      <c r="A444" s="418">
        <v>1113</v>
      </c>
      <c r="B444" s="418" t="s">
        <v>1809</v>
      </c>
      <c r="C444" s="419" t="s">
        <v>1810</v>
      </c>
      <c r="D444" s="420">
        <v>31204</v>
      </c>
      <c r="E444" s="420">
        <v>41587</v>
      </c>
      <c r="F444" s="418">
        <v>10383</v>
      </c>
      <c r="G444" s="418">
        <v>28.427104722792599</v>
      </c>
      <c r="H444" s="419" t="s">
        <v>12</v>
      </c>
      <c r="I444" s="419" t="s">
        <v>378</v>
      </c>
      <c r="J444" s="418" t="b">
        <v>0</v>
      </c>
      <c r="K444" s="419" t="s">
        <v>217</v>
      </c>
      <c r="L444" s="419" t="s">
        <v>1129</v>
      </c>
      <c r="M444" s="419" t="s">
        <v>1129</v>
      </c>
      <c r="N444" s="419" t="s">
        <v>551</v>
      </c>
      <c r="O444" s="419" t="s">
        <v>551</v>
      </c>
      <c r="P444" s="419" t="s">
        <v>396</v>
      </c>
    </row>
    <row r="445" spans="1:16" x14ac:dyDescent="0.35">
      <c r="A445" s="418">
        <v>1114</v>
      </c>
      <c r="B445" s="418" t="s">
        <v>1811</v>
      </c>
      <c r="C445" s="419" t="s">
        <v>1812</v>
      </c>
      <c r="D445" s="420">
        <v>29655</v>
      </c>
      <c r="E445" s="420">
        <v>41587</v>
      </c>
      <c r="F445" s="418">
        <v>11932</v>
      </c>
      <c r="G445" s="418">
        <v>32.6680355920602</v>
      </c>
      <c r="H445" s="419" t="s">
        <v>12</v>
      </c>
      <c r="I445" s="419" t="s">
        <v>380</v>
      </c>
      <c r="J445" s="418" t="b">
        <v>0</v>
      </c>
      <c r="K445" s="419" t="s">
        <v>217</v>
      </c>
      <c r="L445" s="419" t="s">
        <v>1131</v>
      </c>
      <c r="M445" s="419" t="s">
        <v>1132</v>
      </c>
      <c r="N445" s="419" t="s">
        <v>551</v>
      </c>
      <c r="O445" s="419" t="s">
        <v>551</v>
      </c>
      <c r="P445" s="419" t="s">
        <v>396</v>
      </c>
    </row>
    <row r="446" spans="1:16" x14ac:dyDescent="0.35">
      <c r="A446" s="418">
        <v>1115</v>
      </c>
      <c r="B446" s="418" t="s">
        <v>1811</v>
      </c>
      <c r="C446" s="419" t="s">
        <v>1813</v>
      </c>
      <c r="D446" s="420">
        <v>28647</v>
      </c>
      <c r="E446" s="420">
        <v>41587</v>
      </c>
      <c r="F446" s="418">
        <v>12940</v>
      </c>
      <c r="G446" s="418">
        <v>35.427789185489402</v>
      </c>
      <c r="H446" s="419" t="s">
        <v>12</v>
      </c>
      <c r="I446" s="419" t="s">
        <v>380</v>
      </c>
      <c r="J446" s="418" t="b">
        <v>0</v>
      </c>
      <c r="K446" s="419" t="s">
        <v>217</v>
      </c>
      <c r="L446" s="419" t="s">
        <v>1131</v>
      </c>
      <c r="M446" s="419" t="s">
        <v>1132</v>
      </c>
      <c r="N446" s="419" t="s">
        <v>551</v>
      </c>
      <c r="O446" s="419" t="s">
        <v>551</v>
      </c>
      <c r="P446" s="419" t="s">
        <v>396</v>
      </c>
    </row>
    <row r="447" spans="1:16" ht="43.5" x14ac:dyDescent="0.35">
      <c r="A447" s="418">
        <v>1116</v>
      </c>
      <c r="B447" s="418" t="s">
        <v>1811</v>
      </c>
      <c r="C447" s="419" t="s">
        <v>1814</v>
      </c>
      <c r="D447" s="420">
        <v>27551</v>
      </c>
      <c r="E447" s="420">
        <v>41587</v>
      </c>
      <c r="F447" s="418">
        <v>14036</v>
      </c>
      <c r="G447" s="418">
        <v>38.428473648186198</v>
      </c>
      <c r="H447" s="419" t="s">
        <v>11</v>
      </c>
      <c r="I447" s="419" t="s">
        <v>385</v>
      </c>
      <c r="J447" s="418" t="b">
        <v>0</v>
      </c>
      <c r="K447" s="419" t="s">
        <v>217</v>
      </c>
      <c r="L447" s="419" t="s">
        <v>1131</v>
      </c>
      <c r="M447" s="419" t="s">
        <v>1132</v>
      </c>
      <c r="N447" s="419" t="s">
        <v>551</v>
      </c>
      <c r="O447" s="419" t="s">
        <v>551</v>
      </c>
      <c r="P447" s="419" t="s">
        <v>396</v>
      </c>
    </row>
    <row r="448" spans="1:16" hidden="1" x14ac:dyDescent="0.35">
      <c r="A448" s="418">
        <v>1117</v>
      </c>
      <c r="B448" s="418" t="s">
        <v>1815</v>
      </c>
      <c r="C448" s="419" t="s">
        <v>1816</v>
      </c>
      <c r="D448" s="420">
        <v>33572</v>
      </c>
      <c r="E448" s="420">
        <v>41587</v>
      </c>
      <c r="F448" s="418">
        <v>8015</v>
      </c>
      <c r="G448" s="418">
        <v>21.943874058863798</v>
      </c>
      <c r="H448" s="419" t="s">
        <v>12</v>
      </c>
      <c r="I448" s="419" t="s">
        <v>376</v>
      </c>
      <c r="J448" s="418" t="b">
        <v>0</v>
      </c>
      <c r="K448" s="419" t="s">
        <v>217</v>
      </c>
      <c r="L448" s="419" t="s">
        <v>1133</v>
      </c>
      <c r="M448" s="419" t="s">
        <v>1133</v>
      </c>
      <c r="N448" s="419" t="s">
        <v>551</v>
      </c>
      <c r="O448" s="419" t="s">
        <v>551</v>
      </c>
      <c r="P448" s="419" t="s">
        <v>396</v>
      </c>
    </row>
    <row r="449" spans="1:16" hidden="1" x14ac:dyDescent="0.35">
      <c r="A449" s="418">
        <v>1118</v>
      </c>
      <c r="B449" s="418" t="s">
        <v>1815</v>
      </c>
      <c r="C449" s="419" t="s">
        <v>1817</v>
      </c>
      <c r="D449" s="420">
        <v>31569</v>
      </c>
      <c r="E449" s="420">
        <v>41587</v>
      </c>
      <c r="F449" s="418">
        <v>10018</v>
      </c>
      <c r="G449" s="418">
        <v>27.427789185489399</v>
      </c>
      <c r="H449" s="419" t="s">
        <v>12</v>
      </c>
      <c r="I449" s="419" t="s">
        <v>383</v>
      </c>
      <c r="J449" s="418" t="b">
        <v>0</v>
      </c>
      <c r="K449" s="419" t="s">
        <v>217</v>
      </c>
      <c r="L449" s="419" t="s">
        <v>1133</v>
      </c>
      <c r="M449" s="419" t="s">
        <v>1133</v>
      </c>
      <c r="N449" s="419" t="s">
        <v>551</v>
      </c>
      <c r="O449" s="419" t="s">
        <v>551</v>
      </c>
      <c r="P449" s="419" t="s">
        <v>396</v>
      </c>
    </row>
    <row r="450" spans="1:16" x14ac:dyDescent="0.35">
      <c r="A450" s="418">
        <v>1119</v>
      </c>
      <c r="B450" s="418" t="s">
        <v>1815</v>
      </c>
      <c r="C450" s="419" t="s">
        <v>1818</v>
      </c>
      <c r="D450" s="420">
        <v>31934</v>
      </c>
      <c r="E450" s="420">
        <v>41587</v>
      </c>
      <c r="F450" s="418">
        <v>9653</v>
      </c>
      <c r="G450" s="418">
        <v>26.428473648186198</v>
      </c>
      <c r="H450" s="419" t="s">
        <v>12</v>
      </c>
      <c r="I450" s="419" t="s">
        <v>380</v>
      </c>
      <c r="J450" s="418" t="b">
        <v>0</v>
      </c>
      <c r="K450" s="419" t="s">
        <v>217</v>
      </c>
      <c r="L450" s="419" t="s">
        <v>1133</v>
      </c>
      <c r="M450" s="419" t="s">
        <v>1133</v>
      </c>
      <c r="N450" s="419" t="s">
        <v>551</v>
      </c>
      <c r="O450" s="419" t="s">
        <v>551</v>
      </c>
      <c r="P450" s="419" t="s">
        <v>396</v>
      </c>
    </row>
    <row r="451" spans="1:16" ht="43.5" x14ac:dyDescent="0.35">
      <c r="A451" s="418">
        <v>1120</v>
      </c>
      <c r="B451" s="418" t="s">
        <v>1819</v>
      </c>
      <c r="C451" s="419" t="s">
        <v>1820</v>
      </c>
      <c r="D451" s="420">
        <v>31639</v>
      </c>
      <c r="E451" s="420">
        <v>41587</v>
      </c>
      <c r="F451" s="418">
        <v>9948</v>
      </c>
      <c r="G451" s="418">
        <v>27.236139630390099</v>
      </c>
      <c r="H451" s="419" t="s">
        <v>12</v>
      </c>
      <c r="I451" s="419" t="s">
        <v>385</v>
      </c>
      <c r="J451" s="418" t="b">
        <v>0</v>
      </c>
      <c r="K451" s="419" t="s">
        <v>217</v>
      </c>
      <c r="L451" s="419" t="s">
        <v>923</v>
      </c>
      <c r="M451" s="419" t="s">
        <v>1136</v>
      </c>
      <c r="N451" s="419" t="s">
        <v>551</v>
      </c>
      <c r="O451" s="419" t="s">
        <v>551</v>
      </c>
      <c r="P451" s="419" t="s">
        <v>396</v>
      </c>
    </row>
    <row r="452" spans="1:16" ht="43.5" x14ac:dyDescent="0.35">
      <c r="A452" s="418">
        <v>1121</v>
      </c>
      <c r="B452" s="418" t="s">
        <v>1819</v>
      </c>
      <c r="C452" s="419" t="s">
        <v>1821</v>
      </c>
      <c r="D452" s="420">
        <v>28863</v>
      </c>
      <c r="E452" s="420">
        <v>41587</v>
      </c>
      <c r="F452" s="418">
        <v>12724</v>
      </c>
      <c r="G452" s="418">
        <v>34.836413415468897</v>
      </c>
      <c r="H452" s="419" t="s">
        <v>12</v>
      </c>
      <c r="I452" s="419" t="s">
        <v>385</v>
      </c>
      <c r="J452" s="418" t="b">
        <v>0</v>
      </c>
      <c r="K452" s="419" t="s">
        <v>217</v>
      </c>
      <c r="L452" s="419" t="s">
        <v>923</v>
      </c>
      <c r="M452" s="419" t="s">
        <v>1136</v>
      </c>
      <c r="N452" s="419" t="s">
        <v>551</v>
      </c>
      <c r="O452" s="419" t="s">
        <v>551</v>
      </c>
      <c r="P452" s="419" t="s">
        <v>396</v>
      </c>
    </row>
    <row r="453" spans="1:16" ht="43.5" x14ac:dyDescent="0.35">
      <c r="A453" s="418">
        <v>1122</v>
      </c>
      <c r="B453" s="418" t="s">
        <v>1822</v>
      </c>
      <c r="C453" s="419" t="s">
        <v>1643</v>
      </c>
      <c r="D453" s="420">
        <v>30086</v>
      </c>
      <c r="E453" s="420">
        <v>41587</v>
      </c>
      <c r="F453" s="418">
        <v>11501</v>
      </c>
      <c r="G453" s="418">
        <v>31.488021902806299</v>
      </c>
      <c r="H453" s="419" t="s">
        <v>12</v>
      </c>
      <c r="I453" s="419" t="s">
        <v>385</v>
      </c>
      <c r="J453" s="418" t="b">
        <v>0</v>
      </c>
      <c r="K453" s="419" t="s">
        <v>217</v>
      </c>
      <c r="L453" s="419" t="s">
        <v>984</v>
      </c>
      <c r="M453" s="419" t="s">
        <v>1137</v>
      </c>
      <c r="N453" s="419" t="s">
        <v>551</v>
      </c>
      <c r="O453" s="419" t="s">
        <v>551</v>
      </c>
      <c r="P453" s="419" t="s">
        <v>396</v>
      </c>
    </row>
    <row r="454" spans="1:16" ht="43.5" x14ac:dyDescent="0.35">
      <c r="A454" s="418">
        <v>1123</v>
      </c>
      <c r="B454" s="418" t="s">
        <v>1822</v>
      </c>
      <c r="C454" s="419" t="s">
        <v>1823</v>
      </c>
      <c r="D454" s="420">
        <v>34184</v>
      </c>
      <c r="E454" s="420">
        <v>41587</v>
      </c>
      <c r="F454" s="418">
        <v>7403</v>
      </c>
      <c r="G454" s="418">
        <v>20.268309377138898</v>
      </c>
      <c r="H454" s="419" t="s">
        <v>12</v>
      </c>
      <c r="I454" s="419" t="s">
        <v>385</v>
      </c>
      <c r="J454" s="418" t="b">
        <v>0</v>
      </c>
      <c r="K454" s="419" t="s">
        <v>217</v>
      </c>
      <c r="L454" s="419" t="s">
        <v>984</v>
      </c>
      <c r="M454" s="419" t="s">
        <v>1137</v>
      </c>
      <c r="N454" s="419" t="s">
        <v>551</v>
      </c>
      <c r="O454" s="419" t="s">
        <v>551</v>
      </c>
      <c r="P454" s="419" t="s">
        <v>396</v>
      </c>
    </row>
    <row r="455" spans="1:16" ht="29" x14ac:dyDescent="0.35">
      <c r="A455" s="418">
        <v>1124</v>
      </c>
      <c r="B455" s="418" t="s">
        <v>1824</v>
      </c>
      <c r="C455" s="419" t="s">
        <v>1825</v>
      </c>
      <c r="D455" s="420">
        <v>24629</v>
      </c>
      <c r="E455" s="420">
        <v>41587</v>
      </c>
      <c r="F455" s="418">
        <v>16958</v>
      </c>
      <c r="G455" s="418">
        <v>46.428473648186198</v>
      </c>
      <c r="H455" s="419" t="s">
        <v>12</v>
      </c>
      <c r="I455" s="419" t="s">
        <v>382</v>
      </c>
      <c r="J455" s="418" t="b">
        <v>0</v>
      </c>
      <c r="K455" s="419" t="s">
        <v>217</v>
      </c>
      <c r="L455" s="419" t="s">
        <v>1138</v>
      </c>
      <c r="M455" s="419" t="s">
        <v>1142</v>
      </c>
      <c r="N455" s="419" t="s">
        <v>551</v>
      </c>
      <c r="O455" s="419" t="s">
        <v>551</v>
      </c>
      <c r="P455" s="419" t="s">
        <v>396</v>
      </c>
    </row>
    <row r="456" spans="1:16" ht="43.5" x14ac:dyDescent="0.35">
      <c r="A456" s="418">
        <v>1125</v>
      </c>
      <c r="B456" s="418" t="s">
        <v>1824</v>
      </c>
      <c r="C456" s="419" t="s">
        <v>1826</v>
      </c>
      <c r="D456" s="420">
        <v>21707</v>
      </c>
      <c r="E456" s="420">
        <v>41587</v>
      </c>
      <c r="F456" s="418">
        <v>19880</v>
      </c>
      <c r="G456" s="418">
        <v>54.428473648186198</v>
      </c>
      <c r="H456" s="419" t="s">
        <v>12</v>
      </c>
      <c r="I456" s="419" t="s">
        <v>378</v>
      </c>
      <c r="J456" s="418" t="b">
        <v>0</v>
      </c>
      <c r="K456" s="419" t="s">
        <v>217</v>
      </c>
      <c r="L456" s="419" t="s">
        <v>1138</v>
      </c>
      <c r="M456" s="419" t="s">
        <v>1142</v>
      </c>
      <c r="N456" s="419" t="s">
        <v>551</v>
      </c>
      <c r="O456" s="419" t="s">
        <v>551</v>
      </c>
      <c r="P456" s="419" t="s">
        <v>396</v>
      </c>
    </row>
    <row r="457" spans="1:16" ht="43.5" x14ac:dyDescent="0.35">
      <c r="A457" s="418">
        <v>1126</v>
      </c>
      <c r="B457" s="418" t="s">
        <v>1827</v>
      </c>
      <c r="C457" s="419" t="s">
        <v>1828</v>
      </c>
      <c r="D457" s="420">
        <v>31015</v>
      </c>
      <c r="E457" s="420">
        <v>41587</v>
      </c>
      <c r="F457" s="418">
        <v>10572</v>
      </c>
      <c r="G457" s="418">
        <v>28.944558521560602</v>
      </c>
      <c r="H457" s="419" t="s">
        <v>12</v>
      </c>
      <c r="I457" s="419" t="s">
        <v>385</v>
      </c>
      <c r="J457" s="418" t="b">
        <v>0</v>
      </c>
      <c r="K457" s="419" t="s">
        <v>217</v>
      </c>
      <c r="L457" s="419" t="s">
        <v>1143</v>
      </c>
      <c r="M457" s="419" t="s">
        <v>1144</v>
      </c>
      <c r="N457" s="419" t="s">
        <v>551</v>
      </c>
      <c r="O457" s="419" t="s">
        <v>551</v>
      </c>
      <c r="P457" s="419" t="s">
        <v>396</v>
      </c>
    </row>
    <row r="458" spans="1:16" ht="29" x14ac:dyDescent="0.35">
      <c r="A458" s="418">
        <v>1127</v>
      </c>
      <c r="B458" s="418" t="s">
        <v>1827</v>
      </c>
      <c r="C458" s="419" t="s">
        <v>1829</v>
      </c>
      <c r="D458" s="420">
        <v>30410</v>
      </c>
      <c r="E458" s="420">
        <v>41587</v>
      </c>
      <c r="F458" s="418">
        <v>11177</v>
      </c>
      <c r="G458" s="418">
        <v>30.600958247775502</v>
      </c>
      <c r="H458" s="419" t="s">
        <v>11</v>
      </c>
      <c r="I458" s="419" t="s">
        <v>382</v>
      </c>
      <c r="J458" s="418" t="b">
        <v>0</v>
      </c>
      <c r="K458" s="419" t="s">
        <v>217</v>
      </c>
      <c r="L458" s="419" t="s">
        <v>1143</v>
      </c>
      <c r="M458" s="419" t="s">
        <v>1144</v>
      </c>
      <c r="N458" s="419" t="s">
        <v>551</v>
      </c>
      <c r="O458" s="419" t="s">
        <v>551</v>
      </c>
      <c r="P458" s="419" t="s">
        <v>396</v>
      </c>
    </row>
    <row r="459" spans="1:16" ht="43.5" x14ac:dyDescent="0.35">
      <c r="A459" s="418">
        <v>1128</v>
      </c>
      <c r="B459" s="418" t="s">
        <v>1827</v>
      </c>
      <c r="C459" s="419" t="s">
        <v>1830</v>
      </c>
      <c r="D459" s="420">
        <v>27917</v>
      </c>
      <c r="E459" s="420">
        <v>41587</v>
      </c>
      <c r="F459" s="418">
        <v>13670</v>
      </c>
      <c r="G459" s="418">
        <v>37.426420260095803</v>
      </c>
      <c r="H459" s="419" t="s">
        <v>12</v>
      </c>
      <c r="I459" s="419" t="s">
        <v>378</v>
      </c>
      <c r="J459" s="418" t="b">
        <v>0</v>
      </c>
      <c r="K459" s="419" t="s">
        <v>217</v>
      </c>
      <c r="L459" s="419" t="s">
        <v>1143</v>
      </c>
      <c r="M459" s="419" t="s">
        <v>1144</v>
      </c>
      <c r="N459" s="419" t="s">
        <v>551</v>
      </c>
      <c r="O459" s="419" t="s">
        <v>551</v>
      </c>
      <c r="P459" s="419" t="s">
        <v>396</v>
      </c>
    </row>
    <row r="460" spans="1:16" ht="29" hidden="1" x14ac:dyDescent="0.35">
      <c r="A460" s="418">
        <v>1129</v>
      </c>
      <c r="B460" s="418" t="s">
        <v>1831</v>
      </c>
      <c r="C460" s="419" t="s">
        <v>1832</v>
      </c>
      <c r="D460" s="420">
        <v>25175</v>
      </c>
      <c r="E460" s="420">
        <v>41587</v>
      </c>
      <c r="F460" s="418">
        <v>16412</v>
      </c>
      <c r="G460" s="418">
        <v>44.933607118411999</v>
      </c>
      <c r="H460" s="419" t="s">
        <v>12</v>
      </c>
      <c r="I460" s="419" t="s">
        <v>383</v>
      </c>
      <c r="J460" s="418" t="b">
        <v>0</v>
      </c>
      <c r="K460" s="419" t="s">
        <v>217</v>
      </c>
      <c r="L460" s="419" t="s">
        <v>1145</v>
      </c>
      <c r="M460" s="419" t="s">
        <v>1148</v>
      </c>
      <c r="N460" s="419" t="s">
        <v>551</v>
      </c>
      <c r="O460" s="419" t="s">
        <v>551</v>
      </c>
      <c r="P460" s="419" t="s">
        <v>396</v>
      </c>
    </row>
    <row r="461" spans="1:16" ht="43.5" x14ac:dyDescent="0.35">
      <c r="A461" s="418">
        <v>1130</v>
      </c>
      <c r="B461" s="418" t="s">
        <v>1831</v>
      </c>
      <c r="C461" s="419" t="s">
        <v>1833</v>
      </c>
      <c r="D461" s="420">
        <v>27917</v>
      </c>
      <c r="E461" s="420">
        <v>41587</v>
      </c>
      <c r="F461" s="418">
        <v>13670</v>
      </c>
      <c r="G461" s="418">
        <v>37.426420260095803</v>
      </c>
      <c r="H461" s="419" t="s">
        <v>12</v>
      </c>
      <c r="I461" s="419" t="s">
        <v>385</v>
      </c>
      <c r="J461" s="418" t="b">
        <v>0</v>
      </c>
      <c r="K461" s="419" t="s">
        <v>217</v>
      </c>
      <c r="L461" s="419" t="s">
        <v>1145</v>
      </c>
      <c r="M461" s="419" t="s">
        <v>1148</v>
      </c>
      <c r="N461" s="419" t="s">
        <v>551</v>
      </c>
      <c r="O461" s="419" t="s">
        <v>551</v>
      </c>
      <c r="P461" s="419" t="s">
        <v>396</v>
      </c>
    </row>
    <row r="462" spans="1:16" ht="43.5" x14ac:dyDescent="0.35">
      <c r="A462" s="418">
        <v>1131</v>
      </c>
      <c r="B462" s="418" t="s">
        <v>1834</v>
      </c>
      <c r="C462" s="419" t="s">
        <v>1835</v>
      </c>
      <c r="D462" s="420">
        <v>29378</v>
      </c>
      <c r="E462" s="420">
        <v>41587</v>
      </c>
      <c r="F462" s="418">
        <v>12209</v>
      </c>
      <c r="G462" s="418">
        <v>33.426420260095803</v>
      </c>
      <c r="H462" s="419" t="s">
        <v>12</v>
      </c>
      <c r="I462" s="419" t="s">
        <v>385</v>
      </c>
      <c r="J462" s="418" t="b">
        <v>0</v>
      </c>
      <c r="K462" s="419" t="s">
        <v>217</v>
      </c>
      <c r="L462" s="419" t="s">
        <v>342</v>
      </c>
      <c r="M462" s="419" t="s">
        <v>1150</v>
      </c>
      <c r="N462" s="419" t="s">
        <v>551</v>
      </c>
      <c r="O462" s="419" t="s">
        <v>551</v>
      </c>
      <c r="P462" s="419" t="s">
        <v>396</v>
      </c>
    </row>
    <row r="463" spans="1:16" ht="29" x14ac:dyDescent="0.35">
      <c r="A463" s="418">
        <v>1132</v>
      </c>
      <c r="B463" s="418" t="s">
        <v>1834</v>
      </c>
      <c r="C463" s="419" t="s">
        <v>1836</v>
      </c>
      <c r="D463" s="420">
        <v>29012</v>
      </c>
      <c r="E463" s="420">
        <v>41587</v>
      </c>
      <c r="F463" s="418">
        <v>12575</v>
      </c>
      <c r="G463" s="418">
        <v>34.428473648186198</v>
      </c>
      <c r="H463" s="419" t="s">
        <v>12</v>
      </c>
      <c r="I463" s="419" t="s">
        <v>382</v>
      </c>
      <c r="J463" s="418" t="b">
        <v>0</v>
      </c>
      <c r="K463" s="419" t="s">
        <v>217</v>
      </c>
      <c r="L463" s="419" t="s">
        <v>342</v>
      </c>
      <c r="M463" s="419" t="s">
        <v>1150</v>
      </c>
      <c r="N463" s="419" t="s">
        <v>551</v>
      </c>
      <c r="O463" s="419" t="s">
        <v>551</v>
      </c>
      <c r="P463" s="419" t="s">
        <v>396</v>
      </c>
    </row>
    <row r="464" spans="1:16" ht="29" x14ac:dyDescent="0.35">
      <c r="A464" s="418">
        <v>1133</v>
      </c>
      <c r="B464" s="418" t="s">
        <v>1837</v>
      </c>
      <c r="C464" s="419" t="s">
        <v>1838</v>
      </c>
      <c r="D464" s="420">
        <v>41550</v>
      </c>
      <c r="E464" s="420">
        <v>41587</v>
      </c>
      <c r="F464" s="418">
        <v>37</v>
      </c>
      <c r="G464" s="418">
        <v>0.101300479123888</v>
      </c>
      <c r="H464" s="419" t="s">
        <v>12</v>
      </c>
      <c r="I464" s="419" t="s">
        <v>382</v>
      </c>
      <c r="J464" s="418" t="b">
        <v>0</v>
      </c>
      <c r="K464" s="419" t="s">
        <v>217</v>
      </c>
      <c r="L464" s="419" t="s">
        <v>1152</v>
      </c>
      <c r="M464" s="419" t="s">
        <v>1153</v>
      </c>
      <c r="N464" s="419" t="s">
        <v>551</v>
      </c>
      <c r="O464" s="419" t="s">
        <v>551</v>
      </c>
      <c r="P464" s="419" t="s">
        <v>396</v>
      </c>
    </row>
    <row r="465" spans="1:16" ht="43.5" x14ac:dyDescent="0.35">
      <c r="A465" s="418">
        <v>1134</v>
      </c>
      <c r="B465" s="418" t="s">
        <v>1837</v>
      </c>
      <c r="C465" s="419" t="s">
        <v>1839</v>
      </c>
      <c r="D465" s="420">
        <v>32665</v>
      </c>
      <c r="E465" s="420">
        <v>41587</v>
      </c>
      <c r="F465" s="418">
        <v>8922</v>
      </c>
      <c r="G465" s="418">
        <v>24.427104722792599</v>
      </c>
      <c r="H465" s="419" t="s">
        <v>12</v>
      </c>
      <c r="I465" s="419" t="s">
        <v>378</v>
      </c>
      <c r="J465" s="418" t="b">
        <v>0</v>
      </c>
      <c r="K465" s="419" t="s">
        <v>217</v>
      </c>
      <c r="L465" s="419" t="s">
        <v>1152</v>
      </c>
      <c r="M465" s="419" t="s">
        <v>1153</v>
      </c>
      <c r="N465" s="419" t="s">
        <v>551</v>
      </c>
      <c r="O465" s="419" t="s">
        <v>551</v>
      </c>
      <c r="P465" s="419" t="s">
        <v>396</v>
      </c>
    </row>
    <row r="466" spans="1:16" ht="29" x14ac:dyDescent="0.35">
      <c r="A466" s="418">
        <v>1135</v>
      </c>
      <c r="B466" s="418" t="s">
        <v>1840</v>
      </c>
      <c r="C466" s="419" t="s">
        <v>1841</v>
      </c>
      <c r="D466" s="420">
        <v>28226</v>
      </c>
      <c r="E466" s="420">
        <v>41535</v>
      </c>
      <c r="F466" s="418">
        <v>13309</v>
      </c>
      <c r="G466" s="418">
        <v>36.438056125941102</v>
      </c>
      <c r="H466" s="419" t="s">
        <v>12</v>
      </c>
      <c r="I466" s="419" t="s">
        <v>382</v>
      </c>
      <c r="J466" s="418" t="b">
        <v>0</v>
      </c>
      <c r="K466" s="419" t="s">
        <v>217</v>
      </c>
      <c r="L466" s="419" t="s">
        <v>353</v>
      </c>
      <c r="M466" s="419" t="s">
        <v>1154</v>
      </c>
      <c r="N466" s="419" t="s">
        <v>551</v>
      </c>
      <c r="O466" s="419" t="s">
        <v>551</v>
      </c>
      <c r="P466" s="419" t="s">
        <v>396</v>
      </c>
    </row>
    <row r="467" spans="1:16" ht="43.5" x14ac:dyDescent="0.35">
      <c r="A467" s="418">
        <v>1136</v>
      </c>
      <c r="B467" s="418" t="s">
        <v>1840</v>
      </c>
      <c r="C467" s="419" t="s">
        <v>1842</v>
      </c>
      <c r="D467" s="420">
        <v>29378</v>
      </c>
      <c r="E467" s="420">
        <v>41535</v>
      </c>
      <c r="F467" s="418">
        <v>12157</v>
      </c>
      <c r="G467" s="418">
        <v>33.284052019165003</v>
      </c>
      <c r="H467" s="419" t="s">
        <v>12</v>
      </c>
      <c r="I467" s="419" t="s">
        <v>385</v>
      </c>
      <c r="J467" s="418" t="b">
        <v>0</v>
      </c>
      <c r="K467" s="419" t="s">
        <v>217</v>
      </c>
      <c r="L467" s="419" t="s">
        <v>353</v>
      </c>
      <c r="M467" s="419" t="s">
        <v>1154</v>
      </c>
      <c r="N467" s="419" t="s">
        <v>551</v>
      </c>
      <c r="O467" s="419" t="s">
        <v>551</v>
      </c>
      <c r="P467" s="419" t="s">
        <v>396</v>
      </c>
    </row>
    <row r="468" spans="1:16" ht="43.5" x14ac:dyDescent="0.35">
      <c r="A468" s="418">
        <v>1137</v>
      </c>
      <c r="B468" s="418" t="s">
        <v>1840</v>
      </c>
      <c r="C468" s="419" t="s">
        <v>1843</v>
      </c>
      <c r="D468" s="420">
        <v>27917</v>
      </c>
      <c r="E468" s="420">
        <v>41535</v>
      </c>
      <c r="F468" s="418">
        <v>13618</v>
      </c>
      <c r="G468" s="418">
        <v>37.284052019165003</v>
      </c>
      <c r="H468" s="419" t="s">
        <v>12</v>
      </c>
      <c r="I468" s="419" t="s">
        <v>378</v>
      </c>
      <c r="J468" s="418" t="b">
        <v>0</v>
      </c>
      <c r="K468" s="419" t="s">
        <v>217</v>
      </c>
      <c r="L468" s="419" t="s">
        <v>353</v>
      </c>
      <c r="M468" s="419" t="s">
        <v>1154</v>
      </c>
      <c r="N468" s="419" t="s">
        <v>551</v>
      </c>
      <c r="O468" s="419" t="s">
        <v>551</v>
      </c>
      <c r="P468" s="419" t="s">
        <v>396</v>
      </c>
    </row>
    <row r="469" spans="1:16" ht="29" x14ac:dyDescent="0.35">
      <c r="A469" s="418">
        <v>1138</v>
      </c>
      <c r="B469" s="418" t="s">
        <v>1844</v>
      </c>
      <c r="C469" s="419" t="s">
        <v>1845</v>
      </c>
      <c r="D469" s="420">
        <v>31934</v>
      </c>
      <c r="E469" s="420">
        <v>41535</v>
      </c>
      <c r="F469" s="418">
        <v>9601</v>
      </c>
      <c r="G469" s="418">
        <v>26.286105407255299</v>
      </c>
      <c r="H469" s="419" t="s">
        <v>12</v>
      </c>
      <c r="I469" s="419" t="s">
        <v>382</v>
      </c>
      <c r="J469" s="418" t="b">
        <v>0</v>
      </c>
      <c r="K469" s="419" t="s">
        <v>217</v>
      </c>
      <c r="L469" s="419" t="s">
        <v>1155</v>
      </c>
      <c r="M469" s="419" t="s">
        <v>1157</v>
      </c>
      <c r="N469" s="419" t="s">
        <v>551</v>
      </c>
      <c r="O469" s="419" t="s">
        <v>551</v>
      </c>
      <c r="P469" s="419" t="s">
        <v>396</v>
      </c>
    </row>
    <row r="470" spans="1:16" ht="29" x14ac:dyDescent="0.35">
      <c r="A470" s="418">
        <v>1139</v>
      </c>
      <c r="B470" s="418" t="s">
        <v>1844</v>
      </c>
      <c r="C470" s="419" t="s">
        <v>1846</v>
      </c>
      <c r="D470" s="420">
        <v>30839</v>
      </c>
      <c r="E470" s="420">
        <v>41535</v>
      </c>
      <c r="F470" s="418">
        <v>10696</v>
      </c>
      <c r="G470" s="418">
        <v>29.284052019164999</v>
      </c>
      <c r="H470" s="419" t="s">
        <v>12</v>
      </c>
      <c r="I470" s="419" t="s">
        <v>382</v>
      </c>
      <c r="J470" s="418" t="b">
        <v>0</v>
      </c>
      <c r="K470" s="419" t="s">
        <v>217</v>
      </c>
      <c r="L470" s="419" t="s">
        <v>1155</v>
      </c>
      <c r="M470" s="419" t="s">
        <v>1157</v>
      </c>
      <c r="N470" s="419" t="s">
        <v>551</v>
      </c>
      <c r="O470" s="419" t="s">
        <v>551</v>
      </c>
      <c r="P470" s="419" t="s">
        <v>396</v>
      </c>
    </row>
    <row r="471" spans="1:16" ht="43.5" x14ac:dyDescent="0.35">
      <c r="A471" s="418">
        <v>1140</v>
      </c>
      <c r="B471" s="418" t="s">
        <v>1847</v>
      </c>
      <c r="C471" s="419" t="s">
        <v>1848</v>
      </c>
      <c r="D471" s="420">
        <v>32092</v>
      </c>
      <c r="E471" s="420">
        <v>41505</v>
      </c>
      <c r="F471" s="418">
        <v>9413</v>
      </c>
      <c r="G471" s="418">
        <v>25.771389459274499</v>
      </c>
      <c r="H471" s="419" t="s">
        <v>12</v>
      </c>
      <c r="I471" s="419" t="s">
        <v>385</v>
      </c>
      <c r="J471" s="418" t="b">
        <v>0</v>
      </c>
      <c r="K471" s="419" t="s">
        <v>217</v>
      </c>
      <c r="L471" s="419" t="s">
        <v>1158</v>
      </c>
      <c r="M471" s="419" t="s">
        <v>1158</v>
      </c>
      <c r="N471" s="419" t="s">
        <v>399</v>
      </c>
      <c r="O471" s="419" t="s">
        <v>399</v>
      </c>
      <c r="P471" s="419" t="s">
        <v>396</v>
      </c>
    </row>
    <row r="472" spans="1:16" ht="43.5" x14ac:dyDescent="0.35">
      <c r="A472" s="418">
        <v>1141</v>
      </c>
      <c r="B472" s="418" t="s">
        <v>1847</v>
      </c>
      <c r="C472" s="419" t="s">
        <v>1849</v>
      </c>
      <c r="D472" s="420">
        <v>32703</v>
      </c>
      <c r="E472" s="420">
        <v>41505</v>
      </c>
      <c r="F472" s="418">
        <v>8802</v>
      </c>
      <c r="G472" s="418">
        <v>24.098562628336801</v>
      </c>
      <c r="H472" s="419" t="s">
        <v>12</v>
      </c>
      <c r="I472" s="419" t="s">
        <v>378</v>
      </c>
      <c r="J472" s="418" t="b">
        <v>0</v>
      </c>
      <c r="K472" s="419" t="s">
        <v>217</v>
      </c>
      <c r="L472" s="419" t="s">
        <v>1158</v>
      </c>
      <c r="M472" s="419" t="s">
        <v>1158</v>
      </c>
      <c r="N472" s="419" t="s">
        <v>399</v>
      </c>
      <c r="O472" s="419" t="s">
        <v>399</v>
      </c>
      <c r="P472" s="419" t="s">
        <v>396</v>
      </c>
    </row>
    <row r="473" spans="1:16" ht="29" x14ac:dyDescent="0.35">
      <c r="A473" s="418">
        <v>1142</v>
      </c>
      <c r="B473" s="418" t="s">
        <v>1850</v>
      </c>
      <c r="C473" s="419" t="s">
        <v>1851</v>
      </c>
      <c r="D473" s="420">
        <v>28810</v>
      </c>
      <c r="E473" s="420">
        <v>41535</v>
      </c>
      <c r="F473" s="418">
        <v>12725</v>
      </c>
      <c r="G473" s="418">
        <v>34.839151266256003</v>
      </c>
      <c r="H473" s="419" t="s">
        <v>12</v>
      </c>
      <c r="I473" s="419" t="s">
        <v>382</v>
      </c>
      <c r="J473" s="418" t="b">
        <v>0</v>
      </c>
      <c r="K473" s="419" t="s">
        <v>217</v>
      </c>
      <c r="L473" s="419" t="s">
        <v>461</v>
      </c>
      <c r="M473" s="419" t="s">
        <v>461</v>
      </c>
      <c r="N473" s="419" t="s">
        <v>399</v>
      </c>
      <c r="O473" s="419" t="s">
        <v>399</v>
      </c>
      <c r="P473" s="419" t="s">
        <v>396</v>
      </c>
    </row>
    <row r="474" spans="1:16" ht="43.5" x14ac:dyDescent="0.35">
      <c r="A474" s="418">
        <v>1143</v>
      </c>
      <c r="B474" s="418" t="s">
        <v>1850</v>
      </c>
      <c r="C474" s="419" t="s">
        <v>1852</v>
      </c>
      <c r="D474" s="420">
        <v>30839</v>
      </c>
      <c r="E474" s="420">
        <v>41535</v>
      </c>
      <c r="F474" s="418">
        <v>10696</v>
      </c>
      <c r="G474" s="418">
        <v>29.284052019164999</v>
      </c>
      <c r="H474" s="419" t="s">
        <v>12</v>
      </c>
      <c r="I474" s="419" t="s">
        <v>378</v>
      </c>
      <c r="J474" s="418" t="b">
        <v>0</v>
      </c>
      <c r="K474" s="419" t="s">
        <v>217</v>
      </c>
      <c r="L474" s="419" t="s">
        <v>461</v>
      </c>
      <c r="M474" s="419" t="s">
        <v>461</v>
      </c>
      <c r="N474" s="419" t="s">
        <v>399</v>
      </c>
      <c r="O474" s="419" t="s">
        <v>399</v>
      </c>
      <c r="P474" s="419" t="s">
        <v>396</v>
      </c>
    </row>
    <row r="475" spans="1:16" ht="29" x14ac:dyDescent="0.35">
      <c r="A475" s="418">
        <v>1144</v>
      </c>
      <c r="B475" s="418" t="s">
        <v>1853</v>
      </c>
      <c r="C475" s="419" t="s">
        <v>1854</v>
      </c>
      <c r="D475" s="420">
        <v>30284</v>
      </c>
      <c r="E475" s="420">
        <v>41535</v>
      </c>
      <c r="F475" s="418">
        <v>11251</v>
      </c>
      <c r="G475" s="418">
        <v>30.803559206023301</v>
      </c>
      <c r="H475" s="419" t="s">
        <v>12</v>
      </c>
      <c r="I475" s="419" t="s">
        <v>382</v>
      </c>
      <c r="J475" s="418" t="b">
        <v>0</v>
      </c>
      <c r="K475" s="419" t="s">
        <v>217</v>
      </c>
      <c r="L475" s="419" t="s">
        <v>1159</v>
      </c>
      <c r="M475" s="419" t="s">
        <v>1159</v>
      </c>
      <c r="N475" s="419" t="s">
        <v>399</v>
      </c>
      <c r="O475" s="419" t="s">
        <v>399</v>
      </c>
      <c r="P475" s="419" t="s">
        <v>396</v>
      </c>
    </row>
    <row r="476" spans="1:16" ht="29" x14ac:dyDescent="0.35">
      <c r="A476" s="418">
        <v>1145</v>
      </c>
      <c r="B476" s="418" t="s">
        <v>1855</v>
      </c>
      <c r="C476" s="419" t="s">
        <v>1856</v>
      </c>
      <c r="D476" s="420">
        <v>27103</v>
      </c>
      <c r="E476" s="420">
        <v>41535</v>
      </c>
      <c r="F476" s="418">
        <v>14432</v>
      </c>
      <c r="G476" s="418">
        <v>39.512662559890501</v>
      </c>
      <c r="H476" s="419" t="s">
        <v>11</v>
      </c>
      <c r="I476" s="419" t="s">
        <v>382</v>
      </c>
      <c r="J476" s="418" t="b">
        <v>0</v>
      </c>
      <c r="K476" s="419" t="s">
        <v>217</v>
      </c>
      <c r="L476" s="419" t="s">
        <v>1160</v>
      </c>
      <c r="M476" s="419" t="s">
        <v>1160</v>
      </c>
      <c r="N476" s="419" t="s">
        <v>399</v>
      </c>
      <c r="O476" s="419" t="s">
        <v>399</v>
      </c>
      <c r="P476" s="419" t="s">
        <v>396</v>
      </c>
    </row>
    <row r="477" spans="1:16" ht="29" x14ac:dyDescent="0.35">
      <c r="A477" s="418">
        <v>1146</v>
      </c>
      <c r="B477" s="418" t="s">
        <v>1855</v>
      </c>
      <c r="C477" s="419" t="s">
        <v>1857</v>
      </c>
      <c r="D477" s="420">
        <v>32338</v>
      </c>
      <c r="E477" s="420">
        <v>41535</v>
      </c>
      <c r="F477" s="418">
        <v>9197</v>
      </c>
      <c r="G477" s="418">
        <v>25.180013689253901</v>
      </c>
      <c r="H477" s="419" t="s">
        <v>12</v>
      </c>
      <c r="I477" s="419" t="s">
        <v>382</v>
      </c>
      <c r="J477" s="418" t="b">
        <v>0</v>
      </c>
      <c r="K477" s="419" t="s">
        <v>217</v>
      </c>
      <c r="L477" s="419" t="s">
        <v>1160</v>
      </c>
      <c r="M477" s="419" t="s">
        <v>1160</v>
      </c>
      <c r="N477" s="419" t="s">
        <v>399</v>
      </c>
      <c r="O477" s="419" t="s">
        <v>399</v>
      </c>
      <c r="P477" s="419" t="s">
        <v>396</v>
      </c>
    </row>
    <row r="478" spans="1:16" ht="29" x14ac:dyDescent="0.35">
      <c r="A478" s="418">
        <v>1147</v>
      </c>
      <c r="B478" s="418" t="s">
        <v>1858</v>
      </c>
      <c r="C478" s="419" t="s">
        <v>1859</v>
      </c>
      <c r="D478" s="420">
        <v>31690</v>
      </c>
      <c r="E478" s="420">
        <v>41564</v>
      </c>
      <c r="F478" s="418">
        <v>9874</v>
      </c>
      <c r="G478" s="418">
        <v>27.033538672142399</v>
      </c>
      <c r="H478" s="419" t="s">
        <v>12</v>
      </c>
      <c r="I478" s="419" t="s">
        <v>382</v>
      </c>
      <c r="J478" s="418" t="b">
        <v>0</v>
      </c>
      <c r="K478" s="419" t="s">
        <v>217</v>
      </c>
      <c r="L478" s="419" t="s">
        <v>1161</v>
      </c>
      <c r="M478" s="419" t="s">
        <v>1156</v>
      </c>
      <c r="N478" s="419" t="s">
        <v>551</v>
      </c>
      <c r="O478" s="419" t="s">
        <v>551</v>
      </c>
      <c r="P478" s="419" t="s">
        <v>396</v>
      </c>
    </row>
    <row r="479" spans="1:16" ht="43.5" x14ac:dyDescent="0.35">
      <c r="A479" s="418">
        <v>1148</v>
      </c>
      <c r="B479" s="418" t="s">
        <v>1858</v>
      </c>
      <c r="C479" s="419" t="s">
        <v>1860</v>
      </c>
      <c r="D479" s="420">
        <v>29012</v>
      </c>
      <c r="E479" s="420">
        <v>41564</v>
      </c>
      <c r="F479" s="418">
        <v>12552</v>
      </c>
      <c r="G479" s="418">
        <v>34.3655030800821</v>
      </c>
      <c r="H479" s="419" t="s">
        <v>12</v>
      </c>
      <c r="I479" s="419" t="s">
        <v>378</v>
      </c>
      <c r="J479" s="418" t="b">
        <v>0</v>
      </c>
      <c r="K479" s="419" t="s">
        <v>217</v>
      </c>
      <c r="L479" s="419" t="s">
        <v>1161</v>
      </c>
      <c r="M479" s="419" t="s">
        <v>1156</v>
      </c>
      <c r="N479" s="419" t="s">
        <v>551</v>
      </c>
      <c r="O479" s="419" t="s">
        <v>551</v>
      </c>
      <c r="P479" s="419" t="s">
        <v>396</v>
      </c>
    </row>
    <row r="480" spans="1:16" ht="29" x14ac:dyDescent="0.35">
      <c r="A480" s="418">
        <v>1149</v>
      </c>
      <c r="B480" s="418" t="s">
        <v>1861</v>
      </c>
      <c r="C480" s="419" t="s">
        <v>1862</v>
      </c>
      <c r="D480" s="420">
        <v>28158</v>
      </c>
      <c r="E480" s="420">
        <v>41534</v>
      </c>
      <c r="F480" s="418">
        <v>13376</v>
      </c>
      <c r="G480" s="418">
        <v>36.621492128679002</v>
      </c>
      <c r="H480" s="419" t="s">
        <v>12</v>
      </c>
      <c r="I480" s="419" t="s">
        <v>382</v>
      </c>
      <c r="J480" s="418" t="b">
        <v>0</v>
      </c>
      <c r="K480" s="419" t="s">
        <v>217</v>
      </c>
      <c r="L480" s="419" t="s">
        <v>1163</v>
      </c>
      <c r="M480" s="419" t="s">
        <v>1164</v>
      </c>
      <c r="N480" s="419" t="s">
        <v>551</v>
      </c>
      <c r="O480" s="419" t="s">
        <v>551</v>
      </c>
      <c r="P480" s="419" t="s">
        <v>396</v>
      </c>
    </row>
    <row r="481" spans="1:16" ht="43.5" x14ac:dyDescent="0.35">
      <c r="A481" s="418">
        <v>1150</v>
      </c>
      <c r="B481" s="418" t="s">
        <v>1861</v>
      </c>
      <c r="C481" s="419" t="s">
        <v>1863</v>
      </c>
      <c r="D481" s="420">
        <v>29378</v>
      </c>
      <c r="E481" s="420">
        <v>41534</v>
      </c>
      <c r="F481" s="418">
        <v>12156</v>
      </c>
      <c r="G481" s="418">
        <v>33.281314168377797</v>
      </c>
      <c r="H481" s="419" t="s">
        <v>12</v>
      </c>
      <c r="I481" s="419" t="s">
        <v>378</v>
      </c>
      <c r="J481" s="418" t="b">
        <v>0</v>
      </c>
      <c r="K481" s="419" t="s">
        <v>217</v>
      </c>
      <c r="L481" s="419" t="s">
        <v>1163</v>
      </c>
      <c r="M481" s="419" t="s">
        <v>1164</v>
      </c>
      <c r="N481" s="419" t="s">
        <v>551</v>
      </c>
      <c r="O481" s="419" t="s">
        <v>551</v>
      </c>
      <c r="P481" s="419" t="s">
        <v>396</v>
      </c>
    </row>
    <row r="482" spans="1:16" ht="43.5" x14ac:dyDescent="0.35">
      <c r="A482" s="418">
        <v>1151</v>
      </c>
      <c r="B482" s="418" t="s">
        <v>1861</v>
      </c>
      <c r="C482" s="419" t="s">
        <v>1864</v>
      </c>
      <c r="D482" s="420">
        <v>29012</v>
      </c>
      <c r="E482" s="420">
        <v>41534</v>
      </c>
      <c r="F482" s="418">
        <v>12522</v>
      </c>
      <c r="G482" s="418">
        <v>34.2833675564682</v>
      </c>
      <c r="H482" s="419" t="s">
        <v>12</v>
      </c>
      <c r="I482" s="419" t="s">
        <v>378</v>
      </c>
      <c r="J482" s="418" t="b">
        <v>0</v>
      </c>
      <c r="K482" s="419" t="s">
        <v>217</v>
      </c>
      <c r="L482" s="419" t="s">
        <v>1163</v>
      </c>
      <c r="M482" s="419" t="s">
        <v>1164</v>
      </c>
      <c r="N482" s="419" t="s">
        <v>551</v>
      </c>
      <c r="O482" s="419" t="s">
        <v>551</v>
      </c>
      <c r="P482" s="419" t="s">
        <v>396</v>
      </c>
    </row>
    <row r="483" spans="1:16" ht="43.5" x14ac:dyDescent="0.35">
      <c r="A483" s="418">
        <v>1152</v>
      </c>
      <c r="B483" s="418" t="s">
        <v>1861</v>
      </c>
      <c r="C483" s="419" t="s">
        <v>1865</v>
      </c>
      <c r="D483" s="420">
        <v>27551</v>
      </c>
      <c r="E483" s="420">
        <v>41534</v>
      </c>
      <c r="F483" s="418">
        <v>13983</v>
      </c>
      <c r="G483" s="418">
        <v>38.2833675564682</v>
      </c>
      <c r="H483" s="419" t="s">
        <v>12</v>
      </c>
      <c r="I483" s="419" t="s">
        <v>378</v>
      </c>
      <c r="J483" s="418" t="b">
        <v>0</v>
      </c>
      <c r="K483" s="419" t="s">
        <v>217</v>
      </c>
      <c r="L483" s="419" t="s">
        <v>1163</v>
      </c>
      <c r="M483" s="419" t="s">
        <v>1164</v>
      </c>
      <c r="N483" s="419" t="s">
        <v>551</v>
      </c>
      <c r="O483" s="419" t="s">
        <v>551</v>
      </c>
      <c r="P483" s="419" t="s">
        <v>396</v>
      </c>
    </row>
    <row r="484" spans="1:16" ht="43.5" x14ac:dyDescent="0.35">
      <c r="A484" s="418">
        <v>1153</v>
      </c>
      <c r="B484" s="418" t="s">
        <v>1866</v>
      </c>
      <c r="C484" s="419" t="s">
        <v>1867</v>
      </c>
      <c r="D484" s="420">
        <v>23748</v>
      </c>
      <c r="E484" s="420">
        <v>41554</v>
      </c>
      <c r="F484" s="418">
        <v>17806</v>
      </c>
      <c r="G484" s="418">
        <v>48.750171115674199</v>
      </c>
      <c r="H484" s="419" t="s">
        <v>12</v>
      </c>
      <c r="I484" s="419" t="s">
        <v>378</v>
      </c>
      <c r="J484" s="418" t="b">
        <v>0</v>
      </c>
      <c r="K484" s="419" t="s">
        <v>217</v>
      </c>
      <c r="L484" s="419" t="s">
        <v>1167</v>
      </c>
      <c r="M484" s="419" t="s">
        <v>1167</v>
      </c>
      <c r="N484" s="419" t="s">
        <v>551</v>
      </c>
      <c r="O484" s="419" t="s">
        <v>551</v>
      </c>
      <c r="P484" s="419" t="s">
        <v>396</v>
      </c>
    </row>
    <row r="485" spans="1:16" x14ac:dyDescent="0.35">
      <c r="A485" s="418">
        <v>1154</v>
      </c>
      <c r="B485" s="418" t="s">
        <v>1866</v>
      </c>
      <c r="C485" s="419" t="s">
        <v>1868</v>
      </c>
      <c r="D485" s="420">
        <v>27154</v>
      </c>
      <c r="E485" s="420">
        <v>41554</v>
      </c>
      <c r="F485" s="418">
        <v>14400</v>
      </c>
      <c r="G485" s="418">
        <v>39.425051334702303</v>
      </c>
      <c r="H485" s="419" t="s">
        <v>12</v>
      </c>
      <c r="I485" s="419" t="s">
        <v>380</v>
      </c>
      <c r="J485" s="418" t="b">
        <v>0</v>
      </c>
      <c r="K485" s="419" t="s">
        <v>217</v>
      </c>
      <c r="L485" s="419" t="s">
        <v>1167</v>
      </c>
      <c r="M485" s="419" t="s">
        <v>1167</v>
      </c>
      <c r="N485" s="419" t="s">
        <v>551</v>
      </c>
      <c r="O485" s="419" t="s">
        <v>551</v>
      </c>
      <c r="P485" s="419" t="s">
        <v>396</v>
      </c>
    </row>
    <row r="486" spans="1:16" ht="43.5" x14ac:dyDescent="0.35">
      <c r="A486" s="418">
        <v>1155</v>
      </c>
      <c r="B486" s="418" t="s">
        <v>1869</v>
      </c>
      <c r="C486" s="419" t="s">
        <v>1870</v>
      </c>
      <c r="D486" s="420">
        <v>30714</v>
      </c>
      <c r="E486" s="420">
        <v>41588</v>
      </c>
      <c r="F486" s="418">
        <v>10874</v>
      </c>
      <c r="G486" s="418">
        <v>29.771389459274499</v>
      </c>
      <c r="H486" s="419" t="s">
        <v>12</v>
      </c>
      <c r="I486" s="419" t="s">
        <v>378</v>
      </c>
      <c r="J486" s="418" t="b">
        <v>0</v>
      </c>
      <c r="K486" s="419" t="s">
        <v>217</v>
      </c>
      <c r="L486" s="419" t="s">
        <v>1169</v>
      </c>
      <c r="M486" s="419" t="s">
        <v>1170</v>
      </c>
      <c r="N486" s="419" t="s">
        <v>399</v>
      </c>
      <c r="O486" s="419" t="s">
        <v>399</v>
      </c>
      <c r="P486" s="419" t="s">
        <v>396</v>
      </c>
    </row>
    <row r="487" spans="1:16" ht="43.5" x14ac:dyDescent="0.35">
      <c r="A487" s="418">
        <v>1156</v>
      </c>
      <c r="B487" s="418" t="s">
        <v>1869</v>
      </c>
      <c r="C487" s="419" t="s">
        <v>1871</v>
      </c>
      <c r="D487" s="420">
        <v>29743</v>
      </c>
      <c r="E487" s="420">
        <v>41588</v>
      </c>
      <c r="F487" s="418">
        <v>11845</v>
      </c>
      <c r="G487" s="418">
        <v>32.429842573579698</v>
      </c>
      <c r="H487" s="419" t="s">
        <v>12</v>
      </c>
      <c r="I487" s="419" t="s">
        <v>378</v>
      </c>
      <c r="J487" s="418" t="b">
        <v>0</v>
      </c>
      <c r="K487" s="419" t="s">
        <v>217</v>
      </c>
      <c r="L487" s="419" t="s">
        <v>1169</v>
      </c>
      <c r="M487" s="419" t="s">
        <v>1170</v>
      </c>
      <c r="N487" s="419" t="s">
        <v>399</v>
      </c>
      <c r="O487" s="419" t="s">
        <v>399</v>
      </c>
      <c r="P487" s="419" t="s">
        <v>396</v>
      </c>
    </row>
    <row r="488" spans="1:16" ht="43.5" x14ac:dyDescent="0.35">
      <c r="A488" s="418">
        <v>1157</v>
      </c>
      <c r="B488" s="418" t="s">
        <v>1872</v>
      </c>
      <c r="C488" s="419" t="s">
        <v>1873</v>
      </c>
      <c r="D488" s="420">
        <v>33057</v>
      </c>
      <c r="E488" s="420">
        <v>41588</v>
      </c>
      <c r="F488" s="418">
        <v>8531</v>
      </c>
      <c r="G488" s="418">
        <v>23.356605065023999</v>
      </c>
      <c r="H488" s="419" t="s">
        <v>12</v>
      </c>
      <c r="I488" s="419" t="s">
        <v>385</v>
      </c>
      <c r="J488" s="418" t="b">
        <v>0</v>
      </c>
      <c r="K488" s="419" t="s">
        <v>217</v>
      </c>
      <c r="L488" s="419" t="s">
        <v>1171</v>
      </c>
      <c r="M488" s="419" t="s">
        <v>1175</v>
      </c>
      <c r="N488" s="419" t="s">
        <v>566</v>
      </c>
      <c r="O488" s="419" t="s">
        <v>566</v>
      </c>
      <c r="P488" s="419" t="s">
        <v>396</v>
      </c>
    </row>
    <row r="489" spans="1:16" ht="43.5" x14ac:dyDescent="0.35">
      <c r="A489" s="418">
        <v>1158</v>
      </c>
      <c r="B489" s="418" t="s">
        <v>1874</v>
      </c>
      <c r="C489" s="419" t="s">
        <v>1875</v>
      </c>
      <c r="D489" s="420">
        <v>12962</v>
      </c>
      <c r="E489" s="420">
        <v>41531</v>
      </c>
      <c r="F489" s="418">
        <v>28569</v>
      </c>
      <c r="G489" s="418">
        <v>78.217659137577002</v>
      </c>
      <c r="H489" s="419" t="s">
        <v>12</v>
      </c>
      <c r="I489" s="419" t="s">
        <v>385</v>
      </c>
      <c r="J489" s="418" t="b">
        <v>0</v>
      </c>
      <c r="K489" s="419" t="s">
        <v>217</v>
      </c>
      <c r="L489" s="419" t="s">
        <v>1176</v>
      </c>
      <c r="M489" s="419" t="s">
        <v>747</v>
      </c>
      <c r="N489" s="419" t="s">
        <v>566</v>
      </c>
      <c r="O489" s="419" t="s">
        <v>566</v>
      </c>
      <c r="P489" s="419" t="s">
        <v>396</v>
      </c>
    </row>
    <row r="490" spans="1:16" ht="43.5" x14ac:dyDescent="0.35">
      <c r="A490" s="418">
        <v>1159</v>
      </c>
      <c r="B490" s="418" t="s">
        <v>1876</v>
      </c>
      <c r="C490" s="419" t="s">
        <v>1877</v>
      </c>
      <c r="D490" s="420">
        <v>30078</v>
      </c>
      <c r="E490" s="420">
        <v>41531</v>
      </c>
      <c r="F490" s="418">
        <v>11453</v>
      </c>
      <c r="G490" s="418">
        <v>31.356605065023999</v>
      </c>
      <c r="H490" s="419" t="s">
        <v>12</v>
      </c>
      <c r="I490" s="419" t="s">
        <v>385</v>
      </c>
      <c r="J490" s="418" t="b">
        <v>0</v>
      </c>
      <c r="K490" s="419" t="s">
        <v>217</v>
      </c>
      <c r="L490" s="419" t="s">
        <v>1178</v>
      </c>
      <c r="M490" s="419" t="s">
        <v>933</v>
      </c>
      <c r="N490" s="419" t="s">
        <v>566</v>
      </c>
      <c r="O490" s="419" t="s">
        <v>566</v>
      </c>
      <c r="P490" s="419" t="s">
        <v>396</v>
      </c>
    </row>
    <row r="491" spans="1:16" ht="29" x14ac:dyDescent="0.35">
      <c r="A491" s="418">
        <v>1160</v>
      </c>
      <c r="B491" s="418" t="s">
        <v>1878</v>
      </c>
      <c r="C491" s="419" t="s">
        <v>1879</v>
      </c>
      <c r="D491" s="420">
        <v>27721</v>
      </c>
      <c r="E491" s="420">
        <v>41593</v>
      </c>
      <c r="F491" s="418">
        <v>13872</v>
      </c>
      <c r="G491" s="418">
        <v>37.9794661190965</v>
      </c>
      <c r="H491" s="419" t="s">
        <v>12</v>
      </c>
      <c r="I491" s="419" t="s">
        <v>382</v>
      </c>
      <c r="J491" s="418" t="b">
        <v>0</v>
      </c>
      <c r="K491" s="419" t="s">
        <v>217</v>
      </c>
      <c r="L491" s="419" t="s">
        <v>732</v>
      </c>
      <c r="M491" s="419" t="s">
        <v>732</v>
      </c>
      <c r="N491" s="419" t="s">
        <v>566</v>
      </c>
      <c r="O491" s="419" t="s">
        <v>566</v>
      </c>
      <c r="P491" s="419" t="s">
        <v>396</v>
      </c>
    </row>
    <row r="492" spans="1:16" ht="43.5" x14ac:dyDescent="0.35">
      <c r="A492" s="418">
        <v>1161</v>
      </c>
      <c r="B492" s="418" t="s">
        <v>1880</v>
      </c>
      <c r="C492" s="419" t="s">
        <v>1881</v>
      </c>
      <c r="D492" s="420">
        <v>29983</v>
      </c>
      <c r="E492" s="420">
        <v>30270</v>
      </c>
      <c r="F492" s="418">
        <v>287</v>
      </c>
      <c r="G492" s="418">
        <v>0.78576317590691303</v>
      </c>
      <c r="H492" s="419" t="s">
        <v>12</v>
      </c>
      <c r="I492" s="419" t="s">
        <v>385</v>
      </c>
      <c r="J492" s="418" t="b">
        <v>0</v>
      </c>
      <c r="K492" s="419" t="s">
        <v>217</v>
      </c>
      <c r="L492" s="419" t="s">
        <v>1179</v>
      </c>
      <c r="M492" s="419" t="s">
        <v>1021</v>
      </c>
      <c r="N492" s="419" t="s">
        <v>566</v>
      </c>
      <c r="O492" s="419" t="s">
        <v>566</v>
      </c>
      <c r="P492" s="419" t="s">
        <v>396</v>
      </c>
    </row>
    <row r="493" spans="1:16" x14ac:dyDescent="0.35">
      <c r="A493" s="418">
        <v>1162</v>
      </c>
      <c r="B493" s="418" t="s">
        <v>1880</v>
      </c>
      <c r="C493" s="419" t="s">
        <v>1882</v>
      </c>
      <c r="D493" s="420">
        <v>26982</v>
      </c>
      <c r="E493" s="420">
        <v>41593</v>
      </c>
      <c r="F493" s="418">
        <v>14611</v>
      </c>
      <c r="G493" s="418">
        <v>40.002737850787099</v>
      </c>
      <c r="H493" s="419" t="s">
        <v>12</v>
      </c>
      <c r="I493" s="419" t="s">
        <v>380</v>
      </c>
      <c r="J493" s="418" t="b">
        <v>0</v>
      </c>
      <c r="K493" s="419" t="s">
        <v>217</v>
      </c>
      <c r="L493" s="419" t="s">
        <v>1179</v>
      </c>
      <c r="M493" s="419" t="s">
        <v>1021</v>
      </c>
      <c r="N493" s="419" t="s">
        <v>566</v>
      </c>
      <c r="O493" s="419" t="s">
        <v>566</v>
      </c>
      <c r="P493" s="419" t="s">
        <v>396</v>
      </c>
    </row>
    <row r="494" spans="1:16" ht="43.5" x14ac:dyDescent="0.35">
      <c r="A494" s="418">
        <v>1163</v>
      </c>
      <c r="B494" s="418" t="s">
        <v>1883</v>
      </c>
      <c r="C494" s="419" t="s">
        <v>1884</v>
      </c>
      <c r="D494" s="420">
        <v>25638</v>
      </c>
      <c r="E494" s="420">
        <v>41593</v>
      </c>
      <c r="F494" s="418">
        <v>15955</v>
      </c>
      <c r="G494" s="418">
        <v>43.682409308692698</v>
      </c>
      <c r="H494" s="419" t="s">
        <v>12</v>
      </c>
      <c r="I494" s="419" t="s">
        <v>378</v>
      </c>
      <c r="J494" s="418" t="b">
        <v>0</v>
      </c>
      <c r="K494" s="419" t="s">
        <v>217</v>
      </c>
      <c r="L494" s="419" t="s">
        <v>1181</v>
      </c>
      <c r="M494" s="419" t="s">
        <v>1021</v>
      </c>
      <c r="N494" s="419" t="s">
        <v>566</v>
      </c>
      <c r="O494" s="419" t="s">
        <v>566</v>
      </c>
      <c r="P494" s="419" t="s">
        <v>396</v>
      </c>
    </row>
    <row r="495" spans="1:16" ht="43.5" x14ac:dyDescent="0.35">
      <c r="A495" s="418">
        <v>1164</v>
      </c>
      <c r="B495" s="418" t="s">
        <v>1885</v>
      </c>
      <c r="C495" s="419" t="s">
        <v>1886</v>
      </c>
      <c r="D495" s="420">
        <v>31350</v>
      </c>
      <c r="E495" s="420">
        <v>41593</v>
      </c>
      <c r="F495" s="418">
        <v>10243</v>
      </c>
      <c r="G495" s="418">
        <v>28.043805612594099</v>
      </c>
      <c r="H495" s="419" t="s">
        <v>12</v>
      </c>
      <c r="I495" s="419" t="s">
        <v>378</v>
      </c>
      <c r="J495" s="418" t="b">
        <v>1</v>
      </c>
      <c r="K495" s="419" t="s">
        <v>217</v>
      </c>
      <c r="L495" s="419" t="s">
        <v>745</v>
      </c>
      <c r="M495" s="419" t="s">
        <v>745</v>
      </c>
      <c r="N495" s="419" t="s">
        <v>566</v>
      </c>
      <c r="O495" s="419" t="s">
        <v>566</v>
      </c>
      <c r="P495" s="419" t="s">
        <v>396</v>
      </c>
    </row>
    <row r="496" spans="1:16" ht="29" x14ac:dyDescent="0.35">
      <c r="A496" s="418">
        <v>1165</v>
      </c>
      <c r="B496" s="418" t="s">
        <v>1887</v>
      </c>
      <c r="C496" s="419" t="s">
        <v>1888</v>
      </c>
      <c r="D496" s="420">
        <v>31789</v>
      </c>
      <c r="E496" s="420">
        <v>41593</v>
      </c>
      <c r="F496" s="418">
        <v>9804</v>
      </c>
      <c r="G496" s="418">
        <v>26.841889117043099</v>
      </c>
      <c r="H496" s="419" t="s">
        <v>12</v>
      </c>
      <c r="I496" s="419" t="s">
        <v>382</v>
      </c>
      <c r="J496" s="418" t="b">
        <v>0</v>
      </c>
      <c r="K496" s="419" t="s">
        <v>217</v>
      </c>
      <c r="L496" s="419" t="s">
        <v>1183</v>
      </c>
      <c r="M496" s="419" t="s">
        <v>359</v>
      </c>
      <c r="N496" s="419" t="s">
        <v>566</v>
      </c>
      <c r="O496" s="419" t="s">
        <v>566</v>
      </c>
      <c r="P496" s="419" t="s">
        <v>396</v>
      </c>
    </row>
    <row r="497" spans="1:16" ht="43.5" x14ac:dyDescent="0.35">
      <c r="A497" s="418">
        <v>1166</v>
      </c>
      <c r="B497" s="418" t="s">
        <v>1887</v>
      </c>
      <c r="C497" s="419" t="s">
        <v>1521</v>
      </c>
      <c r="D497" s="420">
        <v>30419</v>
      </c>
      <c r="E497" s="420">
        <v>41593</v>
      </c>
      <c r="F497" s="418">
        <v>11174</v>
      </c>
      <c r="G497" s="418">
        <v>30.592744695414101</v>
      </c>
      <c r="H497" s="419" t="s">
        <v>12</v>
      </c>
      <c r="I497" s="419" t="s">
        <v>385</v>
      </c>
      <c r="J497" s="418" t="b">
        <v>0</v>
      </c>
      <c r="K497" s="419" t="s">
        <v>217</v>
      </c>
      <c r="L497" s="419" t="s">
        <v>1183</v>
      </c>
      <c r="M497" s="419" t="s">
        <v>359</v>
      </c>
      <c r="N497" s="419" t="s">
        <v>566</v>
      </c>
      <c r="O497" s="419" t="s">
        <v>566</v>
      </c>
      <c r="P497" s="419" t="s">
        <v>396</v>
      </c>
    </row>
    <row r="498" spans="1:16" ht="43.5" x14ac:dyDescent="0.35">
      <c r="A498" s="418">
        <v>1167</v>
      </c>
      <c r="B498" s="418" t="s">
        <v>1889</v>
      </c>
      <c r="C498" s="419" t="s">
        <v>1890</v>
      </c>
      <c r="D498" s="420">
        <v>32619</v>
      </c>
      <c r="E498" s="420">
        <v>41593</v>
      </c>
      <c r="F498" s="418">
        <v>8974</v>
      </c>
      <c r="G498" s="418">
        <v>24.569472963723499</v>
      </c>
      <c r="H498" s="419" t="s">
        <v>12</v>
      </c>
      <c r="I498" s="419" t="s">
        <v>378</v>
      </c>
      <c r="J498" s="418" t="b">
        <v>0</v>
      </c>
      <c r="K498" s="419" t="s">
        <v>217</v>
      </c>
      <c r="L498" s="419" t="s">
        <v>1185</v>
      </c>
      <c r="M498" s="419" t="s">
        <v>715</v>
      </c>
      <c r="N498" s="419" t="s">
        <v>566</v>
      </c>
      <c r="O498" s="419" t="s">
        <v>566</v>
      </c>
      <c r="P498" s="419" t="s">
        <v>396</v>
      </c>
    </row>
    <row r="499" spans="1:16" ht="43.5" x14ac:dyDescent="0.35">
      <c r="A499" s="418">
        <v>1168</v>
      </c>
      <c r="B499" s="418" t="s">
        <v>1891</v>
      </c>
      <c r="C499" s="419" t="s">
        <v>1892</v>
      </c>
      <c r="D499" s="420">
        <v>31204</v>
      </c>
      <c r="E499" s="420">
        <v>41593</v>
      </c>
      <c r="F499" s="418">
        <v>10389</v>
      </c>
      <c r="G499" s="418">
        <v>28.4435318275154</v>
      </c>
      <c r="H499" s="419" t="s">
        <v>12</v>
      </c>
      <c r="I499" s="419" t="s">
        <v>378</v>
      </c>
      <c r="J499" s="418" t="b">
        <v>0</v>
      </c>
      <c r="K499" s="419" t="s">
        <v>217</v>
      </c>
      <c r="L499" s="419" t="s">
        <v>1186</v>
      </c>
      <c r="M499" s="419" t="s">
        <v>570</v>
      </c>
      <c r="N499" s="419" t="s">
        <v>551</v>
      </c>
      <c r="O499" s="419" t="s">
        <v>551</v>
      </c>
      <c r="P499" s="419" t="s">
        <v>396</v>
      </c>
    </row>
    <row r="500" spans="1:16" ht="43.5" x14ac:dyDescent="0.35">
      <c r="A500" s="418">
        <v>1169</v>
      </c>
      <c r="B500" s="418" t="s">
        <v>1893</v>
      </c>
      <c r="C500" s="419" t="s">
        <v>1894</v>
      </c>
      <c r="D500" s="420">
        <v>28491</v>
      </c>
      <c r="E500" s="420">
        <v>41593</v>
      </c>
      <c r="F500" s="418">
        <v>13102</v>
      </c>
      <c r="G500" s="418">
        <v>35.871321013004803</v>
      </c>
      <c r="H500" s="419" t="s">
        <v>12</v>
      </c>
      <c r="I500" s="419" t="s">
        <v>378</v>
      </c>
      <c r="J500" s="418" t="b">
        <v>0</v>
      </c>
      <c r="K500" s="419" t="s">
        <v>217</v>
      </c>
      <c r="L500" s="419" t="s">
        <v>338</v>
      </c>
      <c r="M500" s="419" t="s">
        <v>338</v>
      </c>
      <c r="N500" s="419" t="s">
        <v>551</v>
      </c>
      <c r="O500" s="419" t="s">
        <v>551</v>
      </c>
      <c r="P500" s="419" t="s">
        <v>396</v>
      </c>
    </row>
    <row r="501" spans="1:16" ht="43.5" x14ac:dyDescent="0.35">
      <c r="A501" s="418">
        <v>1170</v>
      </c>
      <c r="B501" s="418" t="s">
        <v>1893</v>
      </c>
      <c r="C501" s="419" t="s">
        <v>1895</v>
      </c>
      <c r="D501" s="420">
        <v>29378</v>
      </c>
      <c r="E501" s="420">
        <v>41593</v>
      </c>
      <c r="F501" s="418">
        <v>12215</v>
      </c>
      <c r="G501" s="418">
        <v>33.442847364818597</v>
      </c>
      <c r="H501" s="419" t="s">
        <v>12</v>
      </c>
      <c r="I501" s="419" t="s">
        <v>378</v>
      </c>
      <c r="J501" s="418" t="b">
        <v>0</v>
      </c>
      <c r="K501" s="419" t="s">
        <v>217</v>
      </c>
      <c r="L501" s="419" t="s">
        <v>338</v>
      </c>
      <c r="M501" s="419" t="s">
        <v>338</v>
      </c>
      <c r="N501" s="419" t="s">
        <v>551</v>
      </c>
      <c r="O501" s="419" t="s">
        <v>551</v>
      </c>
      <c r="P501" s="419" t="s">
        <v>396</v>
      </c>
    </row>
    <row r="502" spans="1:16" ht="43.5" x14ac:dyDescent="0.35">
      <c r="A502" s="418">
        <v>1171</v>
      </c>
      <c r="B502" s="418" t="s">
        <v>1896</v>
      </c>
      <c r="C502" s="419" t="s">
        <v>1897</v>
      </c>
      <c r="D502" s="420">
        <v>29378</v>
      </c>
      <c r="E502" s="420">
        <v>41593</v>
      </c>
      <c r="F502" s="418">
        <v>12215</v>
      </c>
      <c r="G502" s="418">
        <v>33.442847364818597</v>
      </c>
      <c r="H502" s="419" t="s">
        <v>12</v>
      </c>
      <c r="I502" s="419" t="s">
        <v>378</v>
      </c>
      <c r="J502" s="418" t="b">
        <v>0</v>
      </c>
      <c r="K502" s="419" t="s">
        <v>217</v>
      </c>
      <c r="L502" s="419" t="s">
        <v>1138</v>
      </c>
      <c r="M502" s="419" t="s">
        <v>1188</v>
      </c>
      <c r="N502" s="419" t="s">
        <v>566</v>
      </c>
      <c r="O502" s="419" t="s">
        <v>566</v>
      </c>
      <c r="P502" s="419" t="s">
        <v>396</v>
      </c>
    </row>
    <row r="503" spans="1:16" ht="43.5" x14ac:dyDescent="0.35">
      <c r="A503" s="418">
        <v>1172</v>
      </c>
      <c r="B503" s="418" t="s">
        <v>1896</v>
      </c>
      <c r="C503" s="419" t="s">
        <v>1898</v>
      </c>
      <c r="D503" s="420">
        <v>33183</v>
      </c>
      <c r="E503" s="420">
        <v>41593</v>
      </c>
      <c r="F503" s="418">
        <v>8410</v>
      </c>
      <c r="G503" s="418">
        <v>23.025325119781002</v>
      </c>
      <c r="H503" s="419" t="s">
        <v>12</v>
      </c>
      <c r="I503" s="419" t="s">
        <v>378</v>
      </c>
      <c r="J503" s="418" t="b">
        <v>0</v>
      </c>
      <c r="K503" s="419" t="s">
        <v>217</v>
      </c>
      <c r="L503" s="419" t="s">
        <v>1138</v>
      </c>
      <c r="M503" s="419" t="s">
        <v>1188</v>
      </c>
      <c r="N503" s="419" t="s">
        <v>566</v>
      </c>
      <c r="O503" s="419" t="s">
        <v>566</v>
      </c>
      <c r="P503" s="419" t="s">
        <v>396</v>
      </c>
    </row>
    <row r="504" spans="1:16" ht="43.5" x14ac:dyDescent="0.35">
      <c r="A504" s="418">
        <v>1173</v>
      </c>
      <c r="B504" s="418" t="s">
        <v>1896</v>
      </c>
      <c r="C504" s="419" t="s">
        <v>1899</v>
      </c>
      <c r="D504" s="420">
        <v>30968</v>
      </c>
      <c r="E504" s="420">
        <v>41593</v>
      </c>
      <c r="F504" s="418">
        <v>10625</v>
      </c>
      <c r="G504" s="418">
        <v>29.0896646132786</v>
      </c>
      <c r="H504" s="419" t="s">
        <v>12</v>
      </c>
      <c r="I504" s="419" t="s">
        <v>378</v>
      </c>
      <c r="J504" s="418" t="b">
        <v>0</v>
      </c>
      <c r="K504" s="419" t="s">
        <v>217</v>
      </c>
      <c r="L504" s="419" t="s">
        <v>1138</v>
      </c>
      <c r="M504" s="419" t="s">
        <v>1188</v>
      </c>
      <c r="N504" s="419" t="s">
        <v>566</v>
      </c>
      <c r="O504" s="419" t="s">
        <v>566</v>
      </c>
      <c r="P504" s="419" t="s">
        <v>396</v>
      </c>
    </row>
    <row r="505" spans="1:16" ht="43.5" x14ac:dyDescent="0.35">
      <c r="A505" s="418">
        <v>1174</v>
      </c>
      <c r="B505" s="418" t="s">
        <v>1900</v>
      </c>
      <c r="C505" s="419" t="s">
        <v>1901</v>
      </c>
      <c r="D505" s="420">
        <v>31496</v>
      </c>
      <c r="E505" s="420">
        <v>41593</v>
      </c>
      <c r="F505" s="418">
        <v>10097</v>
      </c>
      <c r="G505" s="418">
        <v>27.644079397672801</v>
      </c>
      <c r="H505" s="419" t="s">
        <v>12</v>
      </c>
      <c r="I505" s="419" t="s">
        <v>378</v>
      </c>
      <c r="J505" s="418" t="b">
        <v>0</v>
      </c>
      <c r="K505" s="419" t="s">
        <v>217</v>
      </c>
      <c r="L505" s="419" t="s">
        <v>976</v>
      </c>
      <c r="M505" s="419" t="s">
        <v>1188</v>
      </c>
      <c r="N505" s="419" t="s">
        <v>566</v>
      </c>
      <c r="O505" s="419" t="s">
        <v>566</v>
      </c>
      <c r="P505" s="419" t="s">
        <v>396</v>
      </c>
    </row>
    <row r="506" spans="1:16" ht="43.5" x14ac:dyDescent="0.35">
      <c r="A506" s="418">
        <v>1175</v>
      </c>
      <c r="B506" s="418" t="s">
        <v>1900</v>
      </c>
      <c r="C506" s="419" t="s">
        <v>1902</v>
      </c>
      <c r="D506" s="420">
        <v>31953</v>
      </c>
      <c r="E506" s="420">
        <v>41593</v>
      </c>
      <c r="F506" s="418">
        <v>9640</v>
      </c>
      <c r="G506" s="418">
        <v>26.3928815879535</v>
      </c>
      <c r="H506" s="419" t="s">
        <v>12</v>
      </c>
      <c r="I506" s="419" t="s">
        <v>378</v>
      </c>
      <c r="J506" s="418" t="b">
        <v>0</v>
      </c>
      <c r="K506" s="419" t="s">
        <v>217</v>
      </c>
      <c r="L506" s="419" t="s">
        <v>976</v>
      </c>
      <c r="M506" s="419" t="s">
        <v>1188</v>
      </c>
      <c r="N506" s="419" t="s">
        <v>566</v>
      </c>
      <c r="O506" s="419" t="s">
        <v>566</v>
      </c>
      <c r="P506" s="419" t="s">
        <v>396</v>
      </c>
    </row>
    <row r="507" spans="1:16" hidden="1" x14ac:dyDescent="0.35">
      <c r="A507" s="418">
        <v>1176</v>
      </c>
      <c r="B507" s="418" t="s">
        <v>1903</v>
      </c>
      <c r="C507" s="419" t="s">
        <v>1904</v>
      </c>
      <c r="D507" s="420">
        <v>31934</v>
      </c>
      <c r="E507" s="420">
        <v>41834</v>
      </c>
      <c r="F507" s="418">
        <v>9900</v>
      </c>
      <c r="G507" s="418">
        <v>27.104722792607799</v>
      </c>
      <c r="H507" s="419" t="s">
        <v>12</v>
      </c>
      <c r="I507" s="419" t="s">
        <v>381</v>
      </c>
      <c r="J507" s="418" t="b">
        <v>0</v>
      </c>
      <c r="K507" s="419" t="s">
        <v>217</v>
      </c>
      <c r="L507" s="419" t="s">
        <v>1191</v>
      </c>
      <c r="M507" s="419" t="s">
        <v>1193</v>
      </c>
      <c r="N507" s="419" t="s">
        <v>399</v>
      </c>
      <c r="O507" s="419" t="s">
        <v>399</v>
      </c>
      <c r="P507" s="419" t="s">
        <v>396</v>
      </c>
    </row>
    <row r="508" spans="1:16" ht="29" x14ac:dyDescent="0.35">
      <c r="A508" s="418">
        <v>1177</v>
      </c>
      <c r="B508" s="418" t="s">
        <v>1903</v>
      </c>
      <c r="C508" s="419" t="s">
        <v>1905</v>
      </c>
      <c r="D508" s="420">
        <v>31934</v>
      </c>
      <c r="E508" s="420">
        <v>41834</v>
      </c>
      <c r="F508" s="418">
        <v>9900</v>
      </c>
      <c r="G508" s="418">
        <v>27.104722792607799</v>
      </c>
      <c r="H508" s="419" t="s">
        <v>12</v>
      </c>
      <c r="I508" s="419" t="s">
        <v>382</v>
      </c>
      <c r="J508" s="418" t="b">
        <v>0</v>
      </c>
      <c r="K508" s="419" t="s">
        <v>217</v>
      </c>
      <c r="L508" s="419" t="s">
        <v>1191</v>
      </c>
      <c r="M508" s="419" t="s">
        <v>1193</v>
      </c>
      <c r="N508" s="419" t="s">
        <v>399</v>
      </c>
      <c r="O508" s="419" t="s">
        <v>399</v>
      </c>
      <c r="P508" s="419" t="s">
        <v>396</v>
      </c>
    </row>
    <row r="509" spans="1:16" ht="29" hidden="1" x14ac:dyDescent="0.35">
      <c r="A509" s="418">
        <v>1178</v>
      </c>
      <c r="B509" s="418" t="s">
        <v>1906</v>
      </c>
      <c r="C509" s="419" t="s">
        <v>1907</v>
      </c>
      <c r="D509" s="420">
        <v>27551</v>
      </c>
      <c r="E509" s="420">
        <v>41834</v>
      </c>
      <c r="F509" s="418">
        <v>14283</v>
      </c>
      <c r="G509" s="418">
        <v>39.104722792607802</v>
      </c>
      <c r="H509" s="419" t="s">
        <v>12</v>
      </c>
      <c r="I509" s="419" t="s">
        <v>386</v>
      </c>
      <c r="J509" s="418" t="b">
        <v>0</v>
      </c>
      <c r="K509" s="419" t="s">
        <v>217</v>
      </c>
      <c r="L509" s="419" t="s">
        <v>1194</v>
      </c>
      <c r="M509" s="419" t="s">
        <v>1194</v>
      </c>
      <c r="N509" s="419" t="s">
        <v>399</v>
      </c>
      <c r="O509" s="419" t="s">
        <v>399</v>
      </c>
      <c r="P509" s="419" t="s">
        <v>396</v>
      </c>
    </row>
    <row r="510" spans="1:16" hidden="1" x14ac:dyDescent="0.35">
      <c r="A510" s="418">
        <v>1179</v>
      </c>
      <c r="B510" s="418" t="s">
        <v>1906</v>
      </c>
      <c r="C510" s="419" t="s">
        <v>1908</v>
      </c>
      <c r="D510" s="420">
        <v>27917</v>
      </c>
      <c r="E510" s="420">
        <v>41834</v>
      </c>
      <c r="F510" s="418">
        <v>13917</v>
      </c>
      <c r="G510" s="418">
        <v>38.102669404517499</v>
      </c>
      <c r="H510" s="419" t="s">
        <v>12</v>
      </c>
      <c r="I510" s="419" t="s">
        <v>376</v>
      </c>
      <c r="J510" s="418" t="b">
        <v>0</v>
      </c>
      <c r="K510" s="419" t="s">
        <v>217</v>
      </c>
      <c r="L510" s="419" t="s">
        <v>1194</v>
      </c>
      <c r="M510" s="419" t="s">
        <v>1194</v>
      </c>
      <c r="N510" s="419" t="s">
        <v>399</v>
      </c>
      <c r="O510" s="419" t="s">
        <v>399</v>
      </c>
      <c r="P510" s="419" t="s">
        <v>396</v>
      </c>
    </row>
    <row r="511" spans="1:16" hidden="1" x14ac:dyDescent="0.35">
      <c r="A511" s="418">
        <v>1180</v>
      </c>
      <c r="B511" s="418" t="s">
        <v>1906</v>
      </c>
      <c r="C511" s="419" t="s">
        <v>1909</v>
      </c>
      <c r="D511" s="420">
        <v>30473</v>
      </c>
      <c r="E511" s="420">
        <v>41469</v>
      </c>
      <c r="F511" s="418">
        <v>10996</v>
      </c>
      <c r="G511" s="418">
        <v>30.105407255304598</v>
      </c>
      <c r="H511" s="419" t="s">
        <v>12</v>
      </c>
      <c r="I511" s="419" t="s">
        <v>386</v>
      </c>
      <c r="J511" s="418" t="b">
        <v>0</v>
      </c>
      <c r="K511" s="419" t="s">
        <v>217</v>
      </c>
      <c r="L511" s="419" t="s">
        <v>1194</v>
      </c>
      <c r="M511" s="419" t="s">
        <v>1194</v>
      </c>
      <c r="N511" s="419" t="s">
        <v>399</v>
      </c>
      <c r="O511" s="419" t="s">
        <v>399</v>
      </c>
      <c r="P511" s="419" t="s">
        <v>396</v>
      </c>
    </row>
    <row r="512" spans="1:16" hidden="1" x14ac:dyDescent="0.35">
      <c r="A512" s="418">
        <v>1181</v>
      </c>
      <c r="B512" s="418" t="s">
        <v>1906</v>
      </c>
      <c r="C512" s="419" t="s">
        <v>1910</v>
      </c>
      <c r="D512" s="420">
        <v>35587</v>
      </c>
      <c r="E512" s="420">
        <v>41834</v>
      </c>
      <c r="F512" s="418">
        <v>6247</v>
      </c>
      <c r="G512" s="418">
        <v>17.103353867214199</v>
      </c>
      <c r="H512" s="419" t="s">
        <v>12</v>
      </c>
      <c r="I512" s="419" t="s">
        <v>387</v>
      </c>
      <c r="J512" s="418" t="b">
        <v>0</v>
      </c>
      <c r="K512" s="419" t="s">
        <v>217</v>
      </c>
      <c r="L512" s="419" t="s">
        <v>1194</v>
      </c>
      <c r="M512" s="419" t="s">
        <v>1194</v>
      </c>
      <c r="N512" s="419" t="s">
        <v>399</v>
      </c>
      <c r="O512" s="419" t="s">
        <v>399</v>
      </c>
      <c r="P512" s="419" t="s">
        <v>396</v>
      </c>
    </row>
    <row r="513" spans="1:16" ht="43.5" x14ac:dyDescent="0.35">
      <c r="A513" s="418">
        <v>1182</v>
      </c>
      <c r="B513" s="418" t="s">
        <v>1911</v>
      </c>
      <c r="C513" s="419" t="s">
        <v>1912</v>
      </c>
      <c r="D513" s="420">
        <v>21342</v>
      </c>
      <c r="E513" s="420">
        <v>41834</v>
      </c>
      <c r="F513" s="418">
        <v>20492</v>
      </c>
      <c r="G513" s="418">
        <v>56.104038329910999</v>
      </c>
      <c r="H513" s="419" t="s">
        <v>12</v>
      </c>
      <c r="I513" s="419" t="s">
        <v>378</v>
      </c>
      <c r="J513" s="418" t="b">
        <v>0</v>
      </c>
      <c r="K513" s="419" t="s">
        <v>217</v>
      </c>
      <c r="L513" s="419" t="s">
        <v>1198</v>
      </c>
      <c r="M513" s="419" t="s">
        <v>1198</v>
      </c>
      <c r="N513" s="419" t="s">
        <v>399</v>
      </c>
      <c r="O513" s="419" t="s">
        <v>399</v>
      </c>
      <c r="P513" s="419" t="s">
        <v>396</v>
      </c>
    </row>
    <row r="514" spans="1:16" hidden="1" x14ac:dyDescent="0.35">
      <c r="A514" s="418">
        <v>1183</v>
      </c>
      <c r="B514" s="418" t="s">
        <v>1911</v>
      </c>
      <c r="C514" s="419" t="s">
        <v>1913</v>
      </c>
      <c r="D514" s="420">
        <v>29012</v>
      </c>
      <c r="E514" s="420">
        <v>41834</v>
      </c>
      <c r="F514" s="418">
        <v>12822</v>
      </c>
      <c r="G514" s="418">
        <v>35.104722792607802</v>
      </c>
      <c r="H514" s="419" t="s">
        <v>12</v>
      </c>
      <c r="I514" s="419" t="s">
        <v>376</v>
      </c>
      <c r="J514" s="418" t="b">
        <v>0</v>
      </c>
      <c r="K514" s="419" t="s">
        <v>217</v>
      </c>
      <c r="L514" s="419" t="s">
        <v>1198</v>
      </c>
      <c r="M514" s="419" t="s">
        <v>1198</v>
      </c>
      <c r="N514" s="419" t="s">
        <v>399</v>
      </c>
      <c r="O514" s="419" t="s">
        <v>399</v>
      </c>
      <c r="P514" s="419" t="s">
        <v>396</v>
      </c>
    </row>
    <row r="515" spans="1:16" ht="29" hidden="1" x14ac:dyDescent="0.35">
      <c r="A515" s="418">
        <v>1184</v>
      </c>
      <c r="B515" s="418" t="s">
        <v>1911</v>
      </c>
      <c r="C515" s="419" t="s">
        <v>1914</v>
      </c>
      <c r="D515" s="420">
        <v>29378</v>
      </c>
      <c r="E515" s="420">
        <v>41834</v>
      </c>
      <c r="F515" s="418">
        <v>12456</v>
      </c>
      <c r="G515" s="418">
        <v>34.1026694045174</v>
      </c>
      <c r="H515" s="419" t="s">
        <v>12</v>
      </c>
      <c r="I515" s="419" t="s">
        <v>376</v>
      </c>
      <c r="J515" s="418" t="b">
        <v>0</v>
      </c>
      <c r="K515" s="419" t="s">
        <v>217</v>
      </c>
      <c r="L515" s="419" t="s">
        <v>1198</v>
      </c>
      <c r="M515" s="419" t="s">
        <v>1198</v>
      </c>
      <c r="N515" s="419" t="s">
        <v>399</v>
      </c>
      <c r="O515" s="419" t="s">
        <v>399</v>
      </c>
      <c r="P515" s="419" t="s">
        <v>396</v>
      </c>
    </row>
    <row r="516" spans="1:16" hidden="1" x14ac:dyDescent="0.35">
      <c r="A516" s="418">
        <v>1185</v>
      </c>
      <c r="B516" s="418" t="s">
        <v>1915</v>
      </c>
      <c r="C516" s="419" t="s">
        <v>1916</v>
      </c>
      <c r="D516" s="420">
        <v>28282</v>
      </c>
      <c r="E516" s="420">
        <v>41834</v>
      </c>
      <c r="F516" s="418">
        <v>13552</v>
      </c>
      <c r="G516" s="418">
        <v>37.103353867214203</v>
      </c>
      <c r="H516" s="419" t="s">
        <v>12</v>
      </c>
      <c r="I516" s="419" t="s">
        <v>383</v>
      </c>
      <c r="J516" s="418" t="b">
        <v>0</v>
      </c>
      <c r="K516" s="419" t="s">
        <v>217</v>
      </c>
      <c r="L516" s="419" t="s">
        <v>1201</v>
      </c>
      <c r="M516" s="419" t="s">
        <v>1201</v>
      </c>
      <c r="N516" s="419" t="s">
        <v>399</v>
      </c>
      <c r="O516" s="419" t="s">
        <v>399</v>
      </c>
      <c r="P516" s="419" t="s">
        <v>396</v>
      </c>
    </row>
    <row r="517" spans="1:16" hidden="1" x14ac:dyDescent="0.35">
      <c r="A517" s="418">
        <v>1186</v>
      </c>
      <c r="B517" s="418" t="s">
        <v>1915</v>
      </c>
      <c r="C517" s="419" t="s">
        <v>1917</v>
      </c>
      <c r="D517" s="420">
        <v>29012</v>
      </c>
      <c r="E517" s="420">
        <v>41834</v>
      </c>
      <c r="F517" s="418">
        <v>12822</v>
      </c>
      <c r="G517" s="418">
        <v>35.104722792607802</v>
      </c>
      <c r="H517" s="419" t="s">
        <v>12</v>
      </c>
      <c r="I517" s="419" t="s">
        <v>383</v>
      </c>
      <c r="J517" s="418" t="b">
        <v>0</v>
      </c>
      <c r="K517" s="419" t="s">
        <v>217</v>
      </c>
      <c r="L517" s="419" t="s">
        <v>1201</v>
      </c>
      <c r="M517" s="419" t="s">
        <v>1201</v>
      </c>
      <c r="N517" s="419" t="s">
        <v>399</v>
      </c>
      <c r="O517" s="419" t="s">
        <v>399</v>
      </c>
      <c r="P517" s="419" t="s">
        <v>396</v>
      </c>
    </row>
    <row r="518" spans="1:16" ht="43.5" x14ac:dyDescent="0.35">
      <c r="A518" s="418">
        <v>1187</v>
      </c>
      <c r="B518" s="418" t="s">
        <v>1918</v>
      </c>
      <c r="C518" s="419" t="s">
        <v>1919</v>
      </c>
      <c r="D518" s="420">
        <v>29378</v>
      </c>
      <c r="E518" s="420">
        <v>41834</v>
      </c>
      <c r="F518" s="418">
        <v>12456</v>
      </c>
      <c r="G518" s="418">
        <v>34.1026694045174</v>
      </c>
      <c r="H518" s="419" t="s">
        <v>12</v>
      </c>
      <c r="I518" s="419" t="s">
        <v>378</v>
      </c>
      <c r="J518" s="418" t="b">
        <v>0</v>
      </c>
      <c r="K518" s="419" t="s">
        <v>217</v>
      </c>
      <c r="L518" s="419" t="s">
        <v>1202</v>
      </c>
      <c r="M518" s="419" t="s">
        <v>1202</v>
      </c>
      <c r="N518" s="419" t="s">
        <v>399</v>
      </c>
      <c r="O518" s="419" t="s">
        <v>399</v>
      </c>
      <c r="P518" s="419" t="s">
        <v>396</v>
      </c>
    </row>
    <row r="519" spans="1:16" ht="43.5" x14ac:dyDescent="0.35">
      <c r="A519" s="418">
        <v>1188</v>
      </c>
      <c r="B519" s="418" t="s">
        <v>1918</v>
      </c>
      <c r="C519" s="419" t="s">
        <v>1920</v>
      </c>
      <c r="D519" s="420">
        <v>29012</v>
      </c>
      <c r="E519" s="420">
        <v>41834</v>
      </c>
      <c r="F519" s="418">
        <v>12822</v>
      </c>
      <c r="G519" s="418">
        <v>35.104722792607802</v>
      </c>
      <c r="H519" s="419" t="s">
        <v>12</v>
      </c>
      <c r="I519" s="419" t="s">
        <v>378</v>
      </c>
      <c r="J519" s="418" t="b">
        <v>0</v>
      </c>
      <c r="K519" s="419" t="s">
        <v>217</v>
      </c>
      <c r="L519" s="419" t="s">
        <v>1202</v>
      </c>
      <c r="M519" s="419" t="s">
        <v>1202</v>
      </c>
      <c r="N519" s="419" t="s">
        <v>399</v>
      </c>
      <c r="O519" s="419" t="s">
        <v>399</v>
      </c>
      <c r="P519" s="419" t="s">
        <v>396</v>
      </c>
    </row>
    <row r="520" spans="1:16" ht="43.5" x14ac:dyDescent="0.35">
      <c r="A520" s="418">
        <v>1189</v>
      </c>
      <c r="B520" s="418" t="s">
        <v>1921</v>
      </c>
      <c r="C520" s="419" t="s">
        <v>1922</v>
      </c>
      <c r="D520" s="420">
        <v>29743</v>
      </c>
      <c r="E520" s="420">
        <v>41834</v>
      </c>
      <c r="F520" s="418">
        <v>12091</v>
      </c>
      <c r="G520" s="418">
        <v>33.103353867214203</v>
      </c>
      <c r="H520" s="419" t="s">
        <v>12</v>
      </c>
      <c r="I520" s="419" t="s">
        <v>378</v>
      </c>
      <c r="J520" s="418" t="b">
        <v>0</v>
      </c>
      <c r="K520" s="419" t="s">
        <v>217</v>
      </c>
      <c r="L520" s="419" t="s">
        <v>1203</v>
      </c>
      <c r="M520" s="419" t="s">
        <v>1203</v>
      </c>
      <c r="N520" s="419" t="s">
        <v>399</v>
      </c>
      <c r="O520" s="419" t="s">
        <v>399</v>
      </c>
      <c r="P520" s="419" t="s">
        <v>396</v>
      </c>
    </row>
    <row r="521" spans="1:16" hidden="1" x14ac:dyDescent="0.35">
      <c r="A521" s="418">
        <v>1190</v>
      </c>
      <c r="B521" s="418" t="s">
        <v>1921</v>
      </c>
      <c r="C521" s="419" t="s">
        <v>1923</v>
      </c>
      <c r="D521" s="420">
        <v>30839</v>
      </c>
      <c r="E521" s="420">
        <v>41834</v>
      </c>
      <c r="F521" s="418">
        <v>10995</v>
      </c>
      <c r="G521" s="418">
        <v>30.102669404517499</v>
      </c>
      <c r="H521" s="419" t="s">
        <v>12</v>
      </c>
      <c r="I521" s="419" t="s">
        <v>383</v>
      </c>
      <c r="J521" s="418" t="b">
        <v>0</v>
      </c>
      <c r="K521" s="419" t="s">
        <v>217</v>
      </c>
      <c r="L521" s="419" t="s">
        <v>1203</v>
      </c>
      <c r="M521" s="419" t="s">
        <v>1203</v>
      </c>
      <c r="N521" s="419" t="s">
        <v>399</v>
      </c>
      <c r="O521" s="419" t="s">
        <v>399</v>
      </c>
      <c r="P521" s="419" t="s">
        <v>396</v>
      </c>
    </row>
    <row r="522" spans="1:16" hidden="1" x14ac:dyDescent="0.35">
      <c r="A522" s="418">
        <v>1191</v>
      </c>
      <c r="B522" s="418" t="s">
        <v>1921</v>
      </c>
      <c r="C522" s="419" t="s">
        <v>1924</v>
      </c>
      <c r="D522" s="420">
        <v>29743</v>
      </c>
      <c r="E522" s="420">
        <v>41834</v>
      </c>
      <c r="F522" s="418">
        <v>12091</v>
      </c>
      <c r="G522" s="418">
        <v>33.103353867214203</v>
      </c>
      <c r="H522" s="419" t="s">
        <v>12</v>
      </c>
      <c r="I522" s="419" t="s">
        <v>383</v>
      </c>
      <c r="J522" s="418" t="b">
        <v>0</v>
      </c>
      <c r="K522" s="419" t="s">
        <v>217</v>
      </c>
      <c r="L522" s="419" t="s">
        <v>1203</v>
      </c>
      <c r="M522" s="419" t="s">
        <v>1203</v>
      </c>
      <c r="N522" s="419" t="s">
        <v>399</v>
      </c>
      <c r="O522" s="419" t="s">
        <v>399</v>
      </c>
      <c r="P522" s="419" t="s">
        <v>396</v>
      </c>
    </row>
    <row r="523" spans="1:16" hidden="1" x14ac:dyDescent="0.35">
      <c r="A523" s="418">
        <v>1192</v>
      </c>
      <c r="B523" s="418" t="s">
        <v>1921</v>
      </c>
      <c r="C523" s="419" t="s">
        <v>1925</v>
      </c>
      <c r="D523" s="420">
        <v>27917</v>
      </c>
      <c r="E523" s="420">
        <v>41834</v>
      </c>
      <c r="F523" s="418">
        <v>13917</v>
      </c>
      <c r="G523" s="418">
        <v>38.102669404517499</v>
      </c>
      <c r="H523" s="419" t="s">
        <v>12</v>
      </c>
      <c r="I523" s="419" t="s">
        <v>387</v>
      </c>
      <c r="J523" s="418" t="b">
        <v>0</v>
      </c>
      <c r="K523" s="419" t="s">
        <v>217</v>
      </c>
      <c r="L523" s="419" t="s">
        <v>1203</v>
      </c>
      <c r="M523" s="419" t="s">
        <v>1203</v>
      </c>
      <c r="N523" s="419" t="s">
        <v>399</v>
      </c>
      <c r="O523" s="419" t="s">
        <v>399</v>
      </c>
      <c r="P523" s="419" t="s">
        <v>396</v>
      </c>
    </row>
  </sheetData>
  <autoFilter ref="A1:P523">
    <filterColumn colId="8">
      <filters>
        <filter val="Form 1"/>
        <filter val="Form 2"/>
        <filter val="Form 3"/>
        <filter val="Form 4"/>
        <filter val="Junior Certificate"/>
        <filter val="Malawi School Certificate of Education"/>
        <filter val="Primary School Leaving Certificat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3" zoomScaleNormal="100" workbookViewId="0">
      <selection activeCell="D75" sqref="D75"/>
    </sheetView>
  </sheetViews>
  <sheetFormatPr defaultColWidth="9.1796875" defaultRowHeight="14.5" x14ac:dyDescent="0.35"/>
  <cols>
    <col min="1" max="1" width="24.81640625" style="1" customWidth="1"/>
    <col min="2" max="3" width="11.81640625" style="1" customWidth="1"/>
    <col min="4" max="4" width="11.81640625" style="13" customWidth="1"/>
    <col min="5" max="6" width="11.54296875" style="1" bestFit="1" customWidth="1"/>
    <col min="7" max="16384" width="9.1796875" style="1"/>
  </cols>
  <sheetData>
    <row r="1" spans="1:6" ht="15.75" customHeight="1" thickBot="1" x14ac:dyDescent="0.4">
      <c r="A1" s="433" t="s">
        <v>71</v>
      </c>
      <c r="B1" s="434"/>
      <c r="C1" s="434"/>
      <c r="D1" s="435"/>
    </row>
    <row r="2" spans="1:6" ht="35.25" customHeight="1" thickBot="1" x14ac:dyDescent="0.4">
      <c r="A2" s="2"/>
      <c r="B2" s="12" t="s">
        <v>11</v>
      </c>
      <c r="C2" s="15" t="s">
        <v>12</v>
      </c>
      <c r="D2" s="24" t="s">
        <v>10</v>
      </c>
    </row>
    <row r="3" spans="1:6" x14ac:dyDescent="0.35">
      <c r="A3" s="19"/>
      <c r="B3" s="58"/>
      <c r="C3" s="59"/>
      <c r="D3" s="60">
        <f>SUM(B3:C3)</f>
        <v>0</v>
      </c>
    </row>
    <row r="4" spans="1:6" x14ac:dyDescent="0.35">
      <c r="A4" s="20"/>
      <c r="B4" s="56"/>
      <c r="C4" s="57"/>
      <c r="D4" s="60">
        <f t="shared" ref="D4:D8" si="0">SUM(B4:C4)</f>
        <v>0</v>
      </c>
    </row>
    <row r="5" spans="1:6" x14ac:dyDescent="0.35">
      <c r="A5" s="20"/>
      <c r="B5" s="56"/>
      <c r="C5" s="57"/>
      <c r="D5" s="60">
        <f t="shared" si="0"/>
        <v>0</v>
      </c>
    </row>
    <row r="6" spans="1:6" x14ac:dyDescent="0.35">
      <c r="A6" s="20"/>
      <c r="B6" s="56"/>
      <c r="C6" s="57"/>
      <c r="D6" s="60">
        <f t="shared" si="0"/>
        <v>0</v>
      </c>
    </row>
    <row r="7" spans="1:6" ht="15" thickBot="1" x14ac:dyDescent="0.4">
      <c r="A7" s="20"/>
      <c r="B7" s="56"/>
      <c r="C7" s="57"/>
      <c r="D7" s="347">
        <f t="shared" si="0"/>
        <v>0</v>
      </c>
    </row>
    <row r="8" spans="1:6" x14ac:dyDescent="0.35">
      <c r="A8" s="9"/>
      <c r="B8" s="56"/>
      <c r="C8" s="75"/>
      <c r="D8" s="76">
        <f t="shared" si="0"/>
        <v>0</v>
      </c>
    </row>
    <row r="9" spans="1:6" x14ac:dyDescent="0.35">
      <c r="A9" s="9"/>
      <c r="B9" s="56"/>
      <c r="C9" s="75"/>
      <c r="D9" s="77"/>
    </row>
    <row r="10" spans="1:6" x14ac:dyDescent="0.35">
      <c r="A10" s="9"/>
      <c r="B10" s="56"/>
      <c r="C10" s="75"/>
      <c r="D10" s="77"/>
    </row>
    <row r="11" spans="1:6" ht="15" thickBot="1" x14ac:dyDescent="0.4">
      <c r="A11" s="9"/>
      <c r="B11" s="56"/>
      <c r="C11" s="75"/>
      <c r="D11" s="154"/>
    </row>
    <row r="12" spans="1:6" s="13" customFormat="1" ht="15" thickBot="1" x14ac:dyDescent="0.4">
      <c r="A12" s="348" t="s">
        <v>10</v>
      </c>
      <c r="B12" s="349"/>
      <c r="C12" s="171"/>
      <c r="D12" s="155">
        <f>SUM(D3:D8)</f>
        <v>0</v>
      </c>
    </row>
    <row r="13" spans="1:6" ht="15" thickBot="1" x14ac:dyDescent="0.4"/>
    <row r="14" spans="1:6" ht="15.75" customHeight="1" thickBot="1" x14ac:dyDescent="0.4">
      <c r="A14" s="433" t="s">
        <v>76</v>
      </c>
      <c r="B14" s="436"/>
      <c r="C14" s="436"/>
      <c r="D14" s="437"/>
    </row>
    <row r="15" spans="1:6" ht="35.25" customHeight="1" thickBot="1" x14ac:dyDescent="0.4">
      <c r="A15" s="2"/>
      <c r="B15" s="26"/>
      <c r="C15" s="26"/>
      <c r="D15" s="5" t="s">
        <v>10</v>
      </c>
    </row>
    <row r="16" spans="1:6" x14ac:dyDescent="0.35">
      <c r="A16" s="6" t="s">
        <v>1926</v>
      </c>
      <c r="B16" s="64"/>
      <c r="C16" s="65"/>
      <c r="D16" s="64">
        <v>3</v>
      </c>
      <c r="F16" s="118">
        <f t="shared" ref="F16:F24" si="1">D16/$D$24</f>
        <v>9.6463022508038593E-3</v>
      </c>
    </row>
    <row r="17" spans="1:6" x14ac:dyDescent="0.35">
      <c r="A17" s="8" t="s">
        <v>1927</v>
      </c>
      <c r="B17" s="66"/>
      <c r="C17" s="67"/>
      <c r="D17" s="66">
        <v>17</v>
      </c>
      <c r="F17" s="118">
        <f t="shared" si="1"/>
        <v>5.4662379421221867E-2</v>
      </c>
    </row>
    <row r="18" spans="1:6" x14ac:dyDescent="0.35">
      <c r="A18" s="8" t="s">
        <v>1928</v>
      </c>
      <c r="B18" s="66"/>
      <c r="C18" s="67"/>
      <c r="D18" s="66">
        <v>25</v>
      </c>
      <c r="F18" s="118">
        <f t="shared" si="1"/>
        <v>8.0385852090032156E-2</v>
      </c>
    </row>
    <row r="19" spans="1:6" x14ac:dyDescent="0.35">
      <c r="A19" s="8" t="s">
        <v>1929</v>
      </c>
      <c r="B19" s="66"/>
      <c r="C19" s="67"/>
      <c r="D19" s="66">
        <v>43</v>
      </c>
      <c r="F19" s="118">
        <f t="shared" si="1"/>
        <v>0.13826366559485531</v>
      </c>
    </row>
    <row r="20" spans="1:6" x14ac:dyDescent="0.35">
      <c r="A20" s="8" t="s">
        <v>1930</v>
      </c>
      <c r="B20" s="66"/>
      <c r="C20" s="67"/>
      <c r="D20" s="66">
        <v>58</v>
      </c>
      <c r="F20" s="118">
        <f t="shared" si="1"/>
        <v>0.18649517684887459</v>
      </c>
    </row>
    <row r="21" spans="1:6" x14ac:dyDescent="0.35">
      <c r="A21" s="9" t="s">
        <v>1931</v>
      </c>
      <c r="B21" s="66"/>
      <c r="C21" s="66"/>
      <c r="D21" s="66">
        <v>106</v>
      </c>
      <c r="F21" s="118">
        <f t="shared" si="1"/>
        <v>0.34083601286173631</v>
      </c>
    </row>
    <row r="22" spans="1:6" x14ac:dyDescent="0.35">
      <c r="A22" s="9" t="s">
        <v>1933</v>
      </c>
      <c r="B22" s="66"/>
      <c r="C22" s="66"/>
      <c r="D22" s="66">
        <v>33</v>
      </c>
      <c r="F22" s="118">
        <f t="shared" si="1"/>
        <v>0.10610932475884244</v>
      </c>
    </row>
    <row r="23" spans="1:6" x14ac:dyDescent="0.35">
      <c r="A23" s="9" t="s">
        <v>1934</v>
      </c>
      <c r="B23" s="66"/>
      <c r="C23" s="66"/>
      <c r="D23" s="66">
        <v>26</v>
      </c>
      <c r="F23" s="118">
        <f t="shared" si="1"/>
        <v>8.3601286173633438E-2</v>
      </c>
    </row>
    <row r="24" spans="1:6" s="13" customFormat="1" ht="15" thickBot="1" x14ac:dyDescent="0.4">
      <c r="A24" s="344" t="s">
        <v>10</v>
      </c>
      <c r="B24" s="345"/>
      <c r="C24" s="346"/>
      <c r="D24" s="155">
        <f>SUM(D16:D23)</f>
        <v>311</v>
      </c>
      <c r="E24" s="13">
        <f>D24/132</f>
        <v>2.356060606060606</v>
      </c>
      <c r="F24" s="118">
        <f t="shared" si="1"/>
        <v>1</v>
      </c>
    </row>
    <row r="27" spans="1:6" ht="15" thickBot="1" x14ac:dyDescent="0.4"/>
    <row r="28" spans="1:6" ht="15.75" customHeight="1" thickBot="1" x14ac:dyDescent="0.4">
      <c r="A28" s="433" t="s">
        <v>72</v>
      </c>
      <c r="B28" s="434"/>
      <c r="C28" s="434"/>
      <c r="D28" s="435"/>
    </row>
    <row r="29" spans="1:6" ht="35.25" customHeight="1" thickBot="1" x14ac:dyDescent="0.4">
      <c r="A29" s="2"/>
      <c r="B29" s="26"/>
      <c r="C29" s="26"/>
      <c r="D29" s="5" t="s">
        <v>10</v>
      </c>
    </row>
    <row r="30" spans="1:6" x14ac:dyDescent="0.35">
      <c r="A30" s="6" t="s">
        <v>1926</v>
      </c>
      <c r="B30" s="64"/>
      <c r="C30" s="65"/>
      <c r="D30" s="302">
        <v>0</v>
      </c>
    </row>
    <row r="31" spans="1:6" x14ac:dyDescent="0.35">
      <c r="A31" s="8" t="s">
        <v>1927</v>
      </c>
      <c r="B31" s="66"/>
      <c r="C31" s="67"/>
      <c r="D31" s="302">
        <v>1</v>
      </c>
    </row>
    <row r="32" spans="1:6" x14ac:dyDescent="0.35">
      <c r="A32" s="8" t="s">
        <v>1928</v>
      </c>
      <c r="B32" s="66"/>
      <c r="C32" s="67"/>
      <c r="D32" s="302">
        <v>0</v>
      </c>
    </row>
    <row r="33" spans="1:6" x14ac:dyDescent="0.35">
      <c r="A33" s="8" t="s">
        <v>1929</v>
      </c>
      <c r="B33" s="66"/>
      <c r="C33" s="67"/>
      <c r="D33" s="302">
        <v>0</v>
      </c>
      <c r="F33" s="118"/>
    </row>
    <row r="34" spans="1:6" x14ac:dyDescent="0.35">
      <c r="A34" s="8" t="s">
        <v>1930</v>
      </c>
      <c r="B34" s="66"/>
      <c r="C34" s="67"/>
      <c r="D34" s="302">
        <v>0</v>
      </c>
      <c r="F34" s="118"/>
    </row>
    <row r="35" spans="1:6" x14ac:dyDescent="0.35">
      <c r="A35" s="9" t="s">
        <v>1931</v>
      </c>
      <c r="B35" s="66"/>
      <c r="C35" s="66"/>
      <c r="D35" s="290">
        <v>1</v>
      </c>
      <c r="F35" s="118"/>
    </row>
    <row r="36" spans="1:6" x14ac:dyDescent="0.35">
      <c r="A36" s="9" t="s">
        <v>1933</v>
      </c>
      <c r="B36" s="66"/>
      <c r="C36" s="66"/>
      <c r="D36" s="290">
        <v>0</v>
      </c>
      <c r="F36" s="118"/>
    </row>
    <row r="37" spans="1:6" ht="15" thickBot="1" x14ac:dyDescent="0.4">
      <c r="A37" s="9" t="s">
        <v>1934</v>
      </c>
      <c r="B37" s="299"/>
      <c r="C37" s="300"/>
      <c r="D37" s="301">
        <v>0</v>
      </c>
      <c r="F37" s="118"/>
    </row>
    <row r="38" spans="1:6" s="13" customFormat="1" ht="15" thickBot="1" x14ac:dyDescent="0.4">
      <c r="A38" s="11" t="s">
        <v>10</v>
      </c>
      <c r="B38" s="68"/>
      <c r="C38" s="69"/>
      <c r="D38" s="63">
        <v>2</v>
      </c>
    </row>
    <row r="39" spans="1:6" ht="15" thickBot="1" x14ac:dyDescent="0.4"/>
    <row r="40" spans="1:6" ht="15.75" customHeight="1" thickBot="1" x14ac:dyDescent="0.4">
      <c r="A40" s="433" t="s">
        <v>73</v>
      </c>
      <c r="B40" s="434"/>
      <c r="C40" s="434"/>
      <c r="D40" s="435"/>
    </row>
    <row r="41" spans="1:6" ht="35.25" customHeight="1" thickBot="1" x14ac:dyDescent="0.4">
      <c r="A41" s="2"/>
      <c r="B41" s="26"/>
      <c r="C41" s="26"/>
      <c r="D41" s="5" t="s">
        <v>10</v>
      </c>
      <c r="E41" s="118"/>
    </row>
    <row r="42" spans="1:6" x14ac:dyDescent="0.35">
      <c r="A42" s="6" t="s">
        <v>1926</v>
      </c>
      <c r="B42" s="64"/>
      <c r="C42" s="65"/>
      <c r="D42" s="302">
        <v>0</v>
      </c>
      <c r="E42" s="118">
        <f t="shared" ref="E42:E50" si="2">D42/D16</f>
        <v>0</v>
      </c>
    </row>
    <row r="43" spans="1:6" x14ac:dyDescent="0.35">
      <c r="A43" s="8" t="s">
        <v>1927</v>
      </c>
      <c r="B43" s="66"/>
      <c r="C43" s="67"/>
      <c r="D43" s="302">
        <v>1</v>
      </c>
      <c r="E43" s="118">
        <f t="shared" si="2"/>
        <v>5.8823529411764705E-2</v>
      </c>
    </row>
    <row r="44" spans="1:6" x14ac:dyDescent="0.35">
      <c r="A44" s="8" t="s">
        <v>1928</v>
      </c>
      <c r="B44" s="66"/>
      <c r="C44" s="67"/>
      <c r="D44" s="302">
        <v>0</v>
      </c>
      <c r="E44" s="118">
        <f t="shared" si="2"/>
        <v>0</v>
      </c>
    </row>
    <row r="45" spans="1:6" x14ac:dyDescent="0.35">
      <c r="A45" s="8" t="s">
        <v>1929</v>
      </c>
      <c r="B45" s="66"/>
      <c r="C45" s="67"/>
      <c r="D45" s="302">
        <v>0</v>
      </c>
      <c r="E45" s="118">
        <f t="shared" si="2"/>
        <v>0</v>
      </c>
      <c r="F45" s="118"/>
    </row>
    <row r="46" spans="1:6" x14ac:dyDescent="0.35">
      <c r="A46" s="8" t="s">
        <v>1930</v>
      </c>
      <c r="B46" s="66"/>
      <c r="C46" s="67"/>
      <c r="D46" s="302">
        <v>0</v>
      </c>
      <c r="E46" s="118">
        <f t="shared" si="2"/>
        <v>0</v>
      </c>
      <c r="F46" s="118"/>
    </row>
    <row r="47" spans="1:6" x14ac:dyDescent="0.35">
      <c r="A47" s="9" t="s">
        <v>1931</v>
      </c>
      <c r="B47" s="66"/>
      <c r="C47" s="66"/>
      <c r="D47" s="290">
        <v>3</v>
      </c>
      <c r="E47" s="118">
        <f t="shared" si="2"/>
        <v>2.8301886792452831E-2</v>
      </c>
      <c r="F47" s="118"/>
    </row>
    <row r="48" spans="1:6" x14ac:dyDescent="0.35">
      <c r="A48" s="9" t="s">
        <v>1933</v>
      </c>
      <c r="B48" s="66"/>
      <c r="C48" s="66"/>
      <c r="D48" s="290">
        <v>0</v>
      </c>
      <c r="E48" s="118">
        <f t="shared" si="2"/>
        <v>0</v>
      </c>
      <c r="F48" s="118"/>
    </row>
    <row r="49" spans="1:6" x14ac:dyDescent="0.35">
      <c r="A49" s="9" t="s">
        <v>1934</v>
      </c>
      <c r="B49" s="66"/>
      <c r="C49" s="66"/>
      <c r="D49" s="290">
        <v>0</v>
      </c>
      <c r="E49" s="118">
        <f t="shared" si="2"/>
        <v>0</v>
      </c>
      <c r="F49" s="118"/>
    </row>
    <row r="50" spans="1:6" s="13" customFormat="1" ht="15" thickBot="1" x14ac:dyDescent="0.4">
      <c r="A50" s="344" t="s">
        <v>10</v>
      </c>
      <c r="B50" s="345"/>
      <c r="C50" s="346"/>
      <c r="D50" s="155">
        <f>SUM(D42:D49)</f>
        <v>4</v>
      </c>
      <c r="E50" s="118">
        <f t="shared" si="2"/>
        <v>1.2861736334405145E-2</v>
      </c>
    </row>
    <row r="51" spans="1:6" ht="15" thickBot="1" x14ac:dyDescent="0.4"/>
    <row r="52" spans="1:6" ht="15.75" customHeight="1" thickBot="1" x14ac:dyDescent="0.4">
      <c r="A52" s="433" t="s">
        <v>74</v>
      </c>
      <c r="B52" s="436"/>
      <c r="C52" s="436"/>
      <c r="D52" s="437"/>
    </row>
    <row r="53" spans="1:6" ht="35.25" customHeight="1" thickBot="1" x14ac:dyDescent="0.4">
      <c r="A53" s="2"/>
      <c r="B53" s="26"/>
      <c r="C53" s="26"/>
      <c r="D53" s="5" t="s">
        <v>10</v>
      </c>
    </row>
    <row r="54" spans="1:6" x14ac:dyDescent="0.35">
      <c r="A54" s="6" t="s">
        <v>1926</v>
      </c>
      <c r="B54" s="64"/>
      <c r="C54" s="65"/>
      <c r="D54" s="302">
        <v>0</v>
      </c>
    </row>
    <row r="55" spans="1:6" x14ac:dyDescent="0.35">
      <c r="A55" s="8" t="s">
        <v>1927</v>
      </c>
      <c r="B55" s="66"/>
      <c r="C55" s="67"/>
      <c r="D55" s="302">
        <v>0</v>
      </c>
    </row>
    <row r="56" spans="1:6" x14ac:dyDescent="0.35">
      <c r="A56" s="8" t="s">
        <v>1928</v>
      </c>
      <c r="B56" s="66"/>
      <c r="C56" s="67"/>
      <c r="D56" s="302">
        <v>1</v>
      </c>
    </row>
    <row r="57" spans="1:6" x14ac:dyDescent="0.35">
      <c r="A57" s="8" t="s">
        <v>1929</v>
      </c>
      <c r="B57" s="66"/>
      <c r="C57" s="67"/>
      <c r="D57" s="302">
        <v>0</v>
      </c>
      <c r="F57" s="118"/>
    </row>
    <row r="58" spans="1:6" x14ac:dyDescent="0.35">
      <c r="A58" s="8" t="s">
        <v>1930</v>
      </c>
      <c r="B58" s="66"/>
      <c r="C58" s="67"/>
      <c r="D58" s="302">
        <v>0</v>
      </c>
      <c r="F58" s="118"/>
    </row>
    <row r="59" spans="1:6" x14ac:dyDescent="0.35">
      <c r="A59" s="9" t="s">
        <v>1931</v>
      </c>
      <c r="B59" s="66"/>
      <c r="C59" s="66"/>
      <c r="D59" s="290">
        <v>1</v>
      </c>
      <c r="F59" s="118"/>
    </row>
    <row r="60" spans="1:6" x14ac:dyDescent="0.35">
      <c r="A60" s="9" t="s">
        <v>1933</v>
      </c>
      <c r="B60" s="66"/>
      <c r="C60" s="66"/>
      <c r="D60" s="290">
        <v>2</v>
      </c>
      <c r="F60" s="118"/>
    </row>
    <row r="61" spans="1:6" x14ac:dyDescent="0.35">
      <c r="A61" s="9" t="s">
        <v>1934</v>
      </c>
      <c r="B61" s="66"/>
      <c r="C61" s="66"/>
      <c r="D61" s="290">
        <v>0</v>
      </c>
      <c r="F61" s="118"/>
    </row>
    <row r="62" spans="1:6" s="13" customFormat="1" ht="15" thickBot="1" x14ac:dyDescent="0.4">
      <c r="A62" s="344" t="s">
        <v>10</v>
      </c>
      <c r="B62" s="345"/>
      <c r="C62" s="346"/>
      <c r="D62" s="155">
        <f>SUM(D54:D61)</f>
        <v>4</v>
      </c>
    </row>
    <row r="63" spans="1:6" ht="15" thickBot="1" x14ac:dyDescent="0.4"/>
    <row r="64" spans="1:6" ht="15.75" customHeight="1" thickBot="1" x14ac:dyDescent="0.4">
      <c r="A64" s="433" t="s">
        <v>75</v>
      </c>
      <c r="B64" s="436"/>
      <c r="C64" s="436"/>
      <c r="D64" s="437"/>
    </row>
    <row r="65" spans="1:6" ht="35.25" customHeight="1" thickBot="1" x14ac:dyDescent="0.4">
      <c r="A65" s="2"/>
      <c r="B65" s="26"/>
      <c r="C65" s="26"/>
      <c r="D65" s="5" t="s">
        <v>10</v>
      </c>
    </row>
    <row r="66" spans="1:6" x14ac:dyDescent="0.35">
      <c r="A66" s="6" t="s">
        <v>1926</v>
      </c>
      <c r="B66" s="64"/>
      <c r="C66" s="65"/>
      <c r="D66" s="302">
        <v>0</v>
      </c>
      <c r="F66" s="118">
        <f t="shared" ref="F66:F74" si="3">D66/D16</f>
        <v>0</v>
      </c>
    </row>
    <row r="67" spans="1:6" x14ac:dyDescent="0.35">
      <c r="A67" s="8" t="s">
        <v>1927</v>
      </c>
      <c r="B67" s="66"/>
      <c r="C67" s="67"/>
      <c r="D67" s="302">
        <v>0</v>
      </c>
      <c r="F67" s="118">
        <f t="shared" si="3"/>
        <v>0</v>
      </c>
    </row>
    <row r="68" spans="1:6" x14ac:dyDescent="0.35">
      <c r="A68" s="8" t="s">
        <v>1928</v>
      </c>
      <c r="B68" s="66"/>
      <c r="C68" s="67"/>
      <c r="D68" s="302">
        <v>1</v>
      </c>
      <c r="F68" s="118">
        <f t="shared" si="3"/>
        <v>0.04</v>
      </c>
    </row>
    <row r="69" spans="1:6" x14ac:dyDescent="0.35">
      <c r="A69" s="8" t="s">
        <v>1929</v>
      </c>
      <c r="B69" s="66"/>
      <c r="C69" s="67"/>
      <c r="D69" s="302">
        <v>0</v>
      </c>
      <c r="F69" s="118">
        <f t="shared" si="3"/>
        <v>0</v>
      </c>
    </row>
    <row r="70" spans="1:6" x14ac:dyDescent="0.35">
      <c r="A70" s="8" t="s">
        <v>1930</v>
      </c>
      <c r="B70" s="66"/>
      <c r="C70" s="67"/>
      <c r="D70" s="302">
        <v>0</v>
      </c>
      <c r="F70" s="118">
        <f t="shared" si="3"/>
        <v>0</v>
      </c>
    </row>
    <row r="71" spans="1:6" x14ac:dyDescent="0.35">
      <c r="A71" s="9" t="s">
        <v>1931</v>
      </c>
      <c r="B71" s="66"/>
      <c r="C71" s="66"/>
      <c r="D71" s="290">
        <v>4</v>
      </c>
      <c r="F71" s="118">
        <f t="shared" si="3"/>
        <v>3.7735849056603772E-2</v>
      </c>
    </row>
    <row r="72" spans="1:6" x14ac:dyDescent="0.35">
      <c r="A72" s="9" t="s">
        <v>1933</v>
      </c>
      <c r="B72" s="66"/>
      <c r="C72" s="66"/>
      <c r="D72" s="290">
        <v>2</v>
      </c>
      <c r="F72" s="118">
        <f t="shared" si="3"/>
        <v>6.0606060606060608E-2</v>
      </c>
    </row>
    <row r="73" spans="1:6" x14ac:dyDescent="0.35">
      <c r="A73" s="9" t="s">
        <v>1934</v>
      </c>
      <c r="B73" s="66"/>
      <c r="C73" s="66"/>
      <c r="D73" s="290">
        <v>0</v>
      </c>
      <c r="F73" s="118">
        <f t="shared" si="3"/>
        <v>0</v>
      </c>
    </row>
    <row r="74" spans="1:6" s="13" customFormat="1" ht="15" thickBot="1" x14ac:dyDescent="0.4">
      <c r="A74" s="344" t="s">
        <v>10</v>
      </c>
      <c r="B74" s="345"/>
      <c r="C74" s="346"/>
      <c r="D74" s="155">
        <f>SUM(D66:D73)</f>
        <v>7</v>
      </c>
      <c r="F74" s="118">
        <f t="shared" si="3"/>
        <v>2.2508038585209004E-2</v>
      </c>
    </row>
    <row r="78" spans="1:6" x14ac:dyDescent="0.35">
      <c r="E78" s="118"/>
    </row>
  </sheetData>
  <mergeCells count="6">
    <mergeCell ref="A40:D40"/>
    <mergeCell ref="A52:D52"/>
    <mergeCell ref="A64:D64"/>
    <mergeCell ref="A1:D1"/>
    <mergeCell ref="A28:D28"/>
    <mergeCell ref="A14:D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84" zoomScale="90" zoomScaleNormal="90" workbookViewId="0">
      <selection activeCell="B110" sqref="B110"/>
    </sheetView>
  </sheetViews>
  <sheetFormatPr defaultColWidth="9.1796875" defaultRowHeight="14.5" x14ac:dyDescent="0.35"/>
  <cols>
    <col min="1" max="1" width="24.81640625" style="41" customWidth="1"/>
    <col min="2" max="3" width="11.81640625" style="41" customWidth="1"/>
    <col min="4" max="4" width="11.81640625" style="48" customWidth="1"/>
    <col min="5" max="5" width="20.81640625" style="41" customWidth="1"/>
    <col min="6" max="6" width="24.81640625" style="41" customWidth="1"/>
    <col min="7" max="8" width="11.81640625" style="118" customWidth="1"/>
    <col min="9" max="9" width="11.81640625" style="109" customWidth="1"/>
    <col min="10" max="10" width="9.1796875" style="118"/>
    <col min="11" max="11" width="10.26953125" style="41" customWidth="1"/>
    <col min="12" max="16384" width="9.1796875" style="41"/>
  </cols>
  <sheetData>
    <row r="1" spans="1:10" ht="15.75" customHeight="1" thickBot="1" x14ac:dyDescent="0.4">
      <c r="A1" s="438" t="s">
        <v>13</v>
      </c>
      <c r="B1" s="439"/>
      <c r="C1" s="439"/>
      <c r="D1" s="440"/>
      <c r="F1" s="438" t="s">
        <v>23</v>
      </c>
      <c r="G1" s="439"/>
      <c r="H1" s="439"/>
      <c r="I1" s="440"/>
    </row>
    <row r="2" spans="1:10" ht="29.25" customHeight="1" thickBot="1" x14ac:dyDescent="0.4">
      <c r="A2" s="72"/>
      <c r="B2" s="73" t="s">
        <v>11</v>
      </c>
      <c r="C2" s="52" t="s">
        <v>12</v>
      </c>
      <c r="D2" s="45" t="s">
        <v>10</v>
      </c>
      <c r="F2" s="72"/>
      <c r="G2" s="115" t="s">
        <v>11</v>
      </c>
      <c r="H2" s="116" t="s">
        <v>12</v>
      </c>
      <c r="I2" s="131" t="s">
        <v>10</v>
      </c>
    </row>
    <row r="3" spans="1:10" ht="18.5" x14ac:dyDescent="0.35">
      <c r="A3" s="19" t="s">
        <v>1926</v>
      </c>
      <c r="B3" s="430">
        <v>0</v>
      </c>
      <c r="C3" s="430">
        <v>6</v>
      </c>
      <c r="D3" s="428">
        <f>SUM(B3:C3)</f>
        <v>6</v>
      </c>
      <c r="E3" s="41">
        <f>D3/'Gen Info on District'!D16</f>
        <v>2</v>
      </c>
      <c r="F3" s="6" t="s">
        <v>1926</v>
      </c>
      <c r="G3" s="104">
        <f t="shared" ref="G3:I10" si="0">B3/$D$11</f>
        <v>0</v>
      </c>
      <c r="H3" s="105">
        <f t="shared" si="0"/>
        <v>1.5915119363395226E-2</v>
      </c>
      <c r="I3" s="85">
        <f t="shared" si="0"/>
        <v>1.5915119363395226E-2</v>
      </c>
    </row>
    <row r="4" spans="1:10" ht="18.5" x14ac:dyDescent="0.35">
      <c r="A4" s="20" t="s">
        <v>1927</v>
      </c>
      <c r="B4" s="430">
        <v>0</v>
      </c>
      <c r="C4" s="430">
        <v>11</v>
      </c>
      <c r="D4" s="302">
        <f t="shared" ref="D4:D10" si="1">SUM(B4:C4)</f>
        <v>11</v>
      </c>
      <c r="E4" s="41">
        <f>D4/'Gen Info on District'!D17</f>
        <v>0.6470588235294118</v>
      </c>
      <c r="F4" s="8" t="s">
        <v>1927</v>
      </c>
      <c r="G4" s="86">
        <f t="shared" si="0"/>
        <v>0</v>
      </c>
      <c r="H4" s="87">
        <f t="shared" si="0"/>
        <v>2.9177718832891247E-2</v>
      </c>
      <c r="I4" s="98">
        <f t="shared" si="0"/>
        <v>2.9177718832891247E-2</v>
      </c>
    </row>
    <row r="5" spans="1:10" ht="18.5" x14ac:dyDescent="0.35">
      <c r="A5" s="20" t="s">
        <v>1928</v>
      </c>
      <c r="B5" s="430">
        <v>14</v>
      </c>
      <c r="C5" s="430">
        <v>37</v>
      </c>
      <c r="D5" s="302">
        <f t="shared" si="1"/>
        <v>51</v>
      </c>
      <c r="E5" s="41">
        <f>D5/'Gen Info on District'!D18</f>
        <v>2.04</v>
      </c>
      <c r="F5" s="8" t="s">
        <v>1928</v>
      </c>
      <c r="G5" s="86">
        <f t="shared" si="0"/>
        <v>3.7135278514588858E-2</v>
      </c>
      <c r="H5" s="87">
        <f t="shared" si="0"/>
        <v>9.8143236074270557E-2</v>
      </c>
      <c r="I5" s="98">
        <f t="shared" si="0"/>
        <v>0.13527851458885942</v>
      </c>
    </row>
    <row r="6" spans="1:10" s="1" customFormat="1" ht="18.5" x14ac:dyDescent="0.35">
      <c r="A6" s="20" t="s">
        <v>1929</v>
      </c>
      <c r="B6" s="430">
        <v>2</v>
      </c>
      <c r="C6" s="430">
        <v>38</v>
      </c>
      <c r="D6" s="302">
        <f t="shared" si="1"/>
        <v>40</v>
      </c>
      <c r="E6" s="41">
        <f>D6/'Gen Info on District'!D19</f>
        <v>0.93023255813953487</v>
      </c>
      <c r="F6" s="8" t="s">
        <v>1929</v>
      </c>
      <c r="G6" s="86">
        <f t="shared" si="0"/>
        <v>5.3050397877984082E-3</v>
      </c>
      <c r="H6" s="87">
        <f t="shared" si="0"/>
        <v>0.10079575596816977</v>
      </c>
      <c r="I6" s="98">
        <f t="shared" si="0"/>
        <v>0.10610079575596817</v>
      </c>
    </row>
    <row r="7" spans="1:10" s="1" customFormat="1" ht="18.5" x14ac:dyDescent="0.35">
      <c r="A7" s="20" t="s">
        <v>1930</v>
      </c>
      <c r="B7" s="430">
        <v>21</v>
      </c>
      <c r="C7" s="430">
        <v>72</v>
      </c>
      <c r="D7" s="302">
        <f t="shared" si="1"/>
        <v>93</v>
      </c>
      <c r="E7" s="41">
        <f>D7/'Gen Info on District'!D20</f>
        <v>1.603448275862069</v>
      </c>
      <c r="F7" s="8" t="s">
        <v>1930</v>
      </c>
      <c r="G7" s="86">
        <f t="shared" si="0"/>
        <v>5.5702917771883291E-2</v>
      </c>
      <c r="H7" s="87">
        <f t="shared" si="0"/>
        <v>0.19098143236074269</v>
      </c>
      <c r="I7" s="98">
        <f t="shared" si="0"/>
        <v>0.24668435013262599</v>
      </c>
    </row>
    <row r="8" spans="1:10" s="1" customFormat="1" ht="18.5" x14ac:dyDescent="0.35">
      <c r="A8" s="396" t="s">
        <v>1931</v>
      </c>
      <c r="B8" s="430">
        <v>9</v>
      </c>
      <c r="C8" s="430">
        <v>75</v>
      </c>
      <c r="D8" s="429">
        <f t="shared" si="1"/>
        <v>84</v>
      </c>
      <c r="E8" s="41">
        <f>D8/'Gen Info on District'!D21</f>
        <v>0.79245283018867929</v>
      </c>
      <c r="F8" s="9" t="s">
        <v>1931</v>
      </c>
      <c r="G8" s="86">
        <f t="shared" si="0"/>
        <v>2.3872679045092837E-2</v>
      </c>
      <c r="H8" s="87">
        <f t="shared" si="0"/>
        <v>0.19893899204244031</v>
      </c>
      <c r="I8" s="98">
        <f t="shared" si="0"/>
        <v>0.22281167108753316</v>
      </c>
    </row>
    <row r="9" spans="1:10" s="1" customFormat="1" ht="18.5" x14ac:dyDescent="0.35">
      <c r="A9" s="396" t="s">
        <v>1933</v>
      </c>
      <c r="B9" s="430">
        <v>10</v>
      </c>
      <c r="C9" s="430">
        <v>42</v>
      </c>
      <c r="D9" s="293">
        <f t="shared" si="1"/>
        <v>52</v>
      </c>
      <c r="E9" s="41">
        <f>D9/'Gen Info on District'!D22</f>
        <v>1.5757575757575757</v>
      </c>
      <c r="F9" s="9" t="s">
        <v>1933</v>
      </c>
      <c r="G9" s="243">
        <f t="shared" si="0"/>
        <v>2.6525198938992044E-2</v>
      </c>
      <c r="H9" s="244">
        <f t="shared" si="0"/>
        <v>0.11140583554376658</v>
      </c>
      <c r="I9" s="351">
        <f t="shared" si="0"/>
        <v>0.13793103448275862</v>
      </c>
    </row>
    <row r="10" spans="1:10" s="1" customFormat="1" ht="19" thickBot="1" x14ac:dyDescent="0.4">
      <c r="A10" s="396" t="s">
        <v>1934</v>
      </c>
      <c r="B10" s="430">
        <v>9</v>
      </c>
      <c r="C10" s="430">
        <v>31</v>
      </c>
      <c r="D10" s="293">
        <f t="shared" si="1"/>
        <v>40</v>
      </c>
      <c r="E10" s="41">
        <f>D10/'Gen Info on District'!D23</f>
        <v>1.5384615384615385</v>
      </c>
      <c r="F10" s="9" t="s">
        <v>1934</v>
      </c>
      <c r="G10" s="243">
        <f t="shared" si="0"/>
        <v>2.3872679045092837E-2</v>
      </c>
      <c r="H10" s="244">
        <f t="shared" si="0"/>
        <v>8.2228116710875335E-2</v>
      </c>
      <c r="I10" s="351">
        <f t="shared" si="0"/>
        <v>0.10610079575596817</v>
      </c>
    </row>
    <row r="11" spans="1:10" s="48" customFormat="1" ht="15" thickBot="1" x14ac:dyDescent="0.4">
      <c r="A11" s="355" t="s">
        <v>318</v>
      </c>
      <c r="B11" s="356">
        <f>SUM(B3:B10)</f>
        <v>65</v>
      </c>
      <c r="C11" s="356">
        <f>SUM(C3:C10)</f>
        <v>312</v>
      </c>
      <c r="D11" s="356">
        <f>SUM(D3:D10)</f>
        <v>377</v>
      </c>
      <c r="E11" s="41">
        <f>D11/'Gen Info on District'!D24</f>
        <v>1.212218649517685</v>
      </c>
      <c r="F11" s="45" t="s">
        <v>318</v>
      </c>
      <c r="G11" s="90">
        <f>B11/D11</f>
        <v>0.17241379310344829</v>
      </c>
      <c r="H11" s="91">
        <f>C11/D11</f>
        <v>0.82758620689655171</v>
      </c>
      <c r="I11" s="92">
        <f>SUM(I3:I5)</f>
        <v>0.18037135278514588</v>
      </c>
      <c r="J11" s="109"/>
    </row>
    <row r="12" spans="1:10" s="48" customFormat="1" x14ac:dyDescent="0.35">
      <c r="A12" s="50"/>
      <c r="B12" s="324"/>
      <c r="C12" s="324"/>
      <c r="D12" s="324"/>
      <c r="E12" s="41">
        <f>D11+469</f>
        <v>846</v>
      </c>
      <c r="F12" s="50"/>
      <c r="G12" s="130"/>
      <c r="H12" s="130"/>
      <c r="I12" s="130"/>
      <c r="J12" s="109"/>
    </row>
    <row r="13" spans="1:10" ht="15" thickBot="1" x14ac:dyDescent="0.4"/>
    <row r="14" spans="1:10" ht="15.75" customHeight="1" thickBot="1" x14ac:dyDescent="0.4">
      <c r="A14" s="438" t="s">
        <v>330</v>
      </c>
      <c r="B14" s="439"/>
      <c r="C14" s="439"/>
      <c r="D14" s="440"/>
      <c r="F14" s="438" t="s">
        <v>331</v>
      </c>
      <c r="G14" s="439"/>
      <c r="H14" s="439"/>
      <c r="I14" s="440"/>
    </row>
    <row r="15" spans="1:10" ht="29.25" customHeight="1" thickBot="1" x14ac:dyDescent="0.4">
      <c r="A15" s="72"/>
      <c r="B15" s="73" t="s">
        <v>11</v>
      </c>
      <c r="C15" s="52" t="s">
        <v>12</v>
      </c>
      <c r="D15" s="53" t="s">
        <v>10</v>
      </c>
      <c r="F15" s="72"/>
      <c r="G15" s="115" t="s">
        <v>11</v>
      </c>
      <c r="H15" s="116" t="s">
        <v>12</v>
      </c>
      <c r="I15" s="131" t="s">
        <v>10</v>
      </c>
    </row>
    <row r="16" spans="1:10" x14ac:dyDescent="0.35">
      <c r="A16" s="6" t="s">
        <v>1926</v>
      </c>
      <c r="B16" s="321">
        <v>0</v>
      </c>
      <c r="C16" s="322">
        <v>0</v>
      </c>
      <c r="D16" s="281">
        <f>SUM(B16:C16)</f>
        <v>0</v>
      </c>
      <c r="E16" s="41">
        <f>D16/'Gen Info on District'!D16</f>
        <v>0</v>
      </c>
      <c r="F16" s="6" t="s">
        <v>1926</v>
      </c>
      <c r="G16" s="104">
        <f t="shared" ref="G16:G23" si="2">B16/$D$11</f>
        <v>0</v>
      </c>
      <c r="H16" s="105">
        <f t="shared" ref="H16:H23" si="3">C16/$D$11</f>
        <v>0</v>
      </c>
      <c r="I16" s="85">
        <f t="shared" ref="I16:I23" si="4">D16/$D$11</f>
        <v>0</v>
      </c>
    </row>
    <row r="17" spans="1:15" x14ac:dyDescent="0.35">
      <c r="A17" s="8" t="s">
        <v>1927</v>
      </c>
      <c r="B17" s="321">
        <v>5</v>
      </c>
      <c r="C17" s="322">
        <v>11</v>
      </c>
      <c r="D17" s="282">
        <f t="shared" ref="D17:D23" si="5">SUM(B17:C17)</f>
        <v>16</v>
      </c>
      <c r="E17" s="41">
        <f>D17/'Gen Info on District'!D17</f>
        <v>0.94117647058823528</v>
      </c>
      <c r="F17" s="8" t="s">
        <v>1927</v>
      </c>
      <c r="G17" s="86">
        <f t="shared" si="2"/>
        <v>1.3262599469496022E-2</v>
      </c>
      <c r="H17" s="87">
        <f t="shared" si="3"/>
        <v>2.9177718832891247E-2</v>
      </c>
      <c r="I17" s="98">
        <f t="shared" si="4"/>
        <v>4.2440318302387266E-2</v>
      </c>
    </row>
    <row r="18" spans="1:15" x14ac:dyDescent="0.35">
      <c r="A18" s="8" t="s">
        <v>1928</v>
      </c>
      <c r="B18" s="321">
        <v>5</v>
      </c>
      <c r="C18" s="322">
        <v>19</v>
      </c>
      <c r="D18" s="282">
        <f t="shared" si="5"/>
        <v>24</v>
      </c>
      <c r="E18" s="41">
        <f>D18/'Gen Info on District'!D18</f>
        <v>0.96</v>
      </c>
      <c r="F18" s="8" t="s">
        <v>1928</v>
      </c>
      <c r="G18" s="86">
        <f t="shared" si="2"/>
        <v>1.3262599469496022E-2</v>
      </c>
      <c r="H18" s="87">
        <f t="shared" si="3"/>
        <v>5.0397877984084884E-2</v>
      </c>
      <c r="I18" s="98">
        <f t="shared" si="4"/>
        <v>6.3660477453580902E-2</v>
      </c>
    </row>
    <row r="19" spans="1:15" s="1" customFormat="1" x14ac:dyDescent="0.35">
      <c r="A19" s="8" t="s">
        <v>1929</v>
      </c>
      <c r="B19" s="321">
        <v>6</v>
      </c>
      <c r="C19" s="322">
        <v>39</v>
      </c>
      <c r="D19" s="282">
        <f t="shared" si="5"/>
        <v>45</v>
      </c>
      <c r="E19" s="41">
        <f>D19/'Gen Info on District'!D19</f>
        <v>1.0465116279069768</v>
      </c>
      <c r="F19" s="8" t="s">
        <v>1929</v>
      </c>
      <c r="G19" s="86">
        <f t="shared" si="2"/>
        <v>1.5915119363395226E-2</v>
      </c>
      <c r="H19" s="87">
        <f t="shared" si="3"/>
        <v>0.10344827586206896</v>
      </c>
      <c r="I19" s="98">
        <f t="shared" si="4"/>
        <v>0.11936339522546419</v>
      </c>
      <c r="K19" s="41"/>
      <c r="L19" s="41"/>
      <c r="M19" s="41"/>
      <c r="N19" s="41"/>
      <c r="O19" s="41"/>
    </row>
    <row r="20" spans="1:15" s="1" customFormat="1" x14ac:dyDescent="0.35">
      <c r="A20" s="8" t="s">
        <v>1930</v>
      </c>
      <c r="B20" s="321">
        <v>0</v>
      </c>
      <c r="C20" s="322">
        <v>38</v>
      </c>
      <c r="D20" s="282">
        <f t="shared" si="5"/>
        <v>38</v>
      </c>
      <c r="E20" s="41">
        <f>D20/'Gen Info on District'!D20</f>
        <v>0.65517241379310343</v>
      </c>
      <c r="F20" s="8" t="s">
        <v>1930</v>
      </c>
      <c r="G20" s="86">
        <f t="shared" si="2"/>
        <v>0</v>
      </c>
      <c r="H20" s="87">
        <f t="shared" si="3"/>
        <v>0.10079575596816977</v>
      </c>
      <c r="I20" s="98">
        <f t="shared" si="4"/>
        <v>0.10079575596816977</v>
      </c>
      <c r="K20" s="41"/>
      <c r="L20" s="41"/>
      <c r="M20" s="41"/>
      <c r="N20" s="41"/>
      <c r="O20" s="41"/>
    </row>
    <row r="21" spans="1:15" s="1" customFormat="1" x14ac:dyDescent="0.35">
      <c r="A21" s="9" t="s">
        <v>1931</v>
      </c>
      <c r="B21" s="352">
        <v>32</v>
      </c>
      <c r="C21" s="353">
        <v>160</v>
      </c>
      <c r="D21" s="354">
        <f t="shared" si="5"/>
        <v>192</v>
      </c>
      <c r="E21" s="41">
        <f>D21/'Gen Info on District'!D21</f>
        <v>1.8113207547169812</v>
      </c>
      <c r="F21" s="9" t="s">
        <v>1931</v>
      </c>
      <c r="G21" s="86">
        <f t="shared" si="2"/>
        <v>8.4880636604774531E-2</v>
      </c>
      <c r="H21" s="87">
        <f t="shared" si="3"/>
        <v>0.4244031830238727</v>
      </c>
      <c r="I21" s="98">
        <f t="shared" si="4"/>
        <v>0.50928381962864722</v>
      </c>
      <c r="K21" s="41"/>
      <c r="L21" s="41"/>
      <c r="M21" s="41"/>
      <c r="N21" s="41"/>
      <c r="O21" s="41"/>
    </row>
    <row r="22" spans="1:15" s="1" customFormat="1" x14ac:dyDescent="0.35">
      <c r="A22" s="9" t="s">
        <v>1933</v>
      </c>
      <c r="B22" s="357">
        <v>5</v>
      </c>
      <c r="C22" s="357">
        <v>24</v>
      </c>
      <c r="D22" s="354">
        <f t="shared" si="5"/>
        <v>29</v>
      </c>
      <c r="E22" s="41">
        <f>D22/'Gen Info on District'!D22</f>
        <v>0.87878787878787878</v>
      </c>
      <c r="F22" s="9" t="s">
        <v>1933</v>
      </c>
      <c r="G22" s="86">
        <f t="shared" si="2"/>
        <v>1.3262599469496022E-2</v>
      </c>
      <c r="H22" s="87">
        <f t="shared" si="3"/>
        <v>6.3660477453580902E-2</v>
      </c>
      <c r="I22" s="98">
        <f t="shared" si="4"/>
        <v>7.6923076923076927E-2</v>
      </c>
      <c r="K22" s="41"/>
      <c r="L22" s="41"/>
      <c r="M22" s="41"/>
      <c r="N22" s="41"/>
      <c r="O22" s="41"/>
    </row>
    <row r="23" spans="1:15" s="1" customFormat="1" ht="15" thickBot="1" x14ac:dyDescent="0.4">
      <c r="A23" s="9" t="s">
        <v>1934</v>
      </c>
      <c r="B23" s="357">
        <v>7</v>
      </c>
      <c r="C23" s="357">
        <v>15</v>
      </c>
      <c r="D23" s="354">
        <f t="shared" si="5"/>
        <v>22</v>
      </c>
      <c r="E23" s="41">
        <f>D23/'Gen Info on District'!D23</f>
        <v>0.84615384615384615</v>
      </c>
      <c r="F23" s="9" t="s">
        <v>1934</v>
      </c>
      <c r="G23" s="86">
        <f t="shared" si="2"/>
        <v>1.8567639257294429E-2</v>
      </c>
      <c r="H23" s="87">
        <f t="shared" si="3"/>
        <v>3.9787798408488062E-2</v>
      </c>
      <c r="I23" s="98">
        <f t="shared" si="4"/>
        <v>5.8355437665782495E-2</v>
      </c>
      <c r="K23" s="41"/>
      <c r="L23" s="41"/>
      <c r="M23" s="41"/>
      <c r="N23" s="41"/>
      <c r="O23" s="41"/>
    </row>
    <row r="24" spans="1:15" s="48" customFormat="1" ht="15" thickBot="1" x14ac:dyDescent="0.4">
      <c r="A24" s="355" t="s">
        <v>318</v>
      </c>
      <c r="B24" s="356">
        <f>SUM(B16:B23)</f>
        <v>60</v>
      </c>
      <c r="C24" s="356">
        <f>SUM(C16:C23)</f>
        <v>306</v>
      </c>
      <c r="D24" s="356">
        <f>SUM(D16:D23)</f>
        <v>366</v>
      </c>
      <c r="E24" s="41">
        <f>D24/'Gen Info on District'!D24</f>
        <v>1.1768488745980707</v>
      </c>
      <c r="F24" s="45" t="s">
        <v>318</v>
      </c>
      <c r="G24" s="90">
        <f>B24/D24</f>
        <v>0.16393442622950818</v>
      </c>
      <c r="H24" s="91">
        <f>C24/D24</f>
        <v>0.83606557377049184</v>
      </c>
      <c r="I24" s="92">
        <f>SUM(I16:I18)</f>
        <v>0.10610079575596817</v>
      </c>
      <c r="J24" s="109"/>
      <c r="K24" s="41"/>
      <c r="L24" s="41"/>
      <c r="M24" s="41"/>
      <c r="N24" s="41"/>
      <c r="O24" s="41"/>
    </row>
    <row r="25" spans="1:15" x14ac:dyDescent="0.35">
      <c r="E25" s="41">
        <f>D24+D11</f>
        <v>743</v>
      </c>
    </row>
    <row r="26" spans="1:15" ht="15" thickBot="1" x14ac:dyDescent="0.4"/>
    <row r="27" spans="1:15" ht="26.25" customHeight="1" thickBot="1" x14ac:dyDescent="0.4">
      <c r="A27" s="438" t="s">
        <v>90</v>
      </c>
      <c r="B27" s="439"/>
      <c r="C27" s="439"/>
      <c r="D27" s="440"/>
      <c r="F27" s="438" t="s">
        <v>91</v>
      </c>
      <c r="G27" s="439"/>
      <c r="H27" s="439"/>
      <c r="I27" s="440"/>
    </row>
    <row r="28" spans="1:15" ht="29.25" customHeight="1" thickBot="1" x14ac:dyDescent="0.4">
      <c r="A28" s="42"/>
      <c r="B28" s="43" t="s">
        <v>15</v>
      </c>
      <c r="C28" s="44" t="s">
        <v>81</v>
      </c>
      <c r="D28" s="45" t="s">
        <v>10</v>
      </c>
      <c r="F28" s="42"/>
      <c r="G28" s="119" t="s">
        <v>15</v>
      </c>
      <c r="H28" s="120" t="s">
        <v>81</v>
      </c>
      <c r="I28" s="121" t="s">
        <v>10</v>
      </c>
    </row>
    <row r="29" spans="1:15" x14ac:dyDescent="0.35">
      <c r="A29" s="6" t="s">
        <v>1926</v>
      </c>
      <c r="B29" s="279">
        <v>0</v>
      </c>
      <c r="C29" s="280">
        <v>3</v>
      </c>
      <c r="D29" s="281">
        <f>SUM(B29:C29)</f>
        <v>3</v>
      </c>
      <c r="F29" s="6" t="s">
        <v>1926</v>
      </c>
      <c r="G29" s="104" t="e">
        <f>(B29/B3)</f>
        <v>#DIV/0!</v>
      </c>
      <c r="H29" s="105">
        <f t="shared" ref="H29:H37" si="6">C29/C3</f>
        <v>0.5</v>
      </c>
      <c r="I29" s="85">
        <f t="shared" ref="I29:I37" si="7">D29/D3</f>
        <v>0.5</v>
      </c>
    </row>
    <row r="30" spans="1:15" x14ac:dyDescent="0.35">
      <c r="A30" s="8" t="s">
        <v>1927</v>
      </c>
      <c r="B30" s="279">
        <v>0</v>
      </c>
      <c r="C30" s="280">
        <v>0</v>
      </c>
      <c r="D30" s="282">
        <f t="shared" ref="D30:D36" si="8">SUM(B30:C30)</f>
        <v>0</v>
      </c>
      <c r="F30" s="8" t="s">
        <v>1927</v>
      </c>
      <c r="G30" s="86" t="e">
        <f t="shared" ref="G30:G37" si="9">B30/B4</f>
        <v>#DIV/0!</v>
      </c>
      <c r="H30" s="87">
        <f t="shared" si="6"/>
        <v>0</v>
      </c>
      <c r="I30" s="98">
        <f t="shared" si="7"/>
        <v>0</v>
      </c>
    </row>
    <row r="31" spans="1:15" x14ac:dyDescent="0.35">
      <c r="A31" s="8" t="s">
        <v>1928</v>
      </c>
      <c r="B31" s="279">
        <v>7</v>
      </c>
      <c r="C31" s="280">
        <v>7</v>
      </c>
      <c r="D31" s="282">
        <f t="shared" si="8"/>
        <v>14</v>
      </c>
      <c r="F31" s="8" t="s">
        <v>1928</v>
      </c>
      <c r="G31" s="86">
        <f t="shared" si="9"/>
        <v>0.5</v>
      </c>
      <c r="H31" s="87">
        <f t="shared" si="6"/>
        <v>0.1891891891891892</v>
      </c>
      <c r="I31" s="98">
        <f t="shared" si="7"/>
        <v>0.27450980392156865</v>
      </c>
    </row>
    <row r="32" spans="1:15" s="1" customFormat="1" x14ac:dyDescent="0.35">
      <c r="A32" s="8" t="s">
        <v>1929</v>
      </c>
      <c r="B32" s="279">
        <v>0</v>
      </c>
      <c r="C32" s="280">
        <v>4</v>
      </c>
      <c r="D32" s="282">
        <f t="shared" si="8"/>
        <v>4</v>
      </c>
      <c r="F32" s="8" t="s">
        <v>1929</v>
      </c>
      <c r="G32" s="86">
        <f t="shared" si="9"/>
        <v>0</v>
      </c>
      <c r="H32" s="87">
        <f t="shared" si="6"/>
        <v>0.10526315789473684</v>
      </c>
      <c r="I32" s="98">
        <f t="shared" si="7"/>
        <v>0.1</v>
      </c>
    </row>
    <row r="33" spans="1:10" s="1" customFormat="1" x14ac:dyDescent="0.35">
      <c r="A33" s="8" t="s">
        <v>1930</v>
      </c>
      <c r="B33" s="279">
        <v>0</v>
      </c>
      <c r="C33" s="280">
        <v>0</v>
      </c>
      <c r="D33" s="282">
        <f t="shared" si="8"/>
        <v>0</v>
      </c>
      <c r="F33" s="8" t="s">
        <v>1930</v>
      </c>
      <c r="G33" s="86">
        <f t="shared" si="9"/>
        <v>0</v>
      </c>
      <c r="H33" s="87">
        <f t="shared" si="6"/>
        <v>0</v>
      </c>
      <c r="I33" s="98">
        <f t="shared" si="7"/>
        <v>0</v>
      </c>
    </row>
    <row r="34" spans="1:10" s="1" customFormat="1" x14ac:dyDescent="0.35">
      <c r="A34" s="9" t="s">
        <v>1931</v>
      </c>
      <c r="B34" s="358">
        <v>2</v>
      </c>
      <c r="C34" s="296">
        <v>22</v>
      </c>
      <c r="D34" s="354">
        <f t="shared" si="8"/>
        <v>24</v>
      </c>
      <c r="F34" s="9" t="s">
        <v>1931</v>
      </c>
      <c r="G34" s="86">
        <f t="shared" si="9"/>
        <v>0.22222222222222221</v>
      </c>
      <c r="H34" s="87">
        <f t="shared" si="6"/>
        <v>0.29333333333333333</v>
      </c>
      <c r="I34" s="98">
        <f t="shared" si="7"/>
        <v>0.2857142857142857</v>
      </c>
    </row>
    <row r="35" spans="1:10" s="1" customFormat="1" x14ac:dyDescent="0.35">
      <c r="A35" s="9" t="s">
        <v>1933</v>
      </c>
      <c r="B35" s="290">
        <v>5</v>
      </c>
      <c r="C35" s="290">
        <v>7</v>
      </c>
      <c r="D35" s="290">
        <f t="shared" si="8"/>
        <v>12</v>
      </c>
      <c r="F35" s="9" t="s">
        <v>1933</v>
      </c>
      <c r="G35" s="86">
        <f t="shared" si="9"/>
        <v>0.5</v>
      </c>
      <c r="H35" s="87">
        <f t="shared" si="6"/>
        <v>0.16666666666666666</v>
      </c>
      <c r="I35" s="98">
        <f t="shared" si="7"/>
        <v>0.23076923076923078</v>
      </c>
    </row>
    <row r="36" spans="1:10" s="1" customFormat="1" ht="15" thickBot="1" x14ac:dyDescent="0.4">
      <c r="A36" s="9" t="s">
        <v>1934</v>
      </c>
      <c r="B36" s="290">
        <v>3</v>
      </c>
      <c r="C36" s="290">
        <v>12</v>
      </c>
      <c r="D36" s="290">
        <f t="shared" si="8"/>
        <v>15</v>
      </c>
      <c r="F36" s="9" t="s">
        <v>1934</v>
      </c>
      <c r="G36" s="86">
        <f t="shared" si="9"/>
        <v>0.33333333333333331</v>
      </c>
      <c r="H36" s="87">
        <f t="shared" si="6"/>
        <v>0.38709677419354838</v>
      </c>
      <c r="I36" s="98">
        <f t="shared" si="7"/>
        <v>0.375</v>
      </c>
    </row>
    <row r="37" spans="1:10" s="48" customFormat="1" ht="15" thickBot="1" x14ac:dyDescent="0.4">
      <c r="A37" s="355" t="s">
        <v>318</v>
      </c>
      <c r="B37" s="359">
        <f>SUM(B29:B36)</f>
        <v>17</v>
      </c>
      <c r="C37" s="359">
        <f>SUM(C29:C36)</f>
        <v>55</v>
      </c>
      <c r="D37" s="359">
        <f>SUM(D29:D36)</f>
        <v>72</v>
      </c>
      <c r="F37" s="45" t="s">
        <v>318</v>
      </c>
      <c r="G37" s="90">
        <f t="shared" si="9"/>
        <v>0.26153846153846155</v>
      </c>
      <c r="H37" s="91">
        <f t="shared" si="6"/>
        <v>0.17628205128205129</v>
      </c>
      <c r="I37" s="92">
        <f t="shared" si="7"/>
        <v>0.19098143236074269</v>
      </c>
      <c r="J37" s="109"/>
    </row>
    <row r="39" spans="1:10" ht="15" thickBot="1" x14ac:dyDescent="0.4"/>
    <row r="40" spans="1:10" ht="15.75" customHeight="1" thickBot="1" x14ac:dyDescent="0.4">
      <c r="A40" s="441" t="s">
        <v>82</v>
      </c>
      <c r="B40" s="442"/>
      <c r="C40" s="442"/>
      <c r="D40" s="443"/>
      <c r="F40" s="441" t="s">
        <v>92</v>
      </c>
      <c r="G40" s="442"/>
      <c r="H40" s="442"/>
      <c r="I40" s="443"/>
    </row>
    <row r="41" spans="1:10" ht="29.25" customHeight="1" thickBot="1" x14ac:dyDescent="0.4">
      <c r="A41" s="42"/>
      <c r="B41" s="47" t="s">
        <v>11</v>
      </c>
      <c r="C41" s="47" t="s">
        <v>12</v>
      </c>
      <c r="D41" s="45" t="s">
        <v>10</v>
      </c>
      <c r="E41" s="49"/>
      <c r="F41" s="42"/>
      <c r="G41" s="122" t="s">
        <v>11</v>
      </c>
      <c r="H41" s="123" t="s">
        <v>12</v>
      </c>
      <c r="I41" s="121" t="s">
        <v>10</v>
      </c>
    </row>
    <row r="42" spans="1:10" x14ac:dyDescent="0.35">
      <c r="A42" s="6" t="s">
        <v>1926</v>
      </c>
      <c r="B42" s="279">
        <v>0</v>
      </c>
      <c r="C42" s="280">
        <v>3</v>
      </c>
      <c r="D42" s="76">
        <f>SUM(B42:C42)</f>
        <v>3</v>
      </c>
      <c r="E42" s="49"/>
      <c r="F42" s="6" t="s">
        <v>1926</v>
      </c>
      <c r="G42" s="104">
        <v>0</v>
      </c>
      <c r="H42" s="104">
        <f t="shared" ref="H42:H50" si="10">C42/C3</f>
        <v>0.5</v>
      </c>
      <c r="I42" s="108">
        <f t="shared" ref="I42:I50" si="11">D42/D3</f>
        <v>0.5</v>
      </c>
    </row>
    <row r="43" spans="1:10" x14ac:dyDescent="0.35">
      <c r="A43" s="8" t="s">
        <v>1927</v>
      </c>
      <c r="B43" s="279">
        <v>0</v>
      </c>
      <c r="C43" s="280">
        <v>0</v>
      </c>
      <c r="D43" s="77">
        <f t="shared" ref="D43" si="12">SUM(B43:C43)</f>
        <v>0</v>
      </c>
      <c r="E43" s="49"/>
      <c r="F43" s="8" t="s">
        <v>1927</v>
      </c>
      <c r="G43" s="86">
        <v>0</v>
      </c>
      <c r="H43" s="86">
        <f t="shared" si="10"/>
        <v>0</v>
      </c>
      <c r="I43" s="98">
        <f t="shared" si="11"/>
        <v>0</v>
      </c>
    </row>
    <row r="44" spans="1:10" x14ac:dyDescent="0.35">
      <c r="A44" s="8" t="s">
        <v>1928</v>
      </c>
      <c r="B44" s="279">
        <v>1</v>
      </c>
      <c r="C44" s="280">
        <v>11</v>
      </c>
      <c r="D44" s="77">
        <f t="shared" ref="D44:D49" si="13">SUM(B44:C44)</f>
        <v>12</v>
      </c>
      <c r="E44" s="49"/>
      <c r="F44" s="8" t="s">
        <v>1928</v>
      </c>
      <c r="G44" s="86">
        <f t="shared" ref="G44:G50" si="14">B44/B5</f>
        <v>7.1428571428571425E-2</v>
      </c>
      <c r="H44" s="86">
        <f t="shared" si="10"/>
        <v>0.29729729729729731</v>
      </c>
      <c r="I44" s="98">
        <f t="shared" si="11"/>
        <v>0.23529411764705882</v>
      </c>
    </row>
    <row r="45" spans="1:10" s="1" customFormat="1" x14ac:dyDescent="0.35">
      <c r="A45" s="8" t="s">
        <v>1929</v>
      </c>
      <c r="B45" s="279">
        <v>0</v>
      </c>
      <c r="C45" s="280">
        <v>6</v>
      </c>
      <c r="D45" s="77">
        <f t="shared" si="13"/>
        <v>6</v>
      </c>
      <c r="F45" s="8" t="s">
        <v>1929</v>
      </c>
      <c r="G45" s="86">
        <f t="shared" si="14"/>
        <v>0</v>
      </c>
      <c r="H45" s="86">
        <f t="shared" si="10"/>
        <v>0.15789473684210525</v>
      </c>
      <c r="I45" s="98">
        <f t="shared" si="11"/>
        <v>0.15</v>
      </c>
    </row>
    <row r="46" spans="1:10" s="1" customFormat="1" x14ac:dyDescent="0.35">
      <c r="A46" s="8" t="s">
        <v>1930</v>
      </c>
      <c r="B46" s="279">
        <v>0</v>
      </c>
      <c r="C46" s="280">
        <v>0</v>
      </c>
      <c r="D46" s="77">
        <f t="shared" si="13"/>
        <v>0</v>
      </c>
      <c r="F46" s="8" t="s">
        <v>1930</v>
      </c>
      <c r="G46" s="86">
        <f t="shared" si="14"/>
        <v>0</v>
      </c>
      <c r="H46" s="86">
        <f t="shared" si="10"/>
        <v>0</v>
      </c>
      <c r="I46" s="98">
        <f t="shared" si="11"/>
        <v>0</v>
      </c>
    </row>
    <row r="47" spans="1:10" s="1" customFormat="1" x14ac:dyDescent="0.35">
      <c r="A47" s="9" t="s">
        <v>1931</v>
      </c>
      <c r="B47" s="358">
        <v>0</v>
      </c>
      <c r="C47" s="296">
        <v>9</v>
      </c>
      <c r="D47" s="78">
        <f t="shared" si="13"/>
        <v>9</v>
      </c>
      <c r="F47" s="9" t="s">
        <v>1931</v>
      </c>
      <c r="G47" s="86">
        <f t="shared" si="14"/>
        <v>0</v>
      </c>
      <c r="H47" s="86">
        <f t="shared" si="10"/>
        <v>0.12</v>
      </c>
      <c r="I47" s="98">
        <f t="shared" si="11"/>
        <v>0.10714285714285714</v>
      </c>
    </row>
    <row r="48" spans="1:10" s="1" customFormat="1" x14ac:dyDescent="0.35">
      <c r="A48" s="9" t="s">
        <v>1933</v>
      </c>
      <c r="B48" s="290">
        <v>0</v>
      </c>
      <c r="C48" s="290">
        <v>4</v>
      </c>
      <c r="D48" s="56">
        <f t="shared" si="13"/>
        <v>4</v>
      </c>
      <c r="F48" s="9" t="s">
        <v>1933</v>
      </c>
      <c r="G48" s="86">
        <f t="shared" si="14"/>
        <v>0</v>
      </c>
      <c r="H48" s="86">
        <f t="shared" si="10"/>
        <v>9.5238095238095233E-2</v>
      </c>
      <c r="I48" s="98">
        <f t="shared" si="11"/>
        <v>7.6923076923076927E-2</v>
      </c>
    </row>
    <row r="49" spans="1:10" s="1" customFormat="1" ht="15" thickBot="1" x14ac:dyDescent="0.4">
      <c r="A49" s="9" t="s">
        <v>1934</v>
      </c>
      <c r="B49" s="290">
        <v>3</v>
      </c>
      <c r="C49" s="290">
        <v>5</v>
      </c>
      <c r="D49" s="56">
        <f t="shared" si="13"/>
        <v>8</v>
      </c>
      <c r="F49" s="9" t="s">
        <v>1934</v>
      </c>
      <c r="G49" s="86">
        <f t="shared" si="14"/>
        <v>0.33333333333333331</v>
      </c>
      <c r="H49" s="86">
        <f t="shared" si="10"/>
        <v>0.16129032258064516</v>
      </c>
      <c r="I49" s="98">
        <f t="shared" si="11"/>
        <v>0.2</v>
      </c>
    </row>
    <row r="50" spans="1:10" s="48" customFormat="1" ht="15" thickBot="1" x14ac:dyDescent="0.4">
      <c r="A50" s="355" t="s">
        <v>318</v>
      </c>
      <c r="B50" s="359">
        <f>SUM(B42:B49)</f>
        <v>4</v>
      </c>
      <c r="C50" s="359">
        <f>SUM(C42:C49)</f>
        <v>38</v>
      </c>
      <c r="D50" s="359">
        <f>SUM(D42:D49)</f>
        <v>42</v>
      </c>
      <c r="E50" s="50"/>
      <c r="F50" s="45" t="s">
        <v>318</v>
      </c>
      <c r="G50" s="90">
        <f t="shared" si="14"/>
        <v>6.1538461538461542E-2</v>
      </c>
      <c r="H50" s="90">
        <f t="shared" si="10"/>
        <v>0.12179487179487179</v>
      </c>
      <c r="I50" s="92">
        <f t="shared" si="11"/>
        <v>0.11140583554376658</v>
      </c>
      <c r="J50" s="109"/>
    </row>
    <row r="52" spans="1:10" ht="15" thickBot="1" x14ac:dyDescent="0.4"/>
    <row r="53" spans="1:10" ht="15.75" customHeight="1" thickBot="1" x14ac:dyDescent="0.4">
      <c r="A53" s="441" t="s">
        <v>14</v>
      </c>
      <c r="B53" s="442"/>
      <c r="C53" s="442"/>
      <c r="D53" s="443"/>
      <c r="F53" s="441" t="s">
        <v>93</v>
      </c>
      <c r="G53" s="442"/>
      <c r="H53" s="442"/>
      <c r="I53" s="443"/>
    </row>
    <row r="54" spans="1:10" ht="35.25" customHeight="1" thickBot="1" x14ac:dyDescent="0.4">
      <c r="A54" s="406"/>
      <c r="B54" s="404" t="s">
        <v>11</v>
      </c>
      <c r="C54" s="81" t="s">
        <v>12</v>
      </c>
      <c r="D54" s="45" t="s">
        <v>10</v>
      </c>
      <c r="E54" s="49"/>
      <c r="F54" s="72"/>
      <c r="G54" s="124" t="s">
        <v>11</v>
      </c>
      <c r="H54" s="125" t="s">
        <v>12</v>
      </c>
      <c r="I54" s="126" t="s">
        <v>10</v>
      </c>
    </row>
    <row r="55" spans="1:10" x14ac:dyDescent="0.35">
      <c r="A55" s="6" t="s">
        <v>1926</v>
      </c>
      <c r="B55" s="293">
        <v>0</v>
      </c>
      <c r="C55" s="280">
        <v>0</v>
      </c>
      <c r="D55" s="76">
        <f>SUM(B55:C55)</f>
        <v>0</v>
      </c>
      <c r="E55" s="49"/>
      <c r="F55" s="6" t="s">
        <v>1926</v>
      </c>
      <c r="G55" s="104" t="e">
        <f>B55/B42</f>
        <v>#DIV/0!</v>
      </c>
      <c r="H55" s="105">
        <f>C55/C42</f>
        <v>0</v>
      </c>
      <c r="I55" s="323">
        <f>D55/D42</f>
        <v>0</v>
      </c>
    </row>
    <row r="56" spans="1:10" x14ac:dyDescent="0.35">
      <c r="A56" s="8" t="s">
        <v>1927</v>
      </c>
      <c r="B56" s="293">
        <v>0</v>
      </c>
      <c r="C56" s="280">
        <v>0</v>
      </c>
      <c r="D56" s="77">
        <f t="shared" ref="D56:D62" si="15">SUM(B56:C56)</f>
        <v>0</v>
      </c>
      <c r="E56" s="49"/>
      <c r="F56" s="8" t="s">
        <v>1927</v>
      </c>
      <c r="G56" s="104">
        <v>0</v>
      </c>
      <c r="H56" s="105" t="e">
        <f t="shared" ref="H56:H62" si="16">C56/C43</f>
        <v>#DIV/0!</v>
      </c>
      <c r="I56" s="323" t="e">
        <f t="shared" ref="I56:I60" si="17">D56/D43</f>
        <v>#DIV/0!</v>
      </c>
    </row>
    <row r="57" spans="1:10" x14ac:dyDescent="0.35">
      <c r="A57" s="8" t="s">
        <v>1928</v>
      </c>
      <c r="B57" s="293">
        <v>1</v>
      </c>
      <c r="C57" s="280">
        <v>0</v>
      </c>
      <c r="D57" s="77">
        <f t="shared" si="15"/>
        <v>1</v>
      </c>
      <c r="E57" s="49"/>
      <c r="F57" s="8" t="s">
        <v>1928</v>
      </c>
      <c r="G57" s="104">
        <v>0</v>
      </c>
      <c r="H57" s="105">
        <f t="shared" si="16"/>
        <v>0</v>
      </c>
      <c r="I57" s="304">
        <f t="shared" si="17"/>
        <v>8.3333333333333329E-2</v>
      </c>
    </row>
    <row r="58" spans="1:10" s="1" customFormat="1" x14ac:dyDescent="0.35">
      <c r="A58" s="8" t="s">
        <v>1929</v>
      </c>
      <c r="B58" s="293">
        <v>0</v>
      </c>
      <c r="C58" s="280">
        <v>0</v>
      </c>
      <c r="D58" s="77">
        <f t="shared" si="15"/>
        <v>0</v>
      </c>
      <c r="F58" s="8" t="s">
        <v>1929</v>
      </c>
      <c r="G58" s="104">
        <v>0</v>
      </c>
      <c r="H58" s="105">
        <f t="shared" si="16"/>
        <v>0</v>
      </c>
      <c r="I58" s="304">
        <f t="shared" si="17"/>
        <v>0</v>
      </c>
    </row>
    <row r="59" spans="1:10" s="1" customFormat="1" x14ac:dyDescent="0.35">
      <c r="A59" s="8" t="s">
        <v>1930</v>
      </c>
      <c r="B59" s="293">
        <v>0</v>
      </c>
      <c r="C59" s="280">
        <v>0</v>
      </c>
      <c r="D59" s="77">
        <f t="shared" si="15"/>
        <v>0</v>
      </c>
      <c r="F59" s="8" t="s">
        <v>1930</v>
      </c>
      <c r="G59" s="104">
        <v>0</v>
      </c>
      <c r="H59" s="105" t="e">
        <f t="shared" si="16"/>
        <v>#DIV/0!</v>
      </c>
      <c r="I59" s="304" t="e">
        <f t="shared" si="17"/>
        <v>#DIV/0!</v>
      </c>
    </row>
    <row r="60" spans="1:10" s="1" customFormat="1" x14ac:dyDescent="0.35">
      <c r="A60" s="9" t="s">
        <v>1931</v>
      </c>
      <c r="B60" s="405">
        <v>7</v>
      </c>
      <c r="C60" s="296">
        <v>8</v>
      </c>
      <c r="D60" s="78">
        <f t="shared" si="15"/>
        <v>15</v>
      </c>
      <c r="F60" s="9" t="s">
        <v>1931</v>
      </c>
      <c r="G60" s="104">
        <v>0</v>
      </c>
      <c r="H60" s="105">
        <f t="shared" si="16"/>
        <v>0.88888888888888884</v>
      </c>
      <c r="I60" s="304">
        <f t="shared" si="17"/>
        <v>1.6666666666666667</v>
      </c>
    </row>
    <row r="61" spans="1:10" s="1" customFormat="1" x14ac:dyDescent="0.35">
      <c r="A61" s="9" t="s">
        <v>1933</v>
      </c>
      <c r="B61" s="293">
        <v>0</v>
      </c>
      <c r="C61" s="290">
        <v>0</v>
      </c>
      <c r="D61" s="56">
        <f t="shared" si="15"/>
        <v>0</v>
      </c>
      <c r="F61" s="9" t="s">
        <v>1933</v>
      </c>
      <c r="G61" s="104">
        <v>0</v>
      </c>
      <c r="H61" s="105">
        <f t="shared" si="16"/>
        <v>0</v>
      </c>
      <c r="I61" s="304">
        <f>D61/D48</f>
        <v>0</v>
      </c>
    </row>
    <row r="62" spans="1:10" s="1" customFormat="1" ht="15" thickBot="1" x14ac:dyDescent="0.4">
      <c r="A62" s="9" t="s">
        <v>1934</v>
      </c>
      <c r="B62" s="293">
        <v>0</v>
      </c>
      <c r="C62" s="290">
        <v>0</v>
      </c>
      <c r="D62" s="56">
        <f t="shared" si="15"/>
        <v>0</v>
      </c>
      <c r="F62" s="9" t="s">
        <v>1934</v>
      </c>
      <c r="G62" s="104">
        <v>0</v>
      </c>
      <c r="H62" s="105">
        <f t="shared" si="16"/>
        <v>0</v>
      </c>
      <c r="I62" s="304">
        <f>D62/D49</f>
        <v>0</v>
      </c>
    </row>
    <row r="63" spans="1:10" s="48" customFormat="1" ht="15" thickBot="1" x14ac:dyDescent="0.4">
      <c r="A63" s="355" t="s">
        <v>318</v>
      </c>
      <c r="B63" s="367">
        <f>SUM(B55:B62)</f>
        <v>8</v>
      </c>
      <c r="C63" s="173">
        <f>SUM(C55:C62)</f>
        <v>8</v>
      </c>
      <c r="D63" s="173">
        <f>SUM(D55:D62)</f>
        <v>16</v>
      </c>
      <c r="E63" s="50"/>
      <c r="F63" s="45" t="s">
        <v>318</v>
      </c>
      <c r="G63" s="90">
        <f>B63/B50</f>
        <v>2</v>
      </c>
      <c r="H63" s="91">
        <f>C63/C50</f>
        <v>0.21052631578947367</v>
      </c>
      <c r="I63" s="111">
        <f>D63/D50</f>
        <v>0.38095238095238093</v>
      </c>
      <c r="J63" s="109"/>
    </row>
    <row r="64" spans="1:10" ht="15" thickBot="1" x14ac:dyDescent="0.4"/>
    <row r="65" spans="1:10" ht="16.5" customHeight="1" thickBot="1" x14ac:dyDescent="0.4">
      <c r="A65" s="441" t="s">
        <v>138</v>
      </c>
      <c r="B65" s="442"/>
      <c r="C65" s="442"/>
      <c r="D65" s="443"/>
      <c r="F65" s="441" t="s">
        <v>139</v>
      </c>
      <c r="G65" s="442"/>
      <c r="H65" s="442"/>
      <c r="I65" s="443"/>
    </row>
    <row r="66" spans="1:10" ht="58.5" thickBot="1" x14ac:dyDescent="0.4">
      <c r="A66" s="72"/>
      <c r="B66" s="46" t="s">
        <v>94</v>
      </c>
      <c r="C66" s="81" t="s">
        <v>95</v>
      </c>
      <c r="D66" s="172" t="s">
        <v>10</v>
      </c>
      <c r="E66" s="49"/>
      <c r="F66" s="72"/>
      <c r="G66" s="124" t="s">
        <v>94</v>
      </c>
      <c r="H66" s="141" t="s">
        <v>95</v>
      </c>
      <c r="I66" s="121" t="s">
        <v>10</v>
      </c>
    </row>
    <row r="67" spans="1:10" ht="15" thickBot="1" x14ac:dyDescent="0.4">
      <c r="A67" s="6" t="s">
        <v>1926</v>
      </c>
      <c r="B67" s="284">
        <v>0</v>
      </c>
      <c r="C67" s="285">
        <f t="shared" ref="C67:C74" si="18">D3-B67</f>
        <v>6</v>
      </c>
      <c r="D67" s="157">
        <f>SUM(B67:C67)</f>
        <v>6</v>
      </c>
      <c r="E67" s="49"/>
      <c r="F67" s="6" t="s">
        <v>1926</v>
      </c>
      <c r="G67" s="103">
        <f>B67/D67</f>
        <v>0</v>
      </c>
      <c r="H67" s="142">
        <f>C67/D67</f>
        <v>1</v>
      </c>
      <c r="I67" s="108">
        <f>G67+H67</f>
        <v>1</v>
      </c>
    </row>
    <row r="68" spans="1:10" ht="15" thickBot="1" x14ac:dyDescent="0.4">
      <c r="A68" s="8" t="s">
        <v>1927</v>
      </c>
      <c r="B68" s="279">
        <v>2</v>
      </c>
      <c r="C68" s="285">
        <f t="shared" si="18"/>
        <v>9</v>
      </c>
      <c r="D68" s="157">
        <f t="shared" ref="D68:D74" si="19">SUM(B68:C68)</f>
        <v>11</v>
      </c>
      <c r="E68" s="49"/>
      <c r="F68" s="8" t="s">
        <v>1927</v>
      </c>
      <c r="G68" s="96">
        <f t="shared" ref="G68" si="20">B68/D68</f>
        <v>0.18181818181818182</v>
      </c>
      <c r="H68" s="94">
        <f t="shared" ref="H68" si="21">C68/D68</f>
        <v>0.81818181818181823</v>
      </c>
      <c r="I68" s="108">
        <f t="shared" ref="I68" si="22">G68+H68</f>
        <v>1</v>
      </c>
    </row>
    <row r="69" spans="1:10" ht="15" thickBot="1" x14ac:dyDescent="0.4">
      <c r="A69" s="8" t="s">
        <v>1928</v>
      </c>
      <c r="B69" s="279">
        <v>0</v>
      </c>
      <c r="C69" s="285">
        <f t="shared" si="18"/>
        <v>51</v>
      </c>
      <c r="D69" s="157">
        <f t="shared" si="19"/>
        <v>51</v>
      </c>
      <c r="E69" s="49"/>
      <c r="F69" s="8" t="s">
        <v>1928</v>
      </c>
      <c r="G69" s="96">
        <f t="shared" ref="G69:G74" si="23">B69/D69</f>
        <v>0</v>
      </c>
      <c r="H69" s="94">
        <f t="shared" ref="H69:H74" si="24">C69/D69</f>
        <v>1</v>
      </c>
      <c r="I69" s="108">
        <f t="shared" ref="I69:I74" si="25">G69+H69</f>
        <v>1</v>
      </c>
    </row>
    <row r="70" spans="1:10" s="1" customFormat="1" ht="15" thickBot="1" x14ac:dyDescent="0.4">
      <c r="A70" s="8" t="s">
        <v>1929</v>
      </c>
      <c r="B70" s="279">
        <v>0</v>
      </c>
      <c r="C70" s="285">
        <f t="shared" si="18"/>
        <v>40</v>
      </c>
      <c r="D70" s="157">
        <f t="shared" si="19"/>
        <v>40</v>
      </c>
      <c r="F70" s="8" t="s">
        <v>1929</v>
      </c>
      <c r="G70" s="96">
        <f t="shared" si="23"/>
        <v>0</v>
      </c>
      <c r="H70" s="94">
        <f t="shared" si="24"/>
        <v>1</v>
      </c>
      <c r="I70" s="108">
        <f t="shared" si="25"/>
        <v>1</v>
      </c>
    </row>
    <row r="71" spans="1:10" s="1" customFormat="1" ht="15" thickBot="1" x14ac:dyDescent="0.4">
      <c r="A71" s="8" t="s">
        <v>1930</v>
      </c>
      <c r="B71" s="279">
        <v>0</v>
      </c>
      <c r="C71" s="285">
        <f t="shared" si="18"/>
        <v>93</v>
      </c>
      <c r="D71" s="157">
        <f t="shared" si="19"/>
        <v>93</v>
      </c>
      <c r="F71" s="8" t="s">
        <v>1930</v>
      </c>
      <c r="G71" s="96">
        <f t="shared" si="23"/>
        <v>0</v>
      </c>
      <c r="H71" s="94">
        <f t="shared" si="24"/>
        <v>1</v>
      </c>
      <c r="I71" s="108">
        <f t="shared" si="25"/>
        <v>1</v>
      </c>
    </row>
    <row r="72" spans="1:10" s="1" customFormat="1" ht="15" thickBot="1" x14ac:dyDescent="0.4">
      <c r="A72" s="9" t="s">
        <v>1931</v>
      </c>
      <c r="B72" s="303">
        <v>10</v>
      </c>
      <c r="C72" s="285">
        <f t="shared" si="18"/>
        <v>74</v>
      </c>
      <c r="D72" s="157">
        <f t="shared" si="19"/>
        <v>84</v>
      </c>
      <c r="F72" s="9" t="s">
        <v>1931</v>
      </c>
      <c r="G72" s="96">
        <f t="shared" si="23"/>
        <v>0.11904761904761904</v>
      </c>
      <c r="H72" s="94">
        <f t="shared" si="24"/>
        <v>0.88095238095238093</v>
      </c>
      <c r="I72" s="108">
        <f t="shared" si="25"/>
        <v>1</v>
      </c>
    </row>
    <row r="73" spans="1:10" s="1" customFormat="1" ht="15" thickBot="1" x14ac:dyDescent="0.4">
      <c r="A73" s="9" t="s">
        <v>1933</v>
      </c>
      <c r="B73" s="290">
        <v>0</v>
      </c>
      <c r="C73" s="285">
        <f t="shared" si="18"/>
        <v>52</v>
      </c>
      <c r="D73" s="157">
        <f t="shared" si="19"/>
        <v>52</v>
      </c>
      <c r="F73" s="9" t="s">
        <v>1933</v>
      </c>
      <c r="G73" s="96">
        <f t="shared" si="23"/>
        <v>0</v>
      </c>
      <c r="H73" s="94">
        <f t="shared" si="24"/>
        <v>1</v>
      </c>
      <c r="I73" s="108">
        <f t="shared" si="25"/>
        <v>1</v>
      </c>
    </row>
    <row r="74" spans="1:10" s="1" customFormat="1" ht="15" thickBot="1" x14ac:dyDescent="0.4">
      <c r="A74" s="9" t="s">
        <v>1934</v>
      </c>
      <c r="B74" s="290">
        <v>0</v>
      </c>
      <c r="C74" s="285">
        <f t="shared" si="18"/>
        <v>40</v>
      </c>
      <c r="D74" s="157">
        <f t="shared" si="19"/>
        <v>40</v>
      </c>
      <c r="F74" s="9" t="s">
        <v>1934</v>
      </c>
      <c r="G74" s="96">
        <f t="shared" si="23"/>
        <v>0</v>
      </c>
      <c r="H74" s="94">
        <f t="shared" si="24"/>
        <v>1</v>
      </c>
      <c r="I74" s="108">
        <f t="shared" si="25"/>
        <v>1</v>
      </c>
    </row>
    <row r="75" spans="1:10" s="48" customFormat="1" ht="15" thickBot="1" x14ac:dyDescent="0.4">
      <c r="A75" s="355" t="s">
        <v>318</v>
      </c>
      <c r="B75" s="173">
        <f>SUM(B67:B74)</f>
        <v>12</v>
      </c>
      <c r="C75" s="173">
        <f>SUM(C67:C74)</f>
        <v>365</v>
      </c>
      <c r="D75" s="173">
        <f>SUM(D67:D74)</f>
        <v>377</v>
      </c>
      <c r="E75" s="50"/>
      <c r="F75" s="45" t="s">
        <v>318</v>
      </c>
      <c r="G75" s="114">
        <f>B75/D75</f>
        <v>3.1830238726790451E-2</v>
      </c>
      <c r="H75" s="97">
        <f>C75/D75</f>
        <v>0.96816976127320953</v>
      </c>
      <c r="I75" s="108">
        <f>G75+H75</f>
        <v>1</v>
      </c>
      <c r="J75" s="109"/>
    </row>
    <row r="78" spans="1:10" ht="27.75" customHeight="1" x14ac:dyDescent="0.35">
      <c r="F78" s="50"/>
      <c r="G78" s="129"/>
      <c r="H78" s="129"/>
      <c r="I78" s="129"/>
    </row>
    <row r="79" spans="1:10" ht="15" thickBot="1" x14ac:dyDescent="0.4"/>
    <row r="80" spans="1:10" ht="29.25" customHeight="1" thickBot="1" x14ac:dyDescent="0.4">
      <c r="A80" s="441" t="s">
        <v>83</v>
      </c>
      <c r="B80" s="442"/>
      <c r="C80" s="442"/>
      <c r="D80" s="443"/>
      <c r="F80" s="441" t="s">
        <v>83</v>
      </c>
      <c r="G80" s="442"/>
      <c r="H80" s="442"/>
      <c r="I80" s="443"/>
    </row>
    <row r="81" spans="1:10" ht="35.25" customHeight="1" thickBot="1" x14ac:dyDescent="0.4">
      <c r="A81" s="42"/>
      <c r="B81" s="47" t="s">
        <v>11</v>
      </c>
      <c r="C81" s="47" t="s">
        <v>12</v>
      </c>
      <c r="D81" s="45" t="s">
        <v>10</v>
      </c>
      <c r="E81" s="49"/>
      <c r="F81" s="72"/>
      <c r="G81" s="124" t="s">
        <v>11</v>
      </c>
      <c r="H81" s="125" t="s">
        <v>12</v>
      </c>
      <c r="I81" s="131" t="s">
        <v>10</v>
      </c>
    </row>
    <row r="82" spans="1:10" x14ac:dyDescent="0.35">
      <c r="A82" s="6" t="s">
        <v>1926</v>
      </c>
      <c r="B82" s="277">
        <v>10</v>
      </c>
      <c r="C82" s="288">
        <v>17</v>
      </c>
      <c r="D82" s="281">
        <f>SUM(B82:C82)</f>
        <v>27</v>
      </c>
      <c r="E82" s="49"/>
      <c r="F82" s="6" t="s">
        <v>1926</v>
      </c>
      <c r="G82" s="83">
        <f t="shared" ref="G82:G87" si="26">B82/D82</f>
        <v>0.37037037037037035</v>
      </c>
      <c r="H82" s="93">
        <f t="shared" ref="H82:H87" si="27">C82/D82</f>
        <v>0.62962962962962965</v>
      </c>
      <c r="I82" s="85">
        <f t="shared" ref="I82:I90" si="28">D82/$D$90</f>
        <v>1.0697305863708399E-2</v>
      </c>
    </row>
    <row r="83" spans="1:10" x14ac:dyDescent="0.35">
      <c r="A83" s="8" t="s">
        <v>1927</v>
      </c>
      <c r="B83" s="279">
        <v>59</v>
      </c>
      <c r="C83" s="286">
        <v>96</v>
      </c>
      <c r="D83" s="282">
        <f t="shared" ref="D83:D89" si="29">SUM(B83:C83)</f>
        <v>155</v>
      </c>
      <c r="E83" s="49"/>
      <c r="F83" s="8" t="s">
        <v>1927</v>
      </c>
      <c r="G83" s="86">
        <f t="shared" si="26"/>
        <v>0.38064516129032255</v>
      </c>
      <c r="H83" s="94">
        <f t="shared" si="27"/>
        <v>0.61935483870967745</v>
      </c>
      <c r="I83" s="98">
        <f t="shared" si="28"/>
        <v>6.1410459587955629E-2</v>
      </c>
    </row>
    <row r="84" spans="1:10" x14ac:dyDescent="0.35">
      <c r="A84" s="8" t="s">
        <v>1928</v>
      </c>
      <c r="B84" s="279">
        <v>69</v>
      </c>
      <c r="C84" s="286">
        <v>135</v>
      </c>
      <c r="D84" s="282">
        <f t="shared" si="29"/>
        <v>204</v>
      </c>
      <c r="E84" s="49"/>
      <c r="F84" s="8" t="s">
        <v>1928</v>
      </c>
      <c r="G84" s="86">
        <f t="shared" si="26"/>
        <v>0.33823529411764708</v>
      </c>
      <c r="H84" s="94">
        <f t="shared" si="27"/>
        <v>0.66176470588235292</v>
      </c>
      <c r="I84" s="113">
        <f t="shared" si="28"/>
        <v>8.0824088748019024E-2</v>
      </c>
    </row>
    <row r="85" spans="1:10" s="1" customFormat="1" x14ac:dyDescent="0.35">
      <c r="A85" s="8" t="s">
        <v>1929</v>
      </c>
      <c r="B85" s="279">
        <v>68</v>
      </c>
      <c r="C85" s="286">
        <v>257</v>
      </c>
      <c r="D85" s="302">
        <f t="shared" si="29"/>
        <v>325</v>
      </c>
      <c r="E85" s="49"/>
      <c r="F85" s="8" t="s">
        <v>1929</v>
      </c>
      <c r="G85" s="86">
        <f t="shared" si="26"/>
        <v>0.20923076923076922</v>
      </c>
      <c r="H85" s="94">
        <f t="shared" si="27"/>
        <v>0.79076923076923078</v>
      </c>
      <c r="I85" s="113">
        <f t="shared" si="28"/>
        <v>0.12876386687797148</v>
      </c>
    </row>
    <row r="86" spans="1:10" s="1" customFormat="1" x14ac:dyDescent="0.35">
      <c r="A86" s="8" t="s">
        <v>1930</v>
      </c>
      <c r="B86" s="279">
        <v>182</v>
      </c>
      <c r="C86" s="286">
        <v>316</v>
      </c>
      <c r="D86" s="302">
        <f t="shared" si="29"/>
        <v>498</v>
      </c>
      <c r="E86" s="49"/>
      <c r="F86" s="8" t="s">
        <v>1930</v>
      </c>
      <c r="G86" s="86">
        <f t="shared" si="26"/>
        <v>0.36546184738955823</v>
      </c>
      <c r="H86" s="94">
        <f t="shared" si="27"/>
        <v>0.63453815261044177</v>
      </c>
      <c r="I86" s="113">
        <f t="shared" si="28"/>
        <v>0.19730586370839936</v>
      </c>
    </row>
    <row r="87" spans="1:10" s="1" customFormat="1" x14ac:dyDescent="0.35">
      <c r="A87" s="9" t="s">
        <v>1931</v>
      </c>
      <c r="B87" s="290">
        <v>289</v>
      </c>
      <c r="C87" s="290">
        <v>512</v>
      </c>
      <c r="D87" s="290">
        <f t="shared" si="29"/>
        <v>801</v>
      </c>
      <c r="E87" s="49"/>
      <c r="F87" s="9" t="s">
        <v>1931</v>
      </c>
      <c r="G87" s="96">
        <f t="shared" si="26"/>
        <v>0.36079900124843944</v>
      </c>
      <c r="H87" s="96">
        <f t="shared" si="27"/>
        <v>0.63920099875156056</v>
      </c>
      <c r="I87" s="96">
        <f t="shared" si="28"/>
        <v>0.31735340729001582</v>
      </c>
    </row>
    <row r="88" spans="1:10" s="1" customFormat="1" x14ac:dyDescent="0.35">
      <c r="A88" s="9" t="s">
        <v>1933</v>
      </c>
      <c r="B88" s="290">
        <v>116</v>
      </c>
      <c r="C88" s="290">
        <v>169</v>
      </c>
      <c r="D88" s="290">
        <f t="shared" si="29"/>
        <v>285</v>
      </c>
      <c r="E88" s="49"/>
      <c r="F88" s="9" t="s">
        <v>1933</v>
      </c>
      <c r="G88" s="96">
        <f t="shared" ref="G88:G89" si="30">B88/D88</f>
        <v>0.40701754385964911</v>
      </c>
      <c r="H88" s="96">
        <f t="shared" ref="H88:H89" si="31">C88/D88</f>
        <v>0.59298245614035083</v>
      </c>
      <c r="I88" s="96">
        <f t="shared" si="28"/>
        <v>0.11291600633914421</v>
      </c>
    </row>
    <row r="89" spans="1:10" s="1" customFormat="1" x14ac:dyDescent="0.35">
      <c r="A89" s="9" t="s">
        <v>1934</v>
      </c>
      <c r="B89" s="290">
        <v>88</v>
      </c>
      <c r="C89" s="290">
        <v>141</v>
      </c>
      <c r="D89" s="290">
        <f t="shared" si="29"/>
        <v>229</v>
      </c>
      <c r="E89" s="49"/>
      <c r="F89" s="9" t="s">
        <v>1934</v>
      </c>
      <c r="G89" s="96">
        <f t="shared" si="30"/>
        <v>0.38427947598253276</v>
      </c>
      <c r="H89" s="96">
        <f t="shared" si="31"/>
        <v>0.61572052401746724</v>
      </c>
      <c r="I89" s="96">
        <f t="shared" si="28"/>
        <v>9.0729001584786056E-2</v>
      </c>
    </row>
    <row r="90" spans="1:10" s="48" customFormat="1" ht="15" thickBot="1" x14ac:dyDescent="0.4">
      <c r="A90" s="355" t="s">
        <v>318</v>
      </c>
      <c r="B90" s="173">
        <f>SUM(B82:B89)</f>
        <v>881</v>
      </c>
      <c r="C90" s="173">
        <f>SUM(C82:C89)</f>
        <v>1643</v>
      </c>
      <c r="D90" s="173">
        <f>SUM(D82:D89)</f>
        <v>2524</v>
      </c>
      <c r="E90" s="50">
        <f>D90/D103</f>
        <v>8.115755627009646</v>
      </c>
      <c r="F90" s="355" t="s">
        <v>318</v>
      </c>
      <c r="G90" s="361">
        <f>B90/D90</f>
        <v>0.34904912836767038</v>
      </c>
      <c r="H90" s="365">
        <f>C90/D90</f>
        <v>0.65095087163232968</v>
      </c>
      <c r="I90" s="226">
        <f t="shared" si="28"/>
        <v>1</v>
      </c>
      <c r="J90" s="109"/>
    </row>
    <row r="92" spans="1:10" ht="15" thickBot="1" x14ac:dyDescent="0.4"/>
    <row r="93" spans="1:10" ht="29.25" customHeight="1" thickBot="1" x14ac:dyDescent="0.4">
      <c r="A93" s="441" t="s">
        <v>84</v>
      </c>
      <c r="B93" s="442"/>
      <c r="C93" s="442"/>
      <c r="D93" s="443"/>
      <c r="F93" s="441" t="s">
        <v>84</v>
      </c>
      <c r="G93" s="442"/>
      <c r="H93" s="442"/>
      <c r="I93" s="443"/>
    </row>
    <row r="94" spans="1:10" ht="35.25" customHeight="1" thickBot="1" x14ac:dyDescent="0.4">
      <c r="A94" s="42"/>
      <c r="B94" s="174" t="s">
        <v>85</v>
      </c>
      <c r="C94" s="174" t="s">
        <v>86</v>
      </c>
      <c r="D94" s="45" t="s">
        <v>10</v>
      </c>
      <c r="E94" s="49"/>
      <c r="F94" s="42"/>
      <c r="G94" s="122" t="s">
        <v>85</v>
      </c>
      <c r="H94" s="122" t="s">
        <v>86</v>
      </c>
      <c r="I94" s="121" t="s">
        <v>10</v>
      </c>
    </row>
    <row r="95" spans="1:10" ht="15" thickBot="1" x14ac:dyDescent="0.4">
      <c r="A95" s="6" t="s">
        <v>1926</v>
      </c>
      <c r="B95" s="398">
        <f>'Gen Info on District'!D16-'Care Givers &amp; Pt Comm'!C95</f>
        <v>3</v>
      </c>
      <c r="C95" s="290">
        <v>0</v>
      </c>
      <c r="D95" s="157">
        <f>SUM(B95:C95)</f>
        <v>3</v>
      </c>
      <c r="E95" s="49"/>
      <c r="F95" s="6" t="s">
        <v>1926</v>
      </c>
      <c r="G95" s="83">
        <f t="shared" ref="G95:G100" si="32">B95/D95</f>
        <v>1</v>
      </c>
      <c r="H95" s="84">
        <f t="shared" ref="H95:H100" si="33">C95/D95</f>
        <v>0</v>
      </c>
      <c r="I95" s="85">
        <f>SUM(G95:H95)</f>
        <v>1</v>
      </c>
    </row>
    <row r="96" spans="1:10" ht="15" thickBot="1" x14ac:dyDescent="0.4">
      <c r="A96" s="8" t="s">
        <v>1927</v>
      </c>
      <c r="B96" s="398">
        <f>'Gen Info on District'!D17-'Care Givers &amp; Pt Comm'!C96</f>
        <v>16</v>
      </c>
      <c r="C96" s="290">
        <v>1</v>
      </c>
      <c r="D96" s="157">
        <f t="shared" ref="D96:D102" si="34">SUM(B96:C96)</f>
        <v>17</v>
      </c>
      <c r="E96" s="49"/>
      <c r="F96" s="8" t="s">
        <v>1927</v>
      </c>
      <c r="G96" s="86">
        <f t="shared" si="32"/>
        <v>0.94117647058823528</v>
      </c>
      <c r="H96" s="87">
        <f t="shared" si="33"/>
        <v>5.8823529411764705E-2</v>
      </c>
      <c r="I96" s="98">
        <f t="shared" ref="I96:I103" si="35">SUM(G96:H96)</f>
        <v>1</v>
      </c>
    </row>
    <row r="97" spans="1:10" ht="15" thickBot="1" x14ac:dyDescent="0.4">
      <c r="A97" s="8" t="s">
        <v>1928</v>
      </c>
      <c r="B97" s="398">
        <f>'Gen Info on District'!D18-'Care Givers &amp; Pt Comm'!C97</f>
        <v>22</v>
      </c>
      <c r="C97" s="290">
        <v>3</v>
      </c>
      <c r="D97" s="157">
        <f t="shared" si="34"/>
        <v>25</v>
      </c>
      <c r="E97" s="49"/>
      <c r="F97" s="8" t="s">
        <v>1928</v>
      </c>
      <c r="G97" s="86">
        <f t="shared" si="32"/>
        <v>0.88</v>
      </c>
      <c r="H97" s="87">
        <f t="shared" si="33"/>
        <v>0.12</v>
      </c>
      <c r="I97" s="98">
        <f t="shared" ref="I97:I102" si="36">SUM(G97:H97)</f>
        <v>1</v>
      </c>
    </row>
    <row r="98" spans="1:10" s="1" customFormat="1" ht="15" thickBot="1" x14ac:dyDescent="0.4">
      <c r="A98" s="8" t="s">
        <v>1929</v>
      </c>
      <c r="B98" s="398">
        <f>'Gen Info on District'!D19-'Care Givers &amp; Pt Comm'!C98</f>
        <v>36</v>
      </c>
      <c r="C98" s="290">
        <v>7</v>
      </c>
      <c r="D98" s="157">
        <f t="shared" si="34"/>
        <v>43</v>
      </c>
      <c r="F98" s="8" t="s">
        <v>1929</v>
      </c>
      <c r="G98" s="86">
        <f t="shared" si="32"/>
        <v>0.83720930232558144</v>
      </c>
      <c r="H98" s="87">
        <f t="shared" si="33"/>
        <v>0.16279069767441862</v>
      </c>
      <c r="I98" s="98">
        <f t="shared" si="36"/>
        <v>1</v>
      </c>
    </row>
    <row r="99" spans="1:10" s="1" customFormat="1" ht="15" thickBot="1" x14ac:dyDescent="0.4">
      <c r="A99" s="8" t="s">
        <v>1930</v>
      </c>
      <c r="B99" s="398">
        <f>'Gen Info on District'!D20-'Care Givers &amp; Pt Comm'!C99</f>
        <v>48</v>
      </c>
      <c r="C99" s="290">
        <v>10</v>
      </c>
      <c r="D99" s="157">
        <f t="shared" si="34"/>
        <v>58</v>
      </c>
      <c r="F99" s="8" t="s">
        <v>1930</v>
      </c>
      <c r="G99" s="86">
        <f t="shared" si="32"/>
        <v>0.82758620689655171</v>
      </c>
      <c r="H99" s="87">
        <f t="shared" si="33"/>
        <v>0.17241379310344829</v>
      </c>
      <c r="I99" s="98">
        <f t="shared" si="36"/>
        <v>1</v>
      </c>
    </row>
    <row r="100" spans="1:10" s="1" customFormat="1" ht="15" thickBot="1" x14ac:dyDescent="0.4">
      <c r="A100" s="9" t="s">
        <v>1931</v>
      </c>
      <c r="B100" s="398">
        <f>'Gen Info on District'!D21-'Care Givers &amp; Pt Comm'!C100</f>
        <v>84</v>
      </c>
      <c r="C100" s="290">
        <v>22</v>
      </c>
      <c r="D100" s="157">
        <f t="shared" si="34"/>
        <v>106</v>
      </c>
      <c r="F100" s="9" t="s">
        <v>1931</v>
      </c>
      <c r="G100" s="86">
        <f t="shared" si="32"/>
        <v>0.79245283018867929</v>
      </c>
      <c r="H100" s="87">
        <f t="shared" si="33"/>
        <v>0.20754716981132076</v>
      </c>
      <c r="I100" s="98">
        <f t="shared" si="36"/>
        <v>1</v>
      </c>
    </row>
    <row r="101" spans="1:10" s="1" customFormat="1" ht="15" thickBot="1" x14ac:dyDescent="0.4">
      <c r="A101" s="9" t="s">
        <v>1933</v>
      </c>
      <c r="B101" s="398">
        <f>'Gen Info on District'!D22-'Care Givers &amp; Pt Comm'!C101</f>
        <v>29</v>
      </c>
      <c r="C101" s="290">
        <v>4</v>
      </c>
      <c r="D101" s="157">
        <f t="shared" si="34"/>
        <v>33</v>
      </c>
      <c r="F101" s="9" t="s">
        <v>1933</v>
      </c>
      <c r="G101" s="86">
        <f t="shared" ref="G101:G102" si="37">B101/D101</f>
        <v>0.87878787878787878</v>
      </c>
      <c r="H101" s="87">
        <f t="shared" ref="H101:H102" si="38">C101/D101</f>
        <v>0.12121212121212122</v>
      </c>
      <c r="I101" s="98">
        <f t="shared" si="36"/>
        <v>1</v>
      </c>
    </row>
    <row r="102" spans="1:10" s="1" customFormat="1" x14ac:dyDescent="0.35">
      <c r="A102" s="9" t="s">
        <v>1934</v>
      </c>
      <c r="B102" s="397">
        <f>'Gen Info on District'!D23-'Care Givers &amp; Pt Comm'!C102</f>
        <v>23</v>
      </c>
      <c r="C102" s="289">
        <v>3</v>
      </c>
      <c r="D102" s="157">
        <f t="shared" si="34"/>
        <v>26</v>
      </c>
      <c r="F102" s="9" t="s">
        <v>1934</v>
      </c>
      <c r="G102" s="86">
        <f t="shared" si="37"/>
        <v>0.88461538461538458</v>
      </c>
      <c r="H102" s="87">
        <f t="shared" si="38"/>
        <v>0.11538461538461539</v>
      </c>
      <c r="I102" s="98">
        <f t="shared" si="36"/>
        <v>1</v>
      </c>
    </row>
    <row r="103" spans="1:10" s="48" customFormat="1" ht="15" thickBot="1" x14ac:dyDescent="0.4">
      <c r="A103" s="355" t="s">
        <v>318</v>
      </c>
      <c r="B103" s="173">
        <f>SUM(B95:B102)</f>
        <v>261</v>
      </c>
      <c r="C103" s="173">
        <f>SUM(C95:C102)</f>
        <v>50</v>
      </c>
      <c r="D103" s="173">
        <f>SUM(D95:D102)</f>
        <v>311</v>
      </c>
      <c r="E103" s="50"/>
      <c r="F103" s="355" t="s">
        <v>318</v>
      </c>
      <c r="G103" s="361">
        <f>B103/D103</f>
        <v>0.83922829581993574</v>
      </c>
      <c r="H103" s="363">
        <f>C103/D103</f>
        <v>0.16077170418006431</v>
      </c>
      <c r="I103" s="108">
        <f t="shared" si="35"/>
        <v>1</v>
      </c>
      <c r="J103" s="109"/>
    </row>
    <row r="104" spans="1:10" s="48" customFormat="1" x14ac:dyDescent="0.35">
      <c r="A104" s="50"/>
      <c r="B104" s="82"/>
      <c r="C104" s="82"/>
      <c r="D104" s="82"/>
      <c r="E104" s="50"/>
      <c r="F104" s="50"/>
      <c r="G104" s="130"/>
      <c r="H104" s="130"/>
      <c r="I104" s="130"/>
      <c r="J104" s="109"/>
    </row>
    <row r="105" spans="1:10" ht="15" thickBot="1" x14ac:dyDescent="0.4"/>
    <row r="106" spans="1:10" ht="29.25" customHeight="1" thickBot="1" x14ac:dyDescent="0.4">
      <c r="A106" s="441" t="s">
        <v>219</v>
      </c>
      <c r="B106" s="442"/>
      <c r="C106" s="442"/>
      <c r="D106" s="443"/>
      <c r="F106" s="441" t="s">
        <v>87</v>
      </c>
      <c r="G106" s="442"/>
      <c r="H106" s="442"/>
      <c r="I106" s="443"/>
    </row>
    <row r="107" spans="1:10" ht="44" thickBot="1" x14ac:dyDescent="0.4">
      <c r="A107" s="72"/>
      <c r="B107" s="46" t="s">
        <v>88</v>
      </c>
      <c r="C107" s="81" t="s">
        <v>89</v>
      </c>
      <c r="D107" s="172" t="s">
        <v>10</v>
      </c>
      <c r="E107" s="49"/>
      <c r="F107" s="72"/>
      <c r="G107" s="127" t="s">
        <v>88</v>
      </c>
      <c r="H107" s="128" t="s">
        <v>89</v>
      </c>
      <c r="I107" s="117" t="s">
        <v>10</v>
      </c>
    </row>
    <row r="108" spans="1:10" x14ac:dyDescent="0.35">
      <c r="A108" s="6" t="s">
        <v>1926</v>
      </c>
      <c r="B108" s="284">
        <v>0</v>
      </c>
      <c r="C108" s="407">
        <f t="shared" ref="C108:C115" si="39">B95-B108</f>
        <v>3</v>
      </c>
      <c r="D108" s="157">
        <f>SUM(B108:C108)</f>
        <v>3</v>
      </c>
      <c r="E108" s="49"/>
      <c r="F108" s="6" t="s">
        <v>1926</v>
      </c>
      <c r="G108" s="83">
        <f t="shared" ref="G108:G113" si="40">B108/D108</f>
        <v>0</v>
      </c>
      <c r="H108" s="84">
        <f t="shared" ref="H108:H113" si="41">C108/D108</f>
        <v>1</v>
      </c>
      <c r="I108" s="100">
        <f>SUM(G108:H108)</f>
        <v>1</v>
      </c>
    </row>
    <row r="109" spans="1:10" x14ac:dyDescent="0.35">
      <c r="A109" s="8" t="s">
        <v>1927</v>
      </c>
      <c r="B109" s="279">
        <v>0</v>
      </c>
      <c r="C109" s="407">
        <f t="shared" si="39"/>
        <v>16</v>
      </c>
      <c r="D109" s="158">
        <f t="shared" ref="D109" si="42">SUM(B109:C109)</f>
        <v>16</v>
      </c>
      <c r="E109" s="49"/>
      <c r="F109" s="8" t="s">
        <v>1927</v>
      </c>
      <c r="G109" s="86">
        <f t="shared" si="40"/>
        <v>0</v>
      </c>
      <c r="H109" s="87">
        <f t="shared" si="41"/>
        <v>1</v>
      </c>
      <c r="I109" s="101">
        <f t="shared" ref="I109" si="43">SUM(G109:H109)</f>
        <v>1</v>
      </c>
    </row>
    <row r="110" spans="1:10" x14ac:dyDescent="0.35">
      <c r="A110" s="8" t="s">
        <v>1928</v>
      </c>
      <c r="B110" s="279">
        <v>10</v>
      </c>
      <c r="C110" s="407">
        <f t="shared" si="39"/>
        <v>12</v>
      </c>
      <c r="D110" s="158">
        <f t="shared" ref="D110:D115" si="44">SUM(B110:C110)</f>
        <v>22</v>
      </c>
      <c r="E110" s="49"/>
      <c r="F110" s="8" t="s">
        <v>1928</v>
      </c>
      <c r="G110" s="86">
        <f t="shared" si="40"/>
        <v>0.45454545454545453</v>
      </c>
      <c r="H110" s="87">
        <f t="shared" si="41"/>
        <v>0.54545454545454541</v>
      </c>
      <c r="I110" s="101">
        <f t="shared" ref="I110:I113" si="45">SUM(G110:H110)</f>
        <v>1</v>
      </c>
    </row>
    <row r="111" spans="1:10" s="1" customFormat="1" x14ac:dyDescent="0.35">
      <c r="A111" s="8" t="s">
        <v>1929</v>
      </c>
      <c r="B111" s="279">
        <v>0</v>
      </c>
      <c r="C111" s="407">
        <f t="shared" si="39"/>
        <v>36</v>
      </c>
      <c r="D111" s="158">
        <f t="shared" si="44"/>
        <v>36</v>
      </c>
      <c r="F111" s="8" t="s">
        <v>1929</v>
      </c>
      <c r="G111" s="86">
        <f t="shared" si="40"/>
        <v>0</v>
      </c>
      <c r="H111" s="87">
        <f t="shared" si="41"/>
        <v>1</v>
      </c>
      <c r="I111" s="101">
        <f t="shared" si="45"/>
        <v>1</v>
      </c>
    </row>
    <row r="112" spans="1:10" s="1" customFormat="1" x14ac:dyDescent="0.35">
      <c r="A112" s="8" t="s">
        <v>1930</v>
      </c>
      <c r="B112" s="279">
        <v>0</v>
      </c>
      <c r="C112" s="407">
        <f t="shared" si="39"/>
        <v>48</v>
      </c>
      <c r="D112" s="158">
        <f t="shared" si="44"/>
        <v>48</v>
      </c>
      <c r="F112" s="8" t="s">
        <v>1930</v>
      </c>
      <c r="G112" s="86">
        <f t="shared" si="40"/>
        <v>0</v>
      </c>
      <c r="H112" s="87">
        <f t="shared" si="41"/>
        <v>1</v>
      </c>
      <c r="I112" s="101">
        <f t="shared" si="45"/>
        <v>1</v>
      </c>
    </row>
    <row r="113" spans="1:13" s="1" customFormat="1" x14ac:dyDescent="0.35">
      <c r="A113" s="9" t="s">
        <v>1931</v>
      </c>
      <c r="B113" s="279">
        <v>39</v>
      </c>
      <c r="C113" s="407">
        <f t="shared" si="39"/>
        <v>45</v>
      </c>
      <c r="D113" s="158">
        <f t="shared" si="44"/>
        <v>84</v>
      </c>
      <c r="F113" s="9" t="s">
        <v>1931</v>
      </c>
      <c r="G113" s="86">
        <f t="shared" si="40"/>
        <v>0.4642857142857143</v>
      </c>
      <c r="H113" s="87">
        <f t="shared" si="41"/>
        <v>0.5357142857142857</v>
      </c>
      <c r="I113" s="101">
        <f t="shared" si="45"/>
        <v>1</v>
      </c>
    </row>
    <row r="114" spans="1:13" s="1" customFormat="1" x14ac:dyDescent="0.35">
      <c r="A114" s="9" t="s">
        <v>1933</v>
      </c>
      <c r="B114" s="290">
        <v>20</v>
      </c>
      <c r="C114" s="407">
        <f t="shared" si="39"/>
        <v>9</v>
      </c>
      <c r="D114" s="158">
        <f t="shared" si="44"/>
        <v>29</v>
      </c>
      <c r="F114" s="9" t="s">
        <v>1933</v>
      </c>
      <c r="G114" s="86">
        <f t="shared" ref="G114:G115" si="46">B114/D114</f>
        <v>0.68965517241379315</v>
      </c>
      <c r="H114" s="87">
        <f t="shared" ref="H114:H115" si="47">C114/D114</f>
        <v>0.31034482758620691</v>
      </c>
      <c r="I114" s="101">
        <f t="shared" ref="I114:I115" si="48">SUM(G114:H114)</f>
        <v>1</v>
      </c>
    </row>
    <row r="115" spans="1:13" s="1" customFormat="1" x14ac:dyDescent="0.35">
      <c r="A115" s="9" t="s">
        <v>1934</v>
      </c>
      <c r="B115" s="290">
        <v>0</v>
      </c>
      <c r="C115" s="407">
        <f t="shared" si="39"/>
        <v>23</v>
      </c>
      <c r="D115" s="158">
        <f t="shared" si="44"/>
        <v>23</v>
      </c>
      <c r="F115" s="9" t="s">
        <v>1934</v>
      </c>
      <c r="G115" s="86">
        <f t="shared" si="46"/>
        <v>0</v>
      </c>
      <c r="H115" s="87">
        <f t="shared" si="47"/>
        <v>1</v>
      </c>
      <c r="I115" s="101">
        <f t="shared" si="48"/>
        <v>1</v>
      </c>
    </row>
    <row r="116" spans="1:13" s="48" customFormat="1" ht="15" thickBot="1" x14ac:dyDescent="0.4">
      <c r="A116" s="355" t="s">
        <v>318</v>
      </c>
      <c r="B116" s="171">
        <f>SUM(B108:B115)</f>
        <v>69</v>
      </c>
      <c r="C116" s="171">
        <f>SUM(C108:C115)</f>
        <v>192</v>
      </c>
      <c r="D116" s="171">
        <f>SUM(D108:D115)</f>
        <v>261</v>
      </c>
      <c r="E116" s="50"/>
      <c r="F116" s="355" t="s">
        <v>318</v>
      </c>
      <c r="G116" s="361">
        <f>B116/D116</f>
        <v>0.26436781609195403</v>
      </c>
      <c r="H116" s="363">
        <f>C116/D116</f>
        <v>0.73563218390804597</v>
      </c>
      <c r="I116" s="226">
        <f>SUM(G116:H116)</f>
        <v>1</v>
      </c>
      <c r="J116" s="109"/>
    </row>
    <row r="118" spans="1:13" ht="15" thickBot="1" x14ac:dyDescent="0.4"/>
    <row r="119" spans="1:13" ht="26.25" customHeight="1" thickBot="1" x14ac:dyDescent="0.4">
      <c r="A119" s="438" t="s">
        <v>96</v>
      </c>
      <c r="B119" s="439"/>
      <c r="C119" s="439"/>
      <c r="D119" s="440"/>
      <c r="F119" s="438" t="s">
        <v>96</v>
      </c>
      <c r="G119" s="439"/>
      <c r="H119" s="439"/>
      <c r="I119" s="440"/>
    </row>
    <row r="120" spans="1:13" ht="42.75" customHeight="1" thickBot="1" x14ac:dyDescent="0.4">
      <c r="A120" s="42"/>
      <c r="B120" s="44" t="s">
        <v>97</v>
      </c>
      <c r="C120" s="44" t="s">
        <v>332</v>
      </c>
      <c r="D120" s="51" t="s">
        <v>333</v>
      </c>
      <c r="F120" s="72"/>
      <c r="G120" s="72" t="s">
        <v>97</v>
      </c>
      <c r="H120" s="44" t="s">
        <v>332</v>
      </c>
      <c r="I120" s="51" t="s">
        <v>333</v>
      </c>
      <c r="K120" s="52" t="s">
        <v>97</v>
      </c>
      <c r="L120" s="52" t="s">
        <v>332</v>
      </c>
      <c r="M120" s="401" t="s">
        <v>333</v>
      </c>
    </row>
    <row r="121" spans="1:13" ht="15" thickBot="1" x14ac:dyDescent="0.4">
      <c r="A121" s="6" t="s">
        <v>1926</v>
      </c>
      <c r="B121" s="289">
        <f>SUM(B122:B123)</f>
        <v>6</v>
      </c>
      <c r="C121" s="289">
        <f t="shared" ref="C121:D121" si="49">SUM(C122:C123)</f>
        <v>6</v>
      </c>
      <c r="D121" s="285">
        <f t="shared" si="49"/>
        <v>0</v>
      </c>
      <c r="F121" s="341" t="s">
        <v>1926</v>
      </c>
      <c r="G121" s="417">
        <f>B121/B121</f>
        <v>1</v>
      </c>
      <c r="H121" s="103">
        <f>C121/B121</f>
        <v>1</v>
      </c>
      <c r="I121" s="105">
        <f>D121/B121</f>
        <v>0</v>
      </c>
      <c r="K121" s="241">
        <f>G145</f>
        <v>1</v>
      </c>
      <c r="L121" s="97">
        <f>H145</f>
        <v>0.74358974358974361</v>
      </c>
      <c r="M121" s="91">
        <f>I145</f>
        <v>0</v>
      </c>
    </row>
    <row r="122" spans="1:13" x14ac:dyDescent="0.35">
      <c r="A122" s="325" t="s">
        <v>11</v>
      </c>
      <c r="B122" s="289">
        <v>0</v>
      </c>
      <c r="C122" s="289">
        <v>0</v>
      </c>
      <c r="D122" s="285">
        <v>0</v>
      </c>
      <c r="F122" s="342" t="s">
        <v>11</v>
      </c>
      <c r="G122" s="338" t="e">
        <f>B122/B122</f>
        <v>#DIV/0!</v>
      </c>
      <c r="H122" s="96" t="e">
        <f>C122/B122</f>
        <v>#DIV/0!</v>
      </c>
      <c r="I122" s="105" t="e">
        <f t="shared" ref="I122:I144" si="50">D122/B122</f>
        <v>#DIV/0!</v>
      </c>
      <c r="K122" s="242"/>
      <c r="L122" s="130"/>
      <c r="M122" s="130"/>
    </row>
    <row r="123" spans="1:13" x14ac:dyDescent="0.35">
      <c r="A123" s="325" t="s">
        <v>12</v>
      </c>
      <c r="B123" s="289">
        <v>6</v>
      </c>
      <c r="C123" s="289">
        <v>6</v>
      </c>
      <c r="D123" s="285">
        <v>0</v>
      </c>
      <c r="F123" s="342" t="s">
        <v>12</v>
      </c>
      <c r="G123" s="338">
        <f t="shared" ref="G123:G144" si="51">B123/B123</f>
        <v>1</v>
      </c>
      <c r="H123" s="96">
        <f t="shared" ref="H123:H147" si="52">C123/B123</f>
        <v>1</v>
      </c>
      <c r="I123" s="105">
        <f t="shared" si="50"/>
        <v>0</v>
      </c>
      <c r="K123" s="242"/>
      <c r="L123" s="130"/>
      <c r="M123" s="130"/>
    </row>
    <row r="124" spans="1:13" x14ac:dyDescent="0.35">
      <c r="A124" s="8" t="s">
        <v>1927</v>
      </c>
      <c r="B124" s="289">
        <f>SUM(B125:B126)</f>
        <v>23</v>
      </c>
      <c r="C124" s="289">
        <f t="shared" ref="C124" si="53">SUM(C125:C126)</f>
        <v>11</v>
      </c>
      <c r="D124" s="285">
        <f t="shared" ref="D124" si="54">SUM(D125:D126)</f>
        <v>0</v>
      </c>
      <c r="F124" s="20" t="s">
        <v>1927</v>
      </c>
      <c r="G124" s="338">
        <f t="shared" si="51"/>
        <v>1</v>
      </c>
      <c r="H124" s="96">
        <f t="shared" si="52"/>
        <v>0.47826086956521741</v>
      </c>
      <c r="I124" s="105">
        <f t="shared" si="50"/>
        <v>0</v>
      </c>
    </row>
    <row r="125" spans="1:13" x14ac:dyDescent="0.35">
      <c r="A125" s="325" t="s">
        <v>11</v>
      </c>
      <c r="B125" s="290">
        <v>1</v>
      </c>
      <c r="C125" s="290">
        <v>0</v>
      </c>
      <c r="D125" s="286">
        <v>0</v>
      </c>
      <c r="F125" s="342" t="s">
        <v>11</v>
      </c>
      <c r="G125" s="338">
        <f t="shared" si="51"/>
        <v>1</v>
      </c>
      <c r="H125" s="96">
        <f t="shared" si="52"/>
        <v>0</v>
      </c>
      <c r="I125" s="105">
        <f t="shared" si="50"/>
        <v>0</v>
      </c>
    </row>
    <row r="126" spans="1:13" x14ac:dyDescent="0.35">
      <c r="A126" s="325" t="s">
        <v>12</v>
      </c>
      <c r="B126" s="290">
        <v>22</v>
      </c>
      <c r="C126" s="290">
        <v>11</v>
      </c>
      <c r="D126" s="286">
        <v>0</v>
      </c>
      <c r="F126" s="342" t="s">
        <v>12</v>
      </c>
      <c r="G126" s="338">
        <f t="shared" si="51"/>
        <v>1</v>
      </c>
      <c r="H126" s="96">
        <f t="shared" si="52"/>
        <v>0.5</v>
      </c>
      <c r="I126" s="105">
        <f t="shared" si="50"/>
        <v>0</v>
      </c>
    </row>
    <row r="127" spans="1:13" x14ac:dyDescent="0.35">
      <c r="A127" s="8" t="s">
        <v>1928</v>
      </c>
      <c r="B127" s="289">
        <f>SUM(B128:B129)</f>
        <v>70</v>
      </c>
      <c r="C127" s="289">
        <f>SUM(C128:C129)</f>
        <v>51</v>
      </c>
      <c r="D127" s="285">
        <f t="shared" ref="D127" si="55">SUM(D128:D129)</f>
        <v>0</v>
      </c>
      <c r="F127" s="20" t="s">
        <v>1928</v>
      </c>
      <c r="G127" s="338">
        <f t="shared" si="51"/>
        <v>1</v>
      </c>
      <c r="H127" s="96">
        <f t="shared" si="52"/>
        <v>0.72857142857142854</v>
      </c>
      <c r="I127" s="105">
        <f t="shared" si="50"/>
        <v>0</v>
      </c>
    </row>
    <row r="128" spans="1:13" x14ac:dyDescent="0.35">
      <c r="A128" s="325" t="s">
        <v>11</v>
      </c>
      <c r="B128" s="290">
        <v>17</v>
      </c>
      <c r="C128" s="290">
        <v>14</v>
      </c>
      <c r="D128" s="286">
        <v>0</v>
      </c>
      <c r="F128" s="342" t="s">
        <v>11</v>
      </c>
      <c r="G128" s="338">
        <f t="shared" si="51"/>
        <v>1</v>
      </c>
      <c r="H128" s="96">
        <f t="shared" si="52"/>
        <v>0.82352941176470584</v>
      </c>
      <c r="I128" s="105">
        <f t="shared" si="50"/>
        <v>0</v>
      </c>
    </row>
    <row r="129" spans="1:9" x14ac:dyDescent="0.35">
      <c r="A129" s="325" t="s">
        <v>12</v>
      </c>
      <c r="B129" s="290">
        <v>53</v>
      </c>
      <c r="C129" s="290">
        <v>37</v>
      </c>
      <c r="D129" s="286">
        <v>0</v>
      </c>
      <c r="F129" s="342" t="s">
        <v>12</v>
      </c>
      <c r="G129" s="338">
        <f t="shared" si="51"/>
        <v>1</v>
      </c>
      <c r="H129" s="96">
        <f t="shared" si="52"/>
        <v>0.69811320754716977</v>
      </c>
      <c r="I129" s="105">
        <f t="shared" si="50"/>
        <v>0</v>
      </c>
    </row>
    <row r="130" spans="1:9" s="1" customFormat="1" x14ac:dyDescent="0.35">
      <c r="A130" s="8" t="s">
        <v>1929</v>
      </c>
      <c r="B130" s="289">
        <f>SUM(B131:B132)</f>
        <v>44</v>
      </c>
      <c r="C130" s="289">
        <f>SUM(C131:C132)</f>
        <v>40</v>
      </c>
      <c r="D130" s="285">
        <f t="shared" ref="D130" si="56">SUM(D131:D132)</f>
        <v>0</v>
      </c>
      <c r="F130" s="20" t="s">
        <v>1929</v>
      </c>
      <c r="G130" s="338">
        <f t="shared" si="51"/>
        <v>1</v>
      </c>
      <c r="H130" s="96">
        <f t="shared" si="52"/>
        <v>0.90909090909090906</v>
      </c>
      <c r="I130" s="105">
        <f t="shared" si="50"/>
        <v>0</v>
      </c>
    </row>
    <row r="131" spans="1:9" s="1" customFormat="1" x14ac:dyDescent="0.35">
      <c r="A131" s="325" t="s">
        <v>11</v>
      </c>
      <c r="B131" s="290">
        <v>3</v>
      </c>
      <c r="C131" s="290">
        <v>2</v>
      </c>
      <c r="D131" s="286">
        <v>0</v>
      </c>
      <c r="F131" s="342" t="s">
        <v>11</v>
      </c>
      <c r="G131" s="338">
        <f t="shared" si="51"/>
        <v>1</v>
      </c>
      <c r="H131" s="96">
        <f t="shared" si="52"/>
        <v>0.66666666666666663</v>
      </c>
      <c r="I131" s="105">
        <f t="shared" si="50"/>
        <v>0</v>
      </c>
    </row>
    <row r="132" spans="1:9" s="1" customFormat="1" x14ac:dyDescent="0.35">
      <c r="A132" s="325" t="s">
        <v>12</v>
      </c>
      <c r="B132" s="290">
        <v>41</v>
      </c>
      <c r="C132" s="290">
        <v>38</v>
      </c>
      <c r="D132" s="286">
        <v>0</v>
      </c>
      <c r="F132" s="342" t="s">
        <v>12</v>
      </c>
      <c r="G132" s="338">
        <f t="shared" si="51"/>
        <v>1</v>
      </c>
      <c r="H132" s="96">
        <f t="shared" si="52"/>
        <v>0.92682926829268297</v>
      </c>
      <c r="I132" s="105">
        <f t="shared" si="50"/>
        <v>0</v>
      </c>
    </row>
    <row r="133" spans="1:9" s="1" customFormat="1" x14ac:dyDescent="0.35">
      <c r="A133" s="8" t="s">
        <v>1930</v>
      </c>
      <c r="B133" s="289">
        <f>SUM(B134:B135)</f>
        <v>101</v>
      </c>
      <c r="C133" s="289">
        <f>SUM(C134:C135)</f>
        <v>93</v>
      </c>
      <c r="D133" s="285">
        <f t="shared" ref="D133" si="57">SUM(D134:D135)</f>
        <v>0</v>
      </c>
      <c r="F133" s="20" t="s">
        <v>1930</v>
      </c>
      <c r="G133" s="338">
        <f t="shared" si="51"/>
        <v>1</v>
      </c>
      <c r="H133" s="96">
        <f t="shared" si="52"/>
        <v>0.92079207920792083</v>
      </c>
      <c r="I133" s="105">
        <f t="shared" si="50"/>
        <v>0</v>
      </c>
    </row>
    <row r="134" spans="1:9" s="1" customFormat="1" x14ac:dyDescent="0.35">
      <c r="A134" s="325" t="s">
        <v>11</v>
      </c>
      <c r="B134" s="290">
        <v>21</v>
      </c>
      <c r="C134" s="290">
        <v>21</v>
      </c>
      <c r="D134" s="286">
        <v>0</v>
      </c>
      <c r="F134" s="342" t="s">
        <v>11</v>
      </c>
      <c r="G134" s="338">
        <f t="shared" si="51"/>
        <v>1</v>
      </c>
      <c r="H134" s="96">
        <f t="shared" si="52"/>
        <v>1</v>
      </c>
      <c r="I134" s="105">
        <f t="shared" si="50"/>
        <v>0</v>
      </c>
    </row>
    <row r="135" spans="1:9" s="1" customFormat="1" x14ac:dyDescent="0.35">
      <c r="A135" s="325" t="s">
        <v>12</v>
      </c>
      <c r="B135" s="290">
        <v>80</v>
      </c>
      <c r="C135" s="290">
        <v>72</v>
      </c>
      <c r="D135" s="286">
        <v>0</v>
      </c>
      <c r="F135" s="342" t="s">
        <v>12</v>
      </c>
      <c r="G135" s="338">
        <f t="shared" si="51"/>
        <v>1</v>
      </c>
      <c r="H135" s="96">
        <f t="shared" si="52"/>
        <v>0.9</v>
      </c>
      <c r="I135" s="105">
        <f t="shared" si="50"/>
        <v>0</v>
      </c>
    </row>
    <row r="136" spans="1:9" s="1" customFormat="1" x14ac:dyDescent="0.35">
      <c r="A136" s="9" t="s">
        <v>1931</v>
      </c>
      <c r="B136" s="289">
        <f>SUM(B137:B138)</f>
        <v>125</v>
      </c>
      <c r="C136" s="289">
        <f>SUM(C137:C138)</f>
        <v>84</v>
      </c>
      <c r="D136" s="285">
        <f t="shared" ref="D136" si="58">SUM(D137:D138)</f>
        <v>0</v>
      </c>
      <c r="F136" s="20" t="s">
        <v>1931</v>
      </c>
      <c r="G136" s="338">
        <f t="shared" si="51"/>
        <v>1</v>
      </c>
      <c r="H136" s="96">
        <f t="shared" si="52"/>
        <v>0.67200000000000004</v>
      </c>
      <c r="I136" s="87">
        <f t="shared" si="50"/>
        <v>0</v>
      </c>
    </row>
    <row r="137" spans="1:9" s="1" customFormat="1" x14ac:dyDescent="0.35">
      <c r="A137" s="325" t="s">
        <v>11</v>
      </c>
      <c r="B137" s="290">
        <v>17</v>
      </c>
      <c r="C137" s="280">
        <v>9</v>
      </c>
      <c r="D137" s="286">
        <v>0</v>
      </c>
      <c r="F137" s="342" t="s">
        <v>11</v>
      </c>
      <c r="G137" s="417">
        <f t="shared" si="51"/>
        <v>1</v>
      </c>
      <c r="H137" s="103">
        <f t="shared" si="52"/>
        <v>0.52941176470588236</v>
      </c>
      <c r="I137" s="105">
        <f t="shared" si="50"/>
        <v>0</v>
      </c>
    </row>
    <row r="138" spans="1:9" s="1" customFormat="1" x14ac:dyDescent="0.35">
      <c r="A138" s="328" t="s">
        <v>12</v>
      </c>
      <c r="B138" s="326">
        <v>108</v>
      </c>
      <c r="C138" s="327">
        <v>75</v>
      </c>
      <c r="D138" s="305">
        <v>0</v>
      </c>
      <c r="F138" s="343" t="s">
        <v>12</v>
      </c>
      <c r="G138" s="338">
        <f t="shared" si="51"/>
        <v>1</v>
      </c>
      <c r="H138" s="96">
        <f t="shared" si="52"/>
        <v>0.69444444444444442</v>
      </c>
      <c r="I138" s="105">
        <f t="shared" si="50"/>
        <v>0</v>
      </c>
    </row>
    <row r="139" spans="1:9" s="1" customFormat="1" x14ac:dyDescent="0.35">
      <c r="A139" s="9" t="s">
        <v>1933</v>
      </c>
      <c r="B139" s="289">
        <f>SUM(B140:B141)</f>
        <v>80</v>
      </c>
      <c r="C139" s="289">
        <f>SUM(C140:C141)</f>
        <v>52</v>
      </c>
      <c r="D139" s="285">
        <f t="shared" ref="D139" si="59">SUM(D140:D141)</f>
        <v>0</v>
      </c>
      <c r="F139" s="396" t="s">
        <v>1933</v>
      </c>
      <c r="G139" s="338">
        <f t="shared" si="51"/>
        <v>1</v>
      </c>
      <c r="H139" s="96">
        <f t="shared" si="52"/>
        <v>0.65</v>
      </c>
      <c r="I139" s="105">
        <f t="shared" si="50"/>
        <v>0</v>
      </c>
    </row>
    <row r="140" spans="1:9" s="1" customFormat="1" x14ac:dyDescent="0.35">
      <c r="A140" s="325" t="s">
        <v>11</v>
      </c>
      <c r="B140" s="290">
        <v>13</v>
      </c>
      <c r="C140" s="280">
        <v>10</v>
      </c>
      <c r="D140" s="286">
        <v>0</v>
      </c>
      <c r="F140" s="342" t="s">
        <v>11</v>
      </c>
      <c r="G140" s="338">
        <f t="shared" si="51"/>
        <v>1</v>
      </c>
      <c r="H140" s="96">
        <f t="shared" si="52"/>
        <v>0.76923076923076927</v>
      </c>
      <c r="I140" s="105">
        <f t="shared" si="50"/>
        <v>0</v>
      </c>
    </row>
    <row r="141" spans="1:9" s="1" customFormat="1" x14ac:dyDescent="0.35">
      <c r="A141" s="328" t="s">
        <v>12</v>
      </c>
      <c r="B141" s="326">
        <v>67</v>
      </c>
      <c r="C141" s="327">
        <v>42</v>
      </c>
      <c r="D141" s="305">
        <v>0</v>
      </c>
      <c r="F141" s="343" t="s">
        <v>12</v>
      </c>
      <c r="G141" s="338">
        <f t="shared" si="51"/>
        <v>1</v>
      </c>
      <c r="H141" s="96">
        <f t="shared" si="52"/>
        <v>0.62686567164179108</v>
      </c>
      <c r="I141" s="105">
        <f t="shared" si="50"/>
        <v>0</v>
      </c>
    </row>
    <row r="142" spans="1:9" s="1" customFormat="1" x14ac:dyDescent="0.35">
      <c r="A142" s="9" t="s">
        <v>1934</v>
      </c>
      <c r="B142" s="289">
        <f>SUM(B143:B144)</f>
        <v>58</v>
      </c>
      <c r="C142" s="289">
        <f>SUM(C143:C144)</f>
        <v>40</v>
      </c>
      <c r="D142" s="285">
        <f t="shared" ref="D142" si="60">SUM(D143:D144)</f>
        <v>0</v>
      </c>
      <c r="F142" s="396" t="s">
        <v>1934</v>
      </c>
      <c r="G142" s="338">
        <f t="shared" si="51"/>
        <v>1</v>
      </c>
      <c r="H142" s="96">
        <f t="shared" si="52"/>
        <v>0.68965517241379315</v>
      </c>
      <c r="I142" s="105">
        <f t="shared" si="50"/>
        <v>0</v>
      </c>
    </row>
    <row r="143" spans="1:9" s="1" customFormat="1" x14ac:dyDescent="0.35">
      <c r="A143" s="325" t="s">
        <v>11</v>
      </c>
      <c r="B143" s="290">
        <v>11</v>
      </c>
      <c r="C143" s="280">
        <v>9</v>
      </c>
      <c r="D143" s="286">
        <v>0</v>
      </c>
      <c r="F143" s="342" t="s">
        <v>11</v>
      </c>
      <c r="G143" s="338">
        <f t="shared" si="51"/>
        <v>1</v>
      </c>
      <c r="H143" s="96">
        <f t="shared" si="52"/>
        <v>0.81818181818181823</v>
      </c>
      <c r="I143" s="105">
        <f t="shared" si="50"/>
        <v>0</v>
      </c>
    </row>
    <row r="144" spans="1:9" s="1" customFormat="1" ht="15" thickBot="1" x14ac:dyDescent="0.4">
      <c r="A144" s="328" t="s">
        <v>12</v>
      </c>
      <c r="B144" s="326">
        <v>47</v>
      </c>
      <c r="C144" s="327">
        <v>31</v>
      </c>
      <c r="D144" s="305">
        <v>0</v>
      </c>
      <c r="F144" s="343" t="s">
        <v>12</v>
      </c>
      <c r="G144" s="402">
        <f t="shared" si="51"/>
        <v>1</v>
      </c>
      <c r="H144" s="102">
        <f t="shared" si="52"/>
        <v>0.65957446808510634</v>
      </c>
      <c r="I144" s="105">
        <f t="shared" si="50"/>
        <v>0</v>
      </c>
    </row>
    <row r="145" spans="1:13" x14ac:dyDescent="0.35">
      <c r="A145" s="329" t="s">
        <v>10</v>
      </c>
      <c r="B145" s="70">
        <f>SUM(B146:B147)</f>
        <v>507</v>
      </c>
      <c r="C145" s="70">
        <f>SUM(C146:C147)</f>
        <v>377</v>
      </c>
      <c r="D145" s="70">
        <f>SUM(D146:D147)</f>
        <v>0</v>
      </c>
      <c r="F145" s="335" t="s">
        <v>318</v>
      </c>
      <c r="G145" s="337">
        <f>B145/B145</f>
        <v>1</v>
      </c>
      <c r="H145" s="143">
        <f t="shared" si="52"/>
        <v>0.74358974358974361</v>
      </c>
      <c r="I145" s="84">
        <f>D145/(B145+C145+D145)</f>
        <v>0</v>
      </c>
    </row>
    <row r="146" spans="1:13" x14ac:dyDescent="0.35">
      <c r="A146" s="331" t="s">
        <v>11</v>
      </c>
      <c r="B146" s="290">
        <f>B143+B140+B137+B134+B131+B128+B125+B122</f>
        <v>83</v>
      </c>
      <c r="C146" s="290">
        <f t="shared" ref="B146:D147" si="61">C143+C140+C137+C134+C131+C128+C125+C122</f>
        <v>65</v>
      </c>
      <c r="D146" s="290">
        <f t="shared" si="61"/>
        <v>0</v>
      </c>
      <c r="F146" s="255" t="s">
        <v>11</v>
      </c>
      <c r="G146" s="338">
        <f t="shared" ref="G146:G147" si="62">B146/B146</f>
        <v>1</v>
      </c>
      <c r="H146" s="96">
        <f t="shared" si="52"/>
        <v>0.7831325301204819</v>
      </c>
      <c r="I146" s="87">
        <f t="shared" ref="I146:I147" si="63">D146/(B146+C146+D146)</f>
        <v>0</v>
      </c>
    </row>
    <row r="147" spans="1:13" ht="15" thickBot="1" x14ac:dyDescent="0.4">
      <c r="A147" s="332" t="s">
        <v>12</v>
      </c>
      <c r="B147" s="333">
        <f t="shared" si="61"/>
        <v>424</v>
      </c>
      <c r="C147" s="333">
        <f t="shared" si="61"/>
        <v>312</v>
      </c>
      <c r="D147" s="333">
        <f t="shared" si="61"/>
        <v>0</v>
      </c>
      <c r="F147" s="336" t="s">
        <v>12</v>
      </c>
      <c r="G147" s="339">
        <f t="shared" si="62"/>
        <v>1</v>
      </c>
      <c r="H147" s="340">
        <f t="shared" si="52"/>
        <v>0.73584905660377353</v>
      </c>
      <c r="I147" s="110">
        <f t="shared" si="63"/>
        <v>0</v>
      </c>
    </row>
    <row r="148" spans="1:13" x14ac:dyDescent="0.35">
      <c r="A148" s="50"/>
      <c r="B148" s="82"/>
      <c r="C148" s="82"/>
      <c r="D148" s="82"/>
      <c r="F148" s="50"/>
      <c r="G148" s="242"/>
      <c r="H148" s="130"/>
      <c r="I148" s="130"/>
    </row>
    <row r="149" spans="1:13" ht="15" thickBot="1" x14ac:dyDescent="0.4"/>
    <row r="150" spans="1:13" ht="26.25" customHeight="1" thickBot="1" x14ac:dyDescent="0.4">
      <c r="A150" s="438" t="s">
        <v>98</v>
      </c>
      <c r="B150" s="439"/>
      <c r="C150" s="439"/>
      <c r="D150" s="440"/>
      <c r="F150" s="438" t="s">
        <v>98</v>
      </c>
      <c r="G150" s="439"/>
      <c r="H150" s="439"/>
      <c r="I150" s="440"/>
    </row>
    <row r="151" spans="1:13" ht="42.75" customHeight="1" thickBot="1" x14ac:dyDescent="0.4">
      <c r="A151" s="42"/>
      <c r="B151" s="43" t="s">
        <v>99</v>
      </c>
      <c r="C151" s="44" t="s">
        <v>100</v>
      </c>
      <c r="D151" s="51" t="s">
        <v>101</v>
      </c>
      <c r="F151" s="72"/>
      <c r="G151" s="115" t="s">
        <v>319</v>
      </c>
      <c r="H151" s="120" t="s">
        <v>320</v>
      </c>
      <c r="I151" s="116" t="s">
        <v>321</v>
      </c>
      <c r="K151" s="115" t="s">
        <v>319</v>
      </c>
      <c r="L151" s="120" t="s">
        <v>320</v>
      </c>
      <c r="M151" s="116" t="s">
        <v>321</v>
      </c>
    </row>
    <row r="152" spans="1:13" ht="15" thickBot="1" x14ac:dyDescent="0.4">
      <c r="A152" s="6" t="s">
        <v>1926</v>
      </c>
      <c r="B152" s="289">
        <v>6</v>
      </c>
      <c r="C152" s="289">
        <v>3</v>
      </c>
      <c r="D152" s="285">
        <v>2</v>
      </c>
      <c r="F152" s="6" t="s">
        <v>1926</v>
      </c>
      <c r="G152" s="104">
        <f t="shared" ref="G152:G160" si="64">B152/$D3</f>
        <v>1</v>
      </c>
      <c r="H152" s="103">
        <f t="shared" ref="H152:H160" si="65">C152/$D3</f>
        <v>0.5</v>
      </c>
      <c r="I152" s="105">
        <f t="shared" ref="I152:I160" si="66">D152/$D3</f>
        <v>0.33333333333333331</v>
      </c>
      <c r="J152" s="118">
        <f>H152+I152</f>
        <v>0.83333333333333326</v>
      </c>
      <c r="K152" s="90">
        <f>G160</f>
        <v>1</v>
      </c>
      <c r="L152" s="114">
        <f>H160</f>
        <v>0.59151193633952259</v>
      </c>
      <c r="M152" s="91">
        <f>I160</f>
        <v>0.14854111405835543</v>
      </c>
    </row>
    <row r="153" spans="1:13" x14ac:dyDescent="0.35">
      <c r="A153" s="8" t="s">
        <v>1927</v>
      </c>
      <c r="B153" s="290">
        <v>11</v>
      </c>
      <c r="C153" s="290">
        <v>5</v>
      </c>
      <c r="D153" s="286">
        <v>2</v>
      </c>
      <c r="F153" s="8" t="s">
        <v>1927</v>
      </c>
      <c r="G153" s="104">
        <f t="shared" si="64"/>
        <v>1</v>
      </c>
      <c r="H153" s="103">
        <f t="shared" si="65"/>
        <v>0.45454545454545453</v>
      </c>
      <c r="I153" s="105">
        <f t="shared" si="66"/>
        <v>0.18181818181818182</v>
      </c>
      <c r="J153" s="118">
        <f t="shared" ref="J153:J160" si="67">H153+I153</f>
        <v>0.63636363636363635</v>
      </c>
    </row>
    <row r="154" spans="1:13" x14ac:dyDescent="0.35">
      <c r="A154" s="8" t="s">
        <v>1928</v>
      </c>
      <c r="B154" s="290">
        <v>51</v>
      </c>
      <c r="C154" s="290">
        <v>31</v>
      </c>
      <c r="D154" s="286">
        <v>7</v>
      </c>
      <c r="F154" s="8" t="s">
        <v>1928</v>
      </c>
      <c r="G154" s="104">
        <f t="shared" si="64"/>
        <v>1</v>
      </c>
      <c r="H154" s="103">
        <f t="shared" si="65"/>
        <v>0.60784313725490191</v>
      </c>
      <c r="I154" s="105">
        <f t="shared" si="66"/>
        <v>0.13725490196078433</v>
      </c>
      <c r="J154" s="118">
        <f t="shared" si="67"/>
        <v>0.74509803921568629</v>
      </c>
    </row>
    <row r="155" spans="1:13" s="1" customFormat="1" x14ac:dyDescent="0.35">
      <c r="A155" s="8" t="s">
        <v>1929</v>
      </c>
      <c r="B155" s="290">
        <v>40</v>
      </c>
      <c r="C155" s="290">
        <v>19</v>
      </c>
      <c r="D155" s="286">
        <v>2</v>
      </c>
      <c r="F155" s="8" t="s">
        <v>1929</v>
      </c>
      <c r="G155" s="104">
        <f t="shared" si="64"/>
        <v>1</v>
      </c>
      <c r="H155" s="103">
        <f t="shared" si="65"/>
        <v>0.47499999999999998</v>
      </c>
      <c r="I155" s="105">
        <f t="shared" si="66"/>
        <v>0.05</v>
      </c>
      <c r="J155" s="118">
        <f t="shared" si="67"/>
        <v>0.52500000000000002</v>
      </c>
    </row>
    <row r="156" spans="1:13" s="1" customFormat="1" x14ac:dyDescent="0.35">
      <c r="A156" s="8" t="s">
        <v>1930</v>
      </c>
      <c r="B156" s="290">
        <v>93</v>
      </c>
      <c r="C156" s="290">
        <v>59</v>
      </c>
      <c r="D156" s="286">
        <v>14</v>
      </c>
      <c r="F156" s="8" t="s">
        <v>1930</v>
      </c>
      <c r="G156" s="104">
        <f t="shared" si="64"/>
        <v>1</v>
      </c>
      <c r="H156" s="103">
        <f t="shared" si="65"/>
        <v>0.63440860215053763</v>
      </c>
      <c r="I156" s="105">
        <f t="shared" si="66"/>
        <v>0.15053763440860216</v>
      </c>
      <c r="J156" s="118">
        <f t="shared" si="67"/>
        <v>0.78494623655913975</v>
      </c>
    </row>
    <row r="157" spans="1:13" s="1" customFormat="1" x14ac:dyDescent="0.35">
      <c r="A157" s="9" t="s">
        <v>1931</v>
      </c>
      <c r="B157" s="290">
        <v>84</v>
      </c>
      <c r="C157" s="290">
        <v>53</v>
      </c>
      <c r="D157" s="290">
        <v>21</v>
      </c>
      <c r="F157" s="9" t="s">
        <v>1931</v>
      </c>
      <c r="G157" s="104">
        <f t="shared" si="64"/>
        <v>1</v>
      </c>
      <c r="H157" s="103">
        <f t="shared" si="65"/>
        <v>0.63095238095238093</v>
      </c>
      <c r="I157" s="105">
        <f t="shared" si="66"/>
        <v>0.25</v>
      </c>
      <c r="J157" s="118">
        <f t="shared" si="67"/>
        <v>0.88095238095238093</v>
      </c>
    </row>
    <row r="158" spans="1:13" s="1" customFormat="1" x14ac:dyDescent="0.35">
      <c r="A158" s="9" t="s">
        <v>1933</v>
      </c>
      <c r="B158" s="290">
        <v>52</v>
      </c>
      <c r="C158" s="290">
        <v>29</v>
      </c>
      <c r="D158" s="290">
        <v>2</v>
      </c>
      <c r="F158" s="9" t="s">
        <v>1933</v>
      </c>
      <c r="G158" s="104">
        <f t="shared" si="64"/>
        <v>1</v>
      </c>
      <c r="H158" s="103">
        <f t="shared" si="65"/>
        <v>0.55769230769230771</v>
      </c>
      <c r="I158" s="105">
        <f t="shared" si="66"/>
        <v>3.8461538461538464E-2</v>
      </c>
      <c r="J158" s="118">
        <f t="shared" si="67"/>
        <v>0.59615384615384615</v>
      </c>
    </row>
    <row r="159" spans="1:13" s="1" customFormat="1" ht="15" thickBot="1" x14ac:dyDescent="0.4">
      <c r="A159" s="9" t="s">
        <v>1934</v>
      </c>
      <c r="B159" s="290">
        <v>40</v>
      </c>
      <c r="C159" s="290">
        <v>24</v>
      </c>
      <c r="D159" s="290">
        <v>6</v>
      </c>
      <c r="F159" s="9" t="s">
        <v>1934</v>
      </c>
      <c r="G159" s="243">
        <f t="shared" si="64"/>
        <v>1</v>
      </c>
      <c r="H159" s="334">
        <f t="shared" si="65"/>
        <v>0.6</v>
      </c>
      <c r="I159" s="244">
        <f t="shared" si="66"/>
        <v>0.15</v>
      </c>
      <c r="J159" s="118">
        <f t="shared" si="67"/>
        <v>0.75</v>
      </c>
    </row>
    <row r="160" spans="1:13" s="48" customFormat="1" ht="15" thickBot="1" x14ac:dyDescent="0.4">
      <c r="A160" s="350" t="s">
        <v>10</v>
      </c>
      <c r="B160" s="395">
        <f>SUM(B152:B159)</f>
        <v>377</v>
      </c>
      <c r="C160" s="395">
        <f>SUM(C151:C159)</f>
        <v>223</v>
      </c>
      <c r="D160" s="395">
        <f>SUM(D151:D159)</f>
        <v>56</v>
      </c>
      <c r="F160" s="45" t="s">
        <v>318</v>
      </c>
      <c r="G160" s="90">
        <f t="shared" si="64"/>
        <v>1</v>
      </c>
      <c r="H160" s="114">
        <f t="shared" si="65"/>
        <v>0.59151193633952259</v>
      </c>
      <c r="I160" s="91">
        <f t="shared" si="66"/>
        <v>0.14854111405835543</v>
      </c>
      <c r="J160" s="118">
        <f t="shared" si="67"/>
        <v>0.74005305039787805</v>
      </c>
    </row>
    <row r="164" spans="4:4" x14ac:dyDescent="0.35">
      <c r="D164" s="109">
        <f>854/B160</f>
        <v>2.2652519893899203</v>
      </c>
    </row>
  </sheetData>
  <mergeCells count="22">
    <mergeCell ref="A150:D150"/>
    <mergeCell ref="F150:I150"/>
    <mergeCell ref="A93:D93"/>
    <mergeCell ref="F93:I93"/>
    <mergeCell ref="A106:D106"/>
    <mergeCell ref="F106:I106"/>
    <mergeCell ref="A119:D119"/>
    <mergeCell ref="F119:I119"/>
    <mergeCell ref="A80:D80"/>
    <mergeCell ref="F80:I80"/>
    <mergeCell ref="A53:D53"/>
    <mergeCell ref="F53:I53"/>
    <mergeCell ref="A65:D65"/>
    <mergeCell ref="F65:I65"/>
    <mergeCell ref="A1:D1"/>
    <mergeCell ref="F1:I1"/>
    <mergeCell ref="A27:D27"/>
    <mergeCell ref="F27:I27"/>
    <mergeCell ref="A40:D40"/>
    <mergeCell ref="F40:I40"/>
    <mergeCell ref="A14:D14"/>
    <mergeCell ref="F14:I14"/>
  </mergeCells>
  <pageMargins left="0.7" right="0.7" top="0.75" bottom="0.75" header="0.3" footer="0.3"/>
  <pageSetup scale="63" orientation="portrait" r:id="rId1"/>
  <colBreaks count="1" manualBreakCount="1">
    <brk id="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4"/>
  <sheetViews>
    <sheetView view="pageBreakPreview" zoomScale="80" zoomScaleNormal="100" zoomScaleSheetLayoutView="80" workbookViewId="0">
      <selection activeCell="A12" sqref="A2:D12"/>
    </sheetView>
  </sheetViews>
  <sheetFormatPr defaultColWidth="9.1796875" defaultRowHeight="14.5" x14ac:dyDescent="0.35"/>
  <cols>
    <col min="1" max="1" width="24.81640625" style="1" customWidth="1"/>
    <col min="2" max="3" width="11.81640625" style="1" customWidth="1"/>
    <col min="4" max="4" width="11.81640625" style="13" customWidth="1"/>
    <col min="5" max="5" width="20.81640625" style="1" customWidth="1"/>
    <col min="6" max="6" width="24.81640625" style="1" customWidth="1"/>
    <col min="7" max="8" width="11.81640625" style="118" customWidth="1"/>
    <col min="9" max="9" width="11.81640625" style="109" customWidth="1"/>
    <col min="10" max="10" width="9.1796875" style="1"/>
    <col min="11" max="11" width="11.54296875" style="1" bestFit="1" customWidth="1"/>
    <col min="12" max="16384" width="9.1796875" style="1"/>
  </cols>
  <sheetData>
    <row r="1" spans="1:9" ht="15" thickBot="1" x14ac:dyDescent="0.4"/>
    <row r="2" spans="1:9" ht="26.25" customHeight="1" thickBot="1" x14ac:dyDescent="0.4">
      <c r="A2" s="444" t="s">
        <v>16</v>
      </c>
      <c r="B2" s="445"/>
      <c r="C2" s="445"/>
      <c r="D2" s="446"/>
      <c r="F2" s="444" t="s">
        <v>24</v>
      </c>
      <c r="G2" s="445"/>
      <c r="H2" s="445"/>
      <c r="I2" s="446"/>
    </row>
    <row r="3" spans="1:9" ht="29.25" customHeight="1" thickBot="1" x14ac:dyDescent="0.4">
      <c r="A3" s="2"/>
      <c r="B3" s="136" t="s">
        <v>11</v>
      </c>
      <c r="C3" s="4" t="s">
        <v>12</v>
      </c>
      <c r="D3" s="5" t="s">
        <v>10</v>
      </c>
      <c r="F3" s="2"/>
      <c r="G3" s="119" t="s">
        <v>11</v>
      </c>
      <c r="H3" s="116" t="s">
        <v>12</v>
      </c>
      <c r="I3" s="121" t="s">
        <v>10</v>
      </c>
    </row>
    <row r="4" spans="1:9" x14ac:dyDescent="0.35">
      <c r="A4" s="6" t="s">
        <v>1926</v>
      </c>
      <c r="B4" s="291">
        <v>80</v>
      </c>
      <c r="C4" s="292">
        <v>86</v>
      </c>
      <c r="D4" s="135">
        <f>SUM(B4:C4)</f>
        <v>166</v>
      </c>
      <c r="F4" s="6" t="s">
        <v>1926</v>
      </c>
      <c r="G4" s="103">
        <f>B4/D4</f>
        <v>0.48192771084337349</v>
      </c>
      <c r="H4" s="105">
        <f>C4/D4</f>
        <v>0.51807228915662651</v>
      </c>
      <c r="I4" s="108">
        <f>D4/D4</f>
        <v>1</v>
      </c>
    </row>
    <row r="5" spans="1:9" x14ac:dyDescent="0.35">
      <c r="A5" s="8" t="s">
        <v>1927</v>
      </c>
      <c r="B5" s="293">
        <v>311</v>
      </c>
      <c r="C5" s="280">
        <v>364</v>
      </c>
      <c r="D5" s="77">
        <f t="shared" ref="D5" si="0">SUM(B5:C5)</f>
        <v>675</v>
      </c>
      <c r="F5" s="8" t="s">
        <v>1927</v>
      </c>
      <c r="G5" s="103">
        <f t="shared" ref="G5:G12" si="1">B5/D5</f>
        <v>0.46074074074074073</v>
      </c>
      <c r="H5" s="105">
        <f t="shared" ref="H5:H12" si="2">C5/D5</f>
        <v>0.53925925925925922</v>
      </c>
      <c r="I5" s="108">
        <f t="shared" ref="I5:I12" si="3">D5/D5</f>
        <v>1</v>
      </c>
    </row>
    <row r="6" spans="1:9" x14ac:dyDescent="0.35">
      <c r="A6" s="8" t="s">
        <v>1928</v>
      </c>
      <c r="B6" s="293">
        <v>861</v>
      </c>
      <c r="C6" s="280">
        <v>1185</v>
      </c>
      <c r="D6" s="77">
        <f t="shared" ref="D6:D11" si="4">SUM(B6:C6)</f>
        <v>2046</v>
      </c>
      <c r="F6" s="8" t="s">
        <v>1928</v>
      </c>
      <c r="G6" s="103">
        <f t="shared" si="1"/>
        <v>0.42082111436950148</v>
      </c>
      <c r="H6" s="105">
        <f t="shared" si="2"/>
        <v>0.57917888563049857</v>
      </c>
      <c r="I6" s="108">
        <f t="shared" si="3"/>
        <v>1</v>
      </c>
    </row>
    <row r="7" spans="1:9" x14ac:dyDescent="0.35">
      <c r="A7" s="8" t="s">
        <v>1929</v>
      </c>
      <c r="B7" s="293">
        <v>1553</v>
      </c>
      <c r="C7" s="280">
        <v>2028</v>
      </c>
      <c r="D7" s="77">
        <f t="shared" si="4"/>
        <v>3581</v>
      </c>
      <c r="F7" s="8" t="s">
        <v>1929</v>
      </c>
      <c r="G7" s="103">
        <f t="shared" si="1"/>
        <v>0.43367774364702599</v>
      </c>
      <c r="H7" s="105">
        <f t="shared" si="2"/>
        <v>0.56632225635297406</v>
      </c>
      <c r="I7" s="108">
        <f t="shared" si="3"/>
        <v>1</v>
      </c>
    </row>
    <row r="8" spans="1:9" x14ac:dyDescent="0.35">
      <c r="A8" s="8" t="s">
        <v>1930</v>
      </c>
      <c r="B8" s="293">
        <v>1566</v>
      </c>
      <c r="C8" s="280">
        <v>1964</v>
      </c>
      <c r="D8" s="77">
        <f t="shared" si="4"/>
        <v>3530</v>
      </c>
      <c r="F8" s="8" t="s">
        <v>1930</v>
      </c>
      <c r="G8" s="103">
        <f t="shared" si="1"/>
        <v>0.44362606232294616</v>
      </c>
      <c r="H8" s="105">
        <f t="shared" si="2"/>
        <v>0.55637393767705379</v>
      </c>
      <c r="I8" s="108">
        <f t="shared" si="3"/>
        <v>1</v>
      </c>
    </row>
    <row r="9" spans="1:9" x14ac:dyDescent="0.35">
      <c r="A9" s="9" t="s">
        <v>1931</v>
      </c>
      <c r="B9" s="290">
        <v>2419</v>
      </c>
      <c r="C9" s="290">
        <v>3112</v>
      </c>
      <c r="D9" s="56">
        <f t="shared" si="4"/>
        <v>5531</v>
      </c>
      <c r="F9" s="9" t="s">
        <v>1931</v>
      </c>
      <c r="G9" s="103">
        <f t="shared" si="1"/>
        <v>0.43735310070511663</v>
      </c>
      <c r="H9" s="105">
        <f t="shared" si="2"/>
        <v>0.56264689929488343</v>
      </c>
      <c r="I9" s="108">
        <f t="shared" si="3"/>
        <v>1</v>
      </c>
    </row>
    <row r="10" spans="1:9" x14ac:dyDescent="0.35">
      <c r="A10" s="9" t="s">
        <v>1933</v>
      </c>
      <c r="B10" s="290">
        <v>1070</v>
      </c>
      <c r="C10" s="290">
        <v>1215</v>
      </c>
      <c r="D10" s="56">
        <f t="shared" si="4"/>
        <v>2285</v>
      </c>
      <c r="F10" s="9" t="s">
        <v>1933</v>
      </c>
      <c r="G10" s="103">
        <f t="shared" si="1"/>
        <v>0.46827133479212252</v>
      </c>
      <c r="H10" s="105">
        <f t="shared" si="2"/>
        <v>0.53172866520787743</v>
      </c>
      <c r="I10" s="108">
        <f t="shared" si="3"/>
        <v>1</v>
      </c>
    </row>
    <row r="11" spans="1:9" x14ac:dyDescent="0.35">
      <c r="A11" s="9" t="s">
        <v>1934</v>
      </c>
      <c r="B11" s="290">
        <v>758</v>
      </c>
      <c r="C11" s="290">
        <v>1036</v>
      </c>
      <c r="D11" s="56">
        <f t="shared" si="4"/>
        <v>1794</v>
      </c>
      <c r="F11" s="9" t="s">
        <v>1934</v>
      </c>
      <c r="G11" s="103">
        <f t="shared" si="1"/>
        <v>0.42251950947603123</v>
      </c>
      <c r="H11" s="105">
        <f t="shared" si="2"/>
        <v>0.57748049052396877</v>
      </c>
      <c r="I11" s="108">
        <f t="shared" si="3"/>
        <v>1</v>
      </c>
    </row>
    <row r="12" spans="1:9" s="13" customFormat="1" ht="15" thickBot="1" x14ac:dyDescent="0.4">
      <c r="A12" s="344" t="s">
        <v>10</v>
      </c>
      <c r="B12" s="349">
        <f>SUM(B4:B11)</f>
        <v>8618</v>
      </c>
      <c r="C12" s="349">
        <f>SUM(C4:C11)</f>
        <v>10990</v>
      </c>
      <c r="D12" s="349">
        <f>SUM(D4:D11)</f>
        <v>19608</v>
      </c>
      <c r="F12" s="348" t="s">
        <v>10</v>
      </c>
      <c r="G12" s="103">
        <f t="shared" si="1"/>
        <v>0.43951448388412895</v>
      </c>
      <c r="H12" s="105">
        <f t="shared" si="2"/>
        <v>0.56048551611587105</v>
      </c>
      <c r="I12" s="108">
        <f t="shared" si="3"/>
        <v>1</v>
      </c>
    </row>
    <row r="14" spans="1:9" ht="15" thickBot="1" x14ac:dyDescent="0.4"/>
    <row r="15" spans="1:9" ht="15.75" customHeight="1" thickBot="1" x14ac:dyDescent="0.4">
      <c r="A15" s="433" t="s">
        <v>17</v>
      </c>
      <c r="B15" s="434"/>
      <c r="C15" s="434"/>
      <c r="D15" s="435"/>
      <c r="F15" s="433" t="s">
        <v>19</v>
      </c>
      <c r="G15" s="434"/>
      <c r="H15" s="434"/>
      <c r="I15" s="435"/>
    </row>
    <row r="16" spans="1:9" ht="29.25" customHeight="1" thickBot="1" x14ac:dyDescent="0.4">
      <c r="A16" s="2"/>
      <c r="B16" s="12" t="s">
        <v>11</v>
      </c>
      <c r="C16" s="138" t="s">
        <v>12</v>
      </c>
      <c r="D16" s="5" t="s">
        <v>10</v>
      </c>
      <c r="E16" s="14"/>
      <c r="F16" s="2"/>
      <c r="G16" s="122" t="s">
        <v>11</v>
      </c>
      <c r="H16" s="125" t="s">
        <v>12</v>
      </c>
      <c r="I16" s="126" t="s">
        <v>10</v>
      </c>
    </row>
    <row r="17" spans="1:9" x14ac:dyDescent="0.35">
      <c r="A17" s="6" t="s">
        <v>1926</v>
      </c>
      <c r="B17" s="289">
        <v>53</v>
      </c>
      <c r="C17" s="292">
        <v>58</v>
      </c>
      <c r="D17" s="135">
        <f>SUM(B17:C17)</f>
        <v>111</v>
      </c>
      <c r="E17" s="14"/>
      <c r="F17" s="6" t="s">
        <v>1926</v>
      </c>
      <c r="G17" s="103">
        <f t="shared" ref="G17:G25" si="5">B17/B4</f>
        <v>0.66249999999999998</v>
      </c>
      <c r="H17" s="105">
        <f t="shared" ref="H17:H25" si="6">C17/C4</f>
        <v>0.67441860465116277</v>
      </c>
      <c r="I17" s="323">
        <f t="shared" ref="I17:I25" si="7">D17/D4</f>
        <v>0.66867469879518071</v>
      </c>
    </row>
    <row r="18" spans="1:9" x14ac:dyDescent="0.35">
      <c r="A18" s="8" t="s">
        <v>1927</v>
      </c>
      <c r="B18" s="290">
        <v>201</v>
      </c>
      <c r="C18" s="280">
        <v>284</v>
      </c>
      <c r="D18" s="77">
        <f t="shared" ref="D18" si="8">SUM(B18:C18)</f>
        <v>485</v>
      </c>
      <c r="E18" s="14"/>
      <c r="F18" s="8" t="s">
        <v>1927</v>
      </c>
      <c r="G18" s="103">
        <f t="shared" si="5"/>
        <v>0.6463022508038585</v>
      </c>
      <c r="H18" s="105">
        <f t="shared" si="6"/>
        <v>0.78021978021978022</v>
      </c>
      <c r="I18" s="323">
        <f t="shared" si="7"/>
        <v>0.71851851851851856</v>
      </c>
    </row>
    <row r="19" spans="1:9" x14ac:dyDescent="0.35">
      <c r="A19" s="8" t="s">
        <v>1928</v>
      </c>
      <c r="B19" s="290">
        <v>510</v>
      </c>
      <c r="C19" s="280">
        <v>682</v>
      </c>
      <c r="D19" s="77">
        <f t="shared" ref="D19:D24" si="9">SUM(B19:C19)</f>
        <v>1192</v>
      </c>
      <c r="E19" s="14"/>
      <c r="F19" s="8" t="s">
        <v>1928</v>
      </c>
      <c r="G19" s="103">
        <f t="shared" si="5"/>
        <v>0.59233449477351918</v>
      </c>
      <c r="H19" s="105">
        <f t="shared" si="6"/>
        <v>0.57552742616033759</v>
      </c>
      <c r="I19" s="323">
        <f t="shared" si="7"/>
        <v>0.58260019550342135</v>
      </c>
    </row>
    <row r="20" spans="1:9" x14ac:dyDescent="0.35">
      <c r="A20" s="8" t="s">
        <v>1929</v>
      </c>
      <c r="B20" s="290">
        <v>594</v>
      </c>
      <c r="C20" s="280">
        <v>811</v>
      </c>
      <c r="D20" s="77">
        <f t="shared" si="9"/>
        <v>1405</v>
      </c>
      <c r="F20" s="8" t="s">
        <v>1929</v>
      </c>
      <c r="G20" s="103">
        <f t="shared" si="5"/>
        <v>0.38248551191242758</v>
      </c>
      <c r="H20" s="105">
        <f t="shared" si="6"/>
        <v>0.39990138067061143</v>
      </c>
      <c r="I20" s="323">
        <f t="shared" si="7"/>
        <v>0.39234850600390953</v>
      </c>
    </row>
    <row r="21" spans="1:9" x14ac:dyDescent="0.35">
      <c r="A21" s="8" t="s">
        <v>1930</v>
      </c>
      <c r="B21" s="290">
        <v>666</v>
      </c>
      <c r="C21" s="280">
        <v>900</v>
      </c>
      <c r="D21" s="77">
        <f t="shared" si="9"/>
        <v>1566</v>
      </c>
      <c r="F21" s="8" t="s">
        <v>1930</v>
      </c>
      <c r="G21" s="103">
        <f t="shared" si="5"/>
        <v>0.42528735632183906</v>
      </c>
      <c r="H21" s="105">
        <f t="shared" si="6"/>
        <v>0.45824847250509165</v>
      </c>
      <c r="I21" s="323">
        <f t="shared" si="7"/>
        <v>0.44362606232294616</v>
      </c>
    </row>
    <row r="22" spans="1:9" x14ac:dyDescent="0.35">
      <c r="A22" s="9" t="s">
        <v>1931</v>
      </c>
      <c r="B22" s="290">
        <v>1415</v>
      </c>
      <c r="C22" s="280">
        <v>1630</v>
      </c>
      <c r="D22" s="77">
        <f t="shared" si="9"/>
        <v>3045</v>
      </c>
      <c r="F22" s="9" t="s">
        <v>1931</v>
      </c>
      <c r="G22" s="96">
        <f t="shared" si="5"/>
        <v>0.58495245969408849</v>
      </c>
      <c r="H22" s="87">
        <f t="shared" si="6"/>
        <v>0.52377892030848328</v>
      </c>
      <c r="I22" s="107">
        <f t="shared" si="7"/>
        <v>0.5505333574398843</v>
      </c>
    </row>
    <row r="23" spans="1:9" x14ac:dyDescent="0.35">
      <c r="A23" s="9" t="s">
        <v>1933</v>
      </c>
      <c r="B23" s="290">
        <v>546</v>
      </c>
      <c r="C23" s="280">
        <v>786</v>
      </c>
      <c r="D23" s="77">
        <f t="shared" si="9"/>
        <v>1332</v>
      </c>
      <c r="F23" s="9" t="s">
        <v>1933</v>
      </c>
      <c r="G23" s="96">
        <f t="shared" si="5"/>
        <v>0.51028037383177571</v>
      </c>
      <c r="H23" s="87">
        <f t="shared" si="6"/>
        <v>0.64691358024691359</v>
      </c>
      <c r="I23" s="107">
        <f t="shared" si="7"/>
        <v>0.58293216630196931</v>
      </c>
    </row>
    <row r="24" spans="1:9" ht="15" thickBot="1" x14ac:dyDescent="0.4">
      <c r="A24" s="9" t="s">
        <v>1934</v>
      </c>
      <c r="B24" s="295">
        <v>494</v>
      </c>
      <c r="C24" s="296">
        <v>665</v>
      </c>
      <c r="D24" s="78">
        <f t="shared" si="9"/>
        <v>1159</v>
      </c>
      <c r="F24" s="9" t="s">
        <v>1934</v>
      </c>
      <c r="G24" s="96">
        <f t="shared" si="5"/>
        <v>0.65171503957783639</v>
      </c>
      <c r="H24" s="87">
        <f t="shared" si="6"/>
        <v>0.64189189189189189</v>
      </c>
      <c r="I24" s="107">
        <f t="shared" si="7"/>
        <v>0.64604236343366783</v>
      </c>
    </row>
    <row r="25" spans="1:9" s="13" customFormat="1" ht="15" thickBot="1" x14ac:dyDescent="0.4">
      <c r="A25" s="11" t="s">
        <v>10</v>
      </c>
      <c r="B25" s="61">
        <f>SUM(B17:B24)</f>
        <v>4479</v>
      </c>
      <c r="C25" s="79">
        <f>SUM(C17:C24)</f>
        <v>5816</v>
      </c>
      <c r="D25" s="80">
        <f>SUM(D17:D24)</f>
        <v>10295</v>
      </c>
      <c r="E25" s="16"/>
      <c r="F25" s="344" t="s">
        <v>1941</v>
      </c>
      <c r="G25" s="362">
        <f t="shared" si="5"/>
        <v>0.51972615456022275</v>
      </c>
      <c r="H25" s="363">
        <f t="shared" si="6"/>
        <v>0.52920837124658782</v>
      </c>
      <c r="I25" s="364">
        <f t="shared" si="7"/>
        <v>0.52504079967360262</v>
      </c>
    </row>
    <row r="27" spans="1:9" ht="15" thickBot="1" x14ac:dyDescent="0.4"/>
    <row r="28" spans="1:9" ht="15.75" customHeight="1" thickBot="1" x14ac:dyDescent="0.4">
      <c r="A28" s="433" t="s">
        <v>18</v>
      </c>
      <c r="B28" s="434"/>
      <c r="C28" s="434"/>
      <c r="D28" s="435"/>
      <c r="F28" s="433" t="s">
        <v>22</v>
      </c>
      <c r="G28" s="434"/>
      <c r="H28" s="434"/>
      <c r="I28" s="435"/>
    </row>
    <row r="29" spans="1:9" ht="35.25" customHeight="1" thickBot="1" x14ac:dyDescent="0.4">
      <c r="A29" s="139"/>
      <c r="B29" s="54" t="s">
        <v>11</v>
      </c>
      <c r="C29" s="137" t="s">
        <v>12</v>
      </c>
      <c r="D29" s="55" t="s">
        <v>10</v>
      </c>
      <c r="E29" s="14"/>
      <c r="F29" s="156"/>
      <c r="G29" s="127" t="s">
        <v>11</v>
      </c>
      <c r="H29" s="128" t="s">
        <v>12</v>
      </c>
      <c r="I29" s="117" t="s">
        <v>10</v>
      </c>
    </row>
    <row r="30" spans="1:9" x14ac:dyDescent="0.35">
      <c r="A30" s="6" t="s">
        <v>1926</v>
      </c>
      <c r="B30" s="294">
        <v>9</v>
      </c>
      <c r="C30" s="278">
        <v>8</v>
      </c>
      <c r="D30" s="76">
        <f>SUM(B30:C30)</f>
        <v>17</v>
      </c>
      <c r="E30" s="14"/>
      <c r="F30" s="6" t="s">
        <v>1926</v>
      </c>
      <c r="G30" s="83">
        <f t="shared" ref="G30:G38" si="10">B30/B4</f>
        <v>0.1125</v>
      </c>
      <c r="H30" s="84">
        <f t="shared" ref="H30:H38" si="11">C30/C4</f>
        <v>9.3023255813953487E-2</v>
      </c>
      <c r="I30" s="100">
        <f t="shared" ref="I30:I38" si="12">D30/D4</f>
        <v>0.10240963855421686</v>
      </c>
    </row>
    <row r="31" spans="1:9" x14ac:dyDescent="0.35">
      <c r="A31" s="8" t="s">
        <v>1927</v>
      </c>
      <c r="B31" s="290">
        <v>81</v>
      </c>
      <c r="C31" s="280">
        <v>91</v>
      </c>
      <c r="D31" s="77">
        <f>SUM(B31:C31)</f>
        <v>172</v>
      </c>
      <c r="E31" s="14"/>
      <c r="F31" s="8" t="s">
        <v>1927</v>
      </c>
      <c r="G31" s="86">
        <f t="shared" si="10"/>
        <v>0.26045016077170419</v>
      </c>
      <c r="H31" s="87">
        <f t="shared" si="11"/>
        <v>0.25</v>
      </c>
      <c r="I31" s="101">
        <f t="shared" si="12"/>
        <v>0.25481481481481483</v>
      </c>
    </row>
    <row r="32" spans="1:9" x14ac:dyDescent="0.35">
      <c r="A32" s="8" t="s">
        <v>1928</v>
      </c>
      <c r="B32" s="290">
        <v>181</v>
      </c>
      <c r="C32" s="280">
        <v>198</v>
      </c>
      <c r="D32" s="77">
        <f t="shared" ref="D32:D37" si="13">SUM(B32:C32)</f>
        <v>379</v>
      </c>
      <c r="E32" s="14"/>
      <c r="F32" s="8" t="s">
        <v>1928</v>
      </c>
      <c r="G32" s="86">
        <f t="shared" si="10"/>
        <v>0.21022067363530778</v>
      </c>
      <c r="H32" s="87">
        <f t="shared" si="11"/>
        <v>0.16708860759493671</v>
      </c>
      <c r="I32" s="101">
        <f t="shared" si="12"/>
        <v>0.1852394916911046</v>
      </c>
    </row>
    <row r="33" spans="1:11" x14ac:dyDescent="0.35">
      <c r="A33" s="8" t="s">
        <v>1929</v>
      </c>
      <c r="B33" s="290">
        <v>240</v>
      </c>
      <c r="C33" s="280">
        <v>409</v>
      </c>
      <c r="D33" s="77">
        <f t="shared" si="13"/>
        <v>649</v>
      </c>
      <c r="F33" s="8" t="s">
        <v>1929</v>
      </c>
      <c r="G33" s="86">
        <f t="shared" si="10"/>
        <v>0.15453960077269802</v>
      </c>
      <c r="H33" s="87">
        <f t="shared" si="11"/>
        <v>0.20167652859960553</v>
      </c>
      <c r="I33" s="101">
        <f t="shared" si="12"/>
        <v>0.18123429209717956</v>
      </c>
    </row>
    <row r="34" spans="1:11" x14ac:dyDescent="0.35">
      <c r="A34" s="8" t="s">
        <v>1930</v>
      </c>
      <c r="B34" s="290">
        <v>200</v>
      </c>
      <c r="C34" s="280">
        <v>229</v>
      </c>
      <c r="D34" s="77">
        <f t="shared" si="13"/>
        <v>429</v>
      </c>
      <c r="F34" s="8" t="s">
        <v>1930</v>
      </c>
      <c r="G34" s="86">
        <f t="shared" si="10"/>
        <v>0.1277139208173691</v>
      </c>
      <c r="H34" s="87">
        <f t="shared" si="11"/>
        <v>0.11659877800407333</v>
      </c>
      <c r="I34" s="101">
        <f t="shared" si="12"/>
        <v>0.12152974504249292</v>
      </c>
    </row>
    <row r="35" spans="1:11" x14ac:dyDescent="0.35">
      <c r="A35" s="9" t="s">
        <v>1931</v>
      </c>
      <c r="B35" s="290">
        <v>325</v>
      </c>
      <c r="C35" s="290">
        <v>467</v>
      </c>
      <c r="D35" s="56">
        <f t="shared" si="13"/>
        <v>792</v>
      </c>
      <c r="F35" s="9" t="s">
        <v>1931</v>
      </c>
      <c r="G35" s="96">
        <f t="shared" si="10"/>
        <v>0.1343530384456387</v>
      </c>
      <c r="H35" s="96">
        <f t="shared" si="11"/>
        <v>0.15006426735218509</v>
      </c>
      <c r="I35" s="96">
        <f t="shared" si="12"/>
        <v>0.14319291267401915</v>
      </c>
    </row>
    <row r="36" spans="1:11" x14ac:dyDescent="0.35">
      <c r="A36" s="9" t="s">
        <v>1933</v>
      </c>
      <c r="B36" s="290">
        <v>244</v>
      </c>
      <c r="C36" s="290">
        <v>335</v>
      </c>
      <c r="D36" s="56">
        <f t="shared" si="13"/>
        <v>579</v>
      </c>
      <c r="F36" s="9" t="s">
        <v>1933</v>
      </c>
      <c r="G36" s="96">
        <f t="shared" si="10"/>
        <v>0.22803738317757008</v>
      </c>
      <c r="H36" s="96">
        <f t="shared" si="11"/>
        <v>0.27572016460905352</v>
      </c>
      <c r="I36" s="96">
        <f t="shared" si="12"/>
        <v>0.25339168490153174</v>
      </c>
    </row>
    <row r="37" spans="1:11" x14ac:dyDescent="0.35">
      <c r="A37" s="9" t="s">
        <v>1934</v>
      </c>
      <c r="B37" s="290">
        <v>193</v>
      </c>
      <c r="C37" s="290">
        <v>222</v>
      </c>
      <c r="D37" s="56">
        <f t="shared" si="13"/>
        <v>415</v>
      </c>
      <c r="F37" s="9" t="s">
        <v>1934</v>
      </c>
      <c r="G37" s="96">
        <f t="shared" si="10"/>
        <v>0.25461741424802109</v>
      </c>
      <c r="H37" s="96">
        <f t="shared" si="11"/>
        <v>0.21428571428571427</v>
      </c>
      <c r="I37" s="96">
        <f t="shared" si="12"/>
        <v>0.23132664437012262</v>
      </c>
    </row>
    <row r="38" spans="1:11" s="13" customFormat="1" ht="15" thickBot="1" x14ac:dyDescent="0.4">
      <c r="A38" s="344" t="s">
        <v>10</v>
      </c>
      <c r="B38" s="367">
        <f>SUM(B30:B37)</f>
        <v>1473</v>
      </c>
      <c r="C38" s="367">
        <f>SUM(C30:C37)</f>
        <v>1959</v>
      </c>
      <c r="D38" s="367">
        <f>SUM(D30:D37)</f>
        <v>3432</v>
      </c>
      <c r="E38" s="16"/>
      <c r="F38" s="348" t="s">
        <v>10</v>
      </c>
      <c r="G38" s="361">
        <f t="shared" si="10"/>
        <v>0.17092132745416569</v>
      </c>
      <c r="H38" s="363">
        <f t="shared" si="11"/>
        <v>0.17825295723384896</v>
      </c>
      <c r="I38" s="364">
        <f t="shared" si="12"/>
        <v>0.17503059975520197</v>
      </c>
      <c r="K38" s="13">
        <f>D38/D12</f>
        <v>0.17503059975520197</v>
      </c>
    </row>
    <row r="40" spans="1:11" ht="15" thickBot="1" x14ac:dyDescent="0.4"/>
    <row r="41" spans="1:11" ht="15.75" customHeight="1" thickBot="1" x14ac:dyDescent="0.4">
      <c r="A41" s="433" t="s">
        <v>25</v>
      </c>
      <c r="B41" s="434"/>
      <c r="C41" s="434"/>
      <c r="D41" s="435"/>
      <c r="F41" s="433" t="s">
        <v>26</v>
      </c>
      <c r="G41" s="434"/>
      <c r="H41" s="434"/>
      <c r="I41" s="435"/>
    </row>
    <row r="42" spans="1:11" ht="35.25" customHeight="1" thickBot="1" x14ac:dyDescent="0.4">
      <c r="A42" s="2"/>
      <c r="B42" s="12" t="s">
        <v>11</v>
      </c>
      <c r="C42" s="138" t="s">
        <v>12</v>
      </c>
      <c r="D42" s="5" t="s">
        <v>10</v>
      </c>
      <c r="E42" s="14"/>
      <c r="F42" s="2"/>
      <c r="G42" s="122" t="s">
        <v>11</v>
      </c>
      <c r="H42" s="141" t="s">
        <v>12</v>
      </c>
      <c r="I42" s="121" t="s">
        <v>10</v>
      </c>
    </row>
    <row r="43" spans="1:11" x14ac:dyDescent="0.35">
      <c r="A43" s="6" t="s">
        <v>1926</v>
      </c>
      <c r="B43" s="289">
        <v>1</v>
      </c>
      <c r="C43" s="292">
        <v>0</v>
      </c>
      <c r="D43" s="135">
        <f>SUM(B43:C43)</f>
        <v>1</v>
      </c>
      <c r="E43" s="14"/>
      <c r="F43" s="6" t="s">
        <v>1926</v>
      </c>
      <c r="G43" s="103">
        <f t="shared" ref="G43:I48" si="14">B43/B4</f>
        <v>1.2500000000000001E-2</v>
      </c>
      <c r="H43" s="142">
        <f t="shared" si="14"/>
        <v>0</v>
      </c>
      <c r="I43" s="98">
        <f t="shared" si="14"/>
        <v>6.024096385542169E-3</v>
      </c>
    </row>
    <row r="44" spans="1:11" x14ac:dyDescent="0.35">
      <c r="A44" s="8" t="s">
        <v>1927</v>
      </c>
      <c r="B44" s="290">
        <v>5</v>
      </c>
      <c r="C44" s="280">
        <v>4</v>
      </c>
      <c r="D44" s="77">
        <f t="shared" ref="D44" si="15">SUM(B44:C44)</f>
        <v>9</v>
      </c>
      <c r="E44" s="14"/>
      <c r="F44" s="8" t="s">
        <v>1927</v>
      </c>
      <c r="G44" s="103">
        <f t="shared" si="14"/>
        <v>1.607717041800643E-2</v>
      </c>
      <c r="H44" s="142">
        <f t="shared" si="14"/>
        <v>1.098901098901099E-2</v>
      </c>
      <c r="I44" s="98">
        <f t="shared" si="14"/>
        <v>1.3333333333333334E-2</v>
      </c>
    </row>
    <row r="45" spans="1:11" x14ac:dyDescent="0.35">
      <c r="A45" s="8" t="s">
        <v>1928</v>
      </c>
      <c r="B45" s="290">
        <v>9</v>
      </c>
      <c r="C45" s="280">
        <v>10</v>
      </c>
      <c r="D45" s="77">
        <f t="shared" ref="D45:D50" si="16">SUM(B45:C45)</f>
        <v>19</v>
      </c>
      <c r="E45" s="14"/>
      <c r="F45" s="8" t="s">
        <v>1928</v>
      </c>
      <c r="G45" s="103">
        <f t="shared" si="14"/>
        <v>1.0452961672473868E-2</v>
      </c>
      <c r="H45" s="142">
        <f t="shared" si="14"/>
        <v>8.4388185654008432E-3</v>
      </c>
      <c r="I45" s="98">
        <f t="shared" si="14"/>
        <v>9.2864125122189643E-3</v>
      </c>
    </row>
    <row r="46" spans="1:11" x14ac:dyDescent="0.35">
      <c r="A46" s="8" t="s">
        <v>1929</v>
      </c>
      <c r="B46" s="290">
        <v>9</v>
      </c>
      <c r="C46" s="280">
        <v>3</v>
      </c>
      <c r="D46" s="77">
        <f t="shared" si="16"/>
        <v>12</v>
      </c>
      <c r="F46" s="8" t="s">
        <v>1929</v>
      </c>
      <c r="G46" s="103">
        <f t="shared" si="14"/>
        <v>5.7952350289761749E-3</v>
      </c>
      <c r="H46" s="142">
        <f t="shared" si="14"/>
        <v>1.4792899408284023E-3</v>
      </c>
      <c r="I46" s="98">
        <f t="shared" si="14"/>
        <v>3.351019268360793E-3</v>
      </c>
    </row>
    <row r="47" spans="1:11" x14ac:dyDescent="0.35">
      <c r="A47" s="8" t="s">
        <v>1930</v>
      </c>
      <c r="B47" s="290">
        <v>7</v>
      </c>
      <c r="C47" s="280">
        <v>4</v>
      </c>
      <c r="D47" s="77">
        <f t="shared" si="16"/>
        <v>11</v>
      </c>
      <c r="F47" s="8" t="s">
        <v>1930</v>
      </c>
      <c r="G47" s="103">
        <f t="shared" si="14"/>
        <v>4.4699872286079181E-3</v>
      </c>
      <c r="H47" s="142">
        <f t="shared" si="14"/>
        <v>2.0366598778004071E-3</v>
      </c>
      <c r="I47" s="98">
        <f t="shared" si="14"/>
        <v>3.1161473087818695E-3</v>
      </c>
    </row>
    <row r="48" spans="1:11" x14ac:dyDescent="0.35">
      <c r="A48" s="9" t="s">
        <v>1931</v>
      </c>
      <c r="B48" s="290">
        <v>34</v>
      </c>
      <c r="C48" s="290">
        <v>19</v>
      </c>
      <c r="D48" s="56">
        <f t="shared" si="16"/>
        <v>53</v>
      </c>
      <c r="F48" s="9" t="s">
        <v>1931</v>
      </c>
      <c r="G48" s="96">
        <f t="shared" si="14"/>
        <v>1.4055394791236048E-2</v>
      </c>
      <c r="H48" s="96">
        <f t="shared" si="14"/>
        <v>6.1053984575835472E-3</v>
      </c>
      <c r="I48" s="96">
        <f t="shared" si="14"/>
        <v>9.5823540047007775E-3</v>
      </c>
    </row>
    <row r="49" spans="1:9" x14ac:dyDescent="0.35">
      <c r="A49" s="9" t="s">
        <v>1933</v>
      </c>
      <c r="B49" s="290">
        <v>22</v>
      </c>
      <c r="C49" s="290">
        <v>19</v>
      </c>
      <c r="D49" s="56">
        <f t="shared" si="16"/>
        <v>41</v>
      </c>
      <c r="F49" s="9" t="s">
        <v>1933</v>
      </c>
      <c r="G49" s="96">
        <f t="shared" ref="G49:I51" si="17">B49/B10</f>
        <v>2.0560747663551402E-2</v>
      </c>
      <c r="H49" s="96">
        <f t="shared" si="17"/>
        <v>1.5637860082304528E-2</v>
      </c>
      <c r="I49" s="96">
        <f t="shared" si="17"/>
        <v>1.7943107221006564E-2</v>
      </c>
    </row>
    <row r="50" spans="1:9" x14ac:dyDescent="0.35">
      <c r="A50" s="9" t="s">
        <v>1934</v>
      </c>
      <c r="B50" s="290">
        <v>8</v>
      </c>
      <c r="C50" s="290">
        <v>2</v>
      </c>
      <c r="D50" s="56">
        <f t="shared" si="16"/>
        <v>10</v>
      </c>
      <c r="F50" s="9" t="s">
        <v>1934</v>
      </c>
      <c r="G50" s="96">
        <f t="shared" si="17"/>
        <v>1.0554089709762533E-2</v>
      </c>
      <c r="H50" s="96">
        <f t="shared" si="17"/>
        <v>1.9305019305019305E-3</v>
      </c>
      <c r="I50" s="96">
        <f t="shared" si="17"/>
        <v>5.5741360089186179E-3</v>
      </c>
    </row>
    <row r="51" spans="1:9" s="13" customFormat="1" ht="15" thickBot="1" x14ac:dyDescent="0.4">
      <c r="A51" s="344" t="s">
        <v>10</v>
      </c>
      <c r="B51" s="349">
        <f>SUM(B43:B50)</f>
        <v>95</v>
      </c>
      <c r="C51" s="349">
        <f>SUM(C43:C50)</f>
        <v>61</v>
      </c>
      <c r="D51" s="349">
        <f>SUM(D43:D50)</f>
        <v>156</v>
      </c>
      <c r="E51" s="16"/>
      <c r="F51" s="344" t="s">
        <v>10</v>
      </c>
      <c r="G51" s="362">
        <f t="shared" si="17"/>
        <v>1.1023439313065677E-2</v>
      </c>
      <c r="H51" s="365">
        <f t="shared" si="17"/>
        <v>5.5505004549590538E-3</v>
      </c>
      <c r="I51" s="226">
        <f t="shared" si="17"/>
        <v>7.9559363525091801E-3</v>
      </c>
    </row>
    <row r="53" spans="1:9" ht="15" thickBot="1" x14ac:dyDescent="0.4"/>
    <row r="54" spans="1:9" ht="15.75" customHeight="1" thickBot="1" x14ac:dyDescent="0.4">
      <c r="A54" s="433" t="s">
        <v>20</v>
      </c>
      <c r="B54" s="434"/>
      <c r="C54" s="434"/>
      <c r="D54" s="435"/>
      <c r="F54" s="433" t="s">
        <v>21</v>
      </c>
      <c r="G54" s="434"/>
      <c r="H54" s="434"/>
      <c r="I54" s="435"/>
    </row>
    <row r="55" spans="1:9" ht="35.25" customHeight="1" thickBot="1" x14ac:dyDescent="0.4">
      <c r="A55" s="2"/>
      <c r="B55" s="12" t="s">
        <v>11</v>
      </c>
      <c r="C55" s="138" t="s">
        <v>12</v>
      </c>
      <c r="D55" s="5" t="s">
        <v>10</v>
      </c>
      <c r="E55" s="14"/>
      <c r="F55" s="2"/>
      <c r="G55" s="122" t="s">
        <v>11</v>
      </c>
      <c r="H55" s="122" t="s">
        <v>12</v>
      </c>
      <c r="I55" s="121" t="s">
        <v>10</v>
      </c>
    </row>
    <row r="56" spans="1:9" x14ac:dyDescent="0.35">
      <c r="A56" s="6" t="s">
        <v>1926</v>
      </c>
      <c r="B56" s="289">
        <v>4</v>
      </c>
      <c r="C56" s="292">
        <v>2</v>
      </c>
      <c r="D56" s="135">
        <f>SUM(B56:C56)</f>
        <v>6</v>
      </c>
      <c r="E56" s="14"/>
      <c r="F56" s="6" t="s">
        <v>1926</v>
      </c>
      <c r="G56" s="103">
        <f t="shared" ref="G56:I57" si="18">B56/B4</f>
        <v>0.05</v>
      </c>
      <c r="H56" s="142">
        <f t="shared" si="18"/>
        <v>2.3255813953488372E-2</v>
      </c>
      <c r="I56" s="98">
        <f t="shared" si="18"/>
        <v>3.614457831325301E-2</v>
      </c>
    </row>
    <row r="57" spans="1:9" x14ac:dyDescent="0.35">
      <c r="A57" s="8" t="s">
        <v>1927</v>
      </c>
      <c r="B57" s="290">
        <v>25</v>
      </c>
      <c r="C57" s="280">
        <v>32</v>
      </c>
      <c r="D57" s="77">
        <f t="shared" ref="D57:D58" si="19">SUM(B57:C57)</f>
        <v>57</v>
      </c>
      <c r="E57" s="14"/>
      <c r="F57" s="8" t="s">
        <v>1927</v>
      </c>
      <c r="G57" s="103">
        <f t="shared" si="18"/>
        <v>8.0385852090032156E-2</v>
      </c>
      <c r="H57" s="142">
        <f t="shared" si="18"/>
        <v>8.7912087912087919E-2</v>
      </c>
      <c r="I57" s="98">
        <f t="shared" si="18"/>
        <v>8.4444444444444447E-2</v>
      </c>
    </row>
    <row r="58" spans="1:9" x14ac:dyDescent="0.35">
      <c r="A58" s="8" t="s">
        <v>1928</v>
      </c>
      <c r="B58" s="1">
        <v>41</v>
      </c>
      <c r="C58" s="1">
        <v>52</v>
      </c>
      <c r="D58" s="77">
        <f t="shared" si="19"/>
        <v>93</v>
      </c>
      <c r="E58" s="14"/>
      <c r="F58" s="8" t="s">
        <v>1928</v>
      </c>
      <c r="G58" s="103">
        <f t="shared" ref="G58:I59" si="20">B59/B6</f>
        <v>8.4785133565621368E-2</v>
      </c>
      <c r="H58" s="142">
        <f t="shared" si="20"/>
        <v>8.7763713080168781E-2</v>
      </c>
      <c r="I58" s="98">
        <f t="shared" si="20"/>
        <v>8.6510263929618775E-2</v>
      </c>
    </row>
    <row r="59" spans="1:9" x14ac:dyDescent="0.35">
      <c r="A59" s="8" t="s">
        <v>1929</v>
      </c>
      <c r="B59" s="290">
        <v>73</v>
      </c>
      <c r="C59" s="280">
        <v>104</v>
      </c>
      <c r="D59" s="77">
        <f t="shared" ref="D59:D63" si="21">SUM(B59:C59)</f>
        <v>177</v>
      </c>
      <c r="F59" s="8" t="s">
        <v>1929</v>
      </c>
      <c r="G59" s="103">
        <f t="shared" si="20"/>
        <v>4.6361880231809399E-2</v>
      </c>
      <c r="H59" s="142">
        <f t="shared" si="20"/>
        <v>4.8816568047337278E-2</v>
      </c>
      <c r="I59" s="98">
        <f t="shared" si="20"/>
        <v>4.7752024574141301E-2</v>
      </c>
    </row>
    <row r="60" spans="1:9" x14ac:dyDescent="0.35">
      <c r="A60" s="8" t="s">
        <v>1930</v>
      </c>
      <c r="B60" s="290">
        <v>72</v>
      </c>
      <c r="C60" s="280">
        <v>99</v>
      </c>
      <c r="D60" s="77">
        <f t="shared" si="21"/>
        <v>171</v>
      </c>
      <c r="F60" s="8" t="s">
        <v>1930</v>
      </c>
      <c r="G60" s="103">
        <f>B61/B8</f>
        <v>0.13026819923371646</v>
      </c>
      <c r="H60" s="142">
        <f>C61/C8</f>
        <v>0.14663951120162932</v>
      </c>
      <c r="I60" s="98">
        <f t="shared" ref="I60:I63" si="22">D61/D8</f>
        <v>0.13937677053824363</v>
      </c>
    </row>
    <row r="61" spans="1:9" x14ac:dyDescent="0.35">
      <c r="A61" s="9" t="s">
        <v>1931</v>
      </c>
      <c r="B61" s="290">
        <v>204</v>
      </c>
      <c r="C61" s="280">
        <v>288</v>
      </c>
      <c r="D61" s="77">
        <f t="shared" si="21"/>
        <v>492</v>
      </c>
      <c r="F61" s="9" t="s">
        <v>1931</v>
      </c>
      <c r="G61" s="103">
        <f t="shared" ref="G61:G63" si="23">B62/B9</f>
        <v>2.1496486151302192E-2</v>
      </c>
      <c r="H61" s="142">
        <f t="shared" ref="H61:H63" si="24">C62/C9</f>
        <v>2.9884318766066838E-2</v>
      </c>
      <c r="I61" s="98">
        <f t="shared" si="22"/>
        <v>2.6215874163804012E-2</v>
      </c>
    </row>
    <row r="62" spans="1:9" x14ac:dyDescent="0.35">
      <c r="A62" s="9" t="s">
        <v>1933</v>
      </c>
      <c r="B62" s="290">
        <v>52</v>
      </c>
      <c r="C62" s="290">
        <v>93</v>
      </c>
      <c r="D62" s="56">
        <f t="shared" si="21"/>
        <v>145</v>
      </c>
      <c r="F62" s="9" t="s">
        <v>1933</v>
      </c>
      <c r="G62" s="103">
        <f t="shared" si="23"/>
        <v>6.9158878504672894E-2</v>
      </c>
      <c r="H62" s="142">
        <f t="shared" si="24"/>
        <v>5.7613168724279837E-2</v>
      </c>
      <c r="I62" s="98">
        <f t="shared" si="22"/>
        <v>6.3019693654266962E-2</v>
      </c>
    </row>
    <row r="63" spans="1:9" x14ac:dyDescent="0.35">
      <c r="A63" s="9" t="s">
        <v>1934</v>
      </c>
      <c r="B63" s="290">
        <v>74</v>
      </c>
      <c r="C63" s="290">
        <v>70</v>
      </c>
      <c r="D63" s="56">
        <f t="shared" si="21"/>
        <v>144</v>
      </c>
      <c r="F63" s="9" t="s">
        <v>1934</v>
      </c>
      <c r="G63" s="103">
        <f t="shared" si="23"/>
        <v>0.71899736147757254</v>
      </c>
      <c r="H63" s="142">
        <f t="shared" si="24"/>
        <v>0.7142857142857143</v>
      </c>
      <c r="I63" s="98">
        <f t="shared" si="22"/>
        <v>0.71627647714604237</v>
      </c>
    </row>
    <row r="64" spans="1:9" s="13" customFormat="1" ht="15" thickBot="1" x14ac:dyDescent="0.4">
      <c r="A64" s="344" t="s">
        <v>10</v>
      </c>
      <c r="B64" s="367">
        <f>SUM(B56:B63)</f>
        <v>545</v>
      </c>
      <c r="C64" s="367">
        <f>SUM(C56:C63)</f>
        <v>740</v>
      </c>
      <c r="D64" s="367">
        <f>SUM(D56:D63)</f>
        <v>1285</v>
      </c>
      <c r="E64" s="16"/>
      <c r="F64" s="344" t="s">
        <v>10</v>
      </c>
      <c r="G64" s="362">
        <f>B64/B12</f>
        <v>6.323973079600835E-2</v>
      </c>
      <c r="H64" s="365">
        <f>C64/C12</f>
        <v>6.7333939945404916E-2</v>
      </c>
      <c r="I64" s="226">
        <f>D64/D12</f>
        <v>6.5534475724194213E-2</v>
      </c>
    </row>
  </sheetData>
  <mergeCells count="10">
    <mergeCell ref="A41:D41"/>
    <mergeCell ref="F41:I41"/>
    <mergeCell ref="A54:D54"/>
    <mergeCell ref="F54:I54"/>
    <mergeCell ref="A2:D2"/>
    <mergeCell ref="F2:I2"/>
    <mergeCell ref="A15:D15"/>
    <mergeCell ref="F15:I15"/>
    <mergeCell ref="A28:D28"/>
    <mergeCell ref="F28:I28"/>
  </mergeCells>
  <pageMargins left="0.7" right="0.7" top="0.75" bottom="0.75" header="0.3" footer="0.3"/>
  <pageSetup scale="57" orientation="portrait" r:id="rId1"/>
  <colBreaks count="1" manualBreakCount="1">
    <brk id="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109" zoomScaleNormal="100" workbookViewId="0">
      <selection activeCell="E127" sqref="E127"/>
    </sheetView>
  </sheetViews>
  <sheetFormatPr defaultColWidth="9.1796875" defaultRowHeight="14.5" x14ac:dyDescent="0.35"/>
  <cols>
    <col min="1" max="1" width="24.81640625" style="1" customWidth="1"/>
    <col min="2" max="3" width="11.81640625" style="1" customWidth="1"/>
    <col min="4" max="4" width="11.81640625" style="13" customWidth="1"/>
    <col min="5" max="5" width="20.81640625" style="1" customWidth="1"/>
    <col min="6" max="6" width="24.81640625" style="1" customWidth="1"/>
    <col min="7" max="8" width="11.81640625" style="118" customWidth="1"/>
    <col min="9" max="9" width="11.81640625" style="109" customWidth="1"/>
    <col min="10" max="16384" width="9.1796875" style="1"/>
  </cols>
  <sheetData>
    <row r="1" spans="1:9" ht="15" thickBot="1" x14ac:dyDescent="0.4">
      <c r="A1" s="444" t="s">
        <v>27</v>
      </c>
      <c r="B1" s="448"/>
      <c r="C1" s="448"/>
      <c r="D1" s="449"/>
      <c r="F1" s="444" t="s">
        <v>27</v>
      </c>
      <c r="G1" s="445"/>
      <c r="H1" s="445"/>
      <c r="I1" s="446"/>
    </row>
    <row r="2" spans="1:9" ht="29.25" customHeight="1" thickBot="1" x14ac:dyDescent="0.4">
      <c r="A2" s="18"/>
      <c r="B2" s="2" t="s">
        <v>3</v>
      </c>
      <c r="C2" s="3" t="s">
        <v>8</v>
      </c>
      <c r="D2" s="17" t="s">
        <v>0</v>
      </c>
      <c r="F2" s="30"/>
      <c r="G2" s="182" t="s">
        <v>3</v>
      </c>
      <c r="H2" s="120" t="s">
        <v>8</v>
      </c>
      <c r="I2" s="116" t="s">
        <v>0</v>
      </c>
    </row>
    <row r="3" spans="1:9" x14ac:dyDescent="0.35">
      <c r="A3" s="6" t="s">
        <v>1926</v>
      </c>
      <c r="B3" s="284">
        <v>2</v>
      </c>
      <c r="C3" s="289">
        <f>'Gen Info on District'!D16-(B3+D3)</f>
        <v>1</v>
      </c>
      <c r="D3" s="285">
        <v>0</v>
      </c>
      <c r="F3" s="6" t="s">
        <v>1926</v>
      </c>
      <c r="G3" s="106">
        <f>B3/(B3+C3+D3)</f>
        <v>0.66666666666666663</v>
      </c>
      <c r="H3" s="103">
        <f>C3/(B3+C3+D3)</f>
        <v>0.33333333333333331</v>
      </c>
      <c r="I3" s="105">
        <f>D3/(B3+C3+D3)</f>
        <v>0</v>
      </c>
    </row>
    <row r="4" spans="1:9" x14ac:dyDescent="0.35">
      <c r="A4" s="8" t="s">
        <v>1927</v>
      </c>
      <c r="B4" s="279">
        <v>12</v>
      </c>
      <c r="C4" s="289">
        <f>'Gen Info on District'!D17-(B4+D4)</f>
        <v>4</v>
      </c>
      <c r="D4" s="285">
        <v>1</v>
      </c>
      <c r="F4" s="8" t="s">
        <v>1927</v>
      </c>
      <c r="G4" s="107">
        <f t="shared" ref="G4" si="0">B4/(B4+C4+D4)</f>
        <v>0.70588235294117652</v>
      </c>
      <c r="H4" s="96">
        <f t="shared" ref="H4:H5" si="1">C4/(B4+C4+D4)</f>
        <v>0.23529411764705882</v>
      </c>
      <c r="I4" s="87">
        <f t="shared" ref="I4:I5" si="2">D4/(B4+C4+D4)</f>
        <v>5.8823529411764705E-2</v>
      </c>
    </row>
    <row r="5" spans="1:9" x14ac:dyDescent="0.35">
      <c r="A5" s="8" t="s">
        <v>1928</v>
      </c>
      <c r="B5" s="358">
        <v>14</v>
      </c>
      <c r="C5" s="289">
        <v>3</v>
      </c>
      <c r="D5" s="285">
        <v>8</v>
      </c>
      <c r="F5" s="8" t="s">
        <v>1928</v>
      </c>
      <c r="G5" s="107">
        <f>B5/(B5+C5+D5)</f>
        <v>0.56000000000000005</v>
      </c>
      <c r="H5" s="96">
        <f t="shared" si="1"/>
        <v>0.12</v>
      </c>
      <c r="I5" s="87">
        <f t="shared" si="2"/>
        <v>0.32</v>
      </c>
    </row>
    <row r="6" spans="1:9" x14ac:dyDescent="0.35">
      <c r="A6" s="8" t="s">
        <v>1929</v>
      </c>
      <c r="B6" s="358">
        <v>12</v>
      </c>
      <c r="C6" s="289">
        <v>19</v>
      </c>
      <c r="D6" s="285">
        <v>12</v>
      </c>
      <c r="F6" s="8" t="s">
        <v>1929</v>
      </c>
      <c r="G6" s="107">
        <f t="shared" ref="G6:G10" si="3">B6/(B6+C6+D6)</f>
        <v>0.27906976744186046</v>
      </c>
      <c r="H6" s="96">
        <f t="shared" ref="H6:H10" si="4">C6/(B6+C6+D6)</f>
        <v>0.44186046511627908</v>
      </c>
      <c r="I6" s="87">
        <f t="shared" ref="I6:I10" si="5">D6/(B6+C6+D6)</f>
        <v>0.27906976744186046</v>
      </c>
    </row>
    <row r="7" spans="1:9" x14ac:dyDescent="0.35">
      <c r="A7" s="8" t="s">
        <v>1930</v>
      </c>
      <c r="B7" s="358">
        <v>10</v>
      </c>
      <c r="C7" s="289">
        <v>16</v>
      </c>
      <c r="D7" s="285">
        <v>32</v>
      </c>
      <c r="F7" s="8" t="s">
        <v>1930</v>
      </c>
      <c r="G7" s="107">
        <f t="shared" si="3"/>
        <v>0.17241379310344829</v>
      </c>
      <c r="H7" s="96">
        <f t="shared" si="4"/>
        <v>0.27586206896551724</v>
      </c>
      <c r="I7" s="87">
        <f t="shared" si="5"/>
        <v>0.55172413793103448</v>
      </c>
    </row>
    <row r="8" spans="1:9" x14ac:dyDescent="0.35">
      <c r="A8" s="9" t="s">
        <v>1931</v>
      </c>
      <c r="B8" s="358">
        <v>26</v>
      </c>
      <c r="C8" s="289">
        <v>49</v>
      </c>
      <c r="D8" s="285">
        <v>31</v>
      </c>
      <c r="F8" s="9" t="s">
        <v>1931</v>
      </c>
      <c r="G8" s="107">
        <f t="shared" si="3"/>
        <v>0.24528301886792453</v>
      </c>
      <c r="H8" s="96">
        <f t="shared" si="4"/>
        <v>0.46226415094339623</v>
      </c>
      <c r="I8" s="87">
        <f t="shared" si="5"/>
        <v>0.29245283018867924</v>
      </c>
    </row>
    <row r="9" spans="1:9" x14ac:dyDescent="0.35">
      <c r="A9" s="9" t="s">
        <v>1933</v>
      </c>
      <c r="B9" s="279">
        <v>5</v>
      </c>
      <c r="C9" s="289">
        <v>7</v>
      </c>
      <c r="D9" s="286">
        <v>21</v>
      </c>
      <c r="F9" s="9" t="s">
        <v>1933</v>
      </c>
      <c r="G9" s="368">
        <f t="shared" si="3"/>
        <v>0.15151515151515152</v>
      </c>
      <c r="H9" s="334">
        <f t="shared" si="4"/>
        <v>0.21212121212121213</v>
      </c>
      <c r="I9" s="244">
        <f t="shared" si="5"/>
        <v>0.63636363636363635</v>
      </c>
    </row>
    <row r="10" spans="1:9" ht="15" thickBot="1" x14ac:dyDescent="0.4">
      <c r="A10" s="9" t="s">
        <v>1934</v>
      </c>
      <c r="B10" s="279">
        <v>9</v>
      </c>
      <c r="C10" s="289">
        <f>'Gen Info on District'!D23-(B10+D10)</f>
        <v>7</v>
      </c>
      <c r="D10" s="286">
        <v>10</v>
      </c>
      <c r="F10" s="9" t="s">
        <v>1934</v>
      </c>
      <c r="G10" s="368">
        <f t="shared" si="3"/>
        <v>0.34615384615384615</v>
      </c>
      <c r="H10" s="334">
        <f t="shared" si="4"/>
        <v>0.26923076923076922</v>
      </c>
      <c r="I10" s="244">
        <f t="shared" si="5"/>
        <v>0.38461538461538464</v>
      </c>
    </row>
    <row r="11" spans="1:9" s="13" customFormat="1" ht="15" thickBot="1" x14ac:dyDescent="0.4">
      <c r="A11" s="22" t="s">
        <v>10</v>
      </c>
      <c r="B11" s="74">
        <f>SUM(B3:B10)</f>
        <v>90</v>
      </c>
      <c r="C11" s="112">
        <f>SUM(C3:C10)</f>
        <v>106</v>
      </c>
      <c r="D11" s="63">
        <f>SUM(D3:D10)</f>
        <v>115</v>
      </c>
      <c r="E11" s="13">
        <f>B11+C11+D11</f>
        <v>311</v>
      </c>
      <c r="F11" s="5" t="s">
        <v>10</v>
      </c>
      <c r="G11" s="175">
        <f t="shared" ref="G11" si="6">B11/(B11+C11+D11)</f>
        <v>0.28938906752411575</v>
      </c>
      <c r="H11" s="114">
        <f t="shared" ref="H11" si="7">C11/(B11+C11+D11)</f>
        <v>0.34083601286173631</v>
      </c>
      <c r="I11" s="91">
        <f t="shared" ref="I11" si="8">D11/(B11+C11+D11)</f>
        <v>0.36977491961414793</v>
      </c>
    </row>
    <row r="13" spans="1:9" ht="15" thickBot="1" x14ac:dyDescent="0.4"/>
    <row r="14" spans="1:9" ht="15.75" customHeight="1" thickBot="1" x14ac:dyDescent="0.4">
      <c r="A14" s="433" t="s">
        <v>28</v>
      </c>
      <c r="B14" s="434"/>
      <c r="C14" s="434"/>
      <c r="D14" s="435"/>
      <c r="F14" s="433" t="s">
        <v>28</v>
      </c>
      <c r="G14" s="434"/>
      <c r="H14" s="434"/>
      <c r="I14" s="435"/>
    </row>
    <row r="15" spans="1:9" ht="29.25" customHeight="1" thickBot="1" x14ac:dyDescent="0.4">
      <c r="A15" s="18"/>
      <c r="B15" s="139" t="s">
        <v>1</v>
      </c>
      <c r="C15" s="132" t="s">
        <v>29</v>
      </c>
      <c r="D15" s="144" t="s">
        <v>7</v>
      </c>
      <c r="E15" s="14"/>
      <c r="F15" s="18"/>
      <c r="G15" s="183" t="s">
        <v>1</v>
      </c>
      <c r="H15" s="184" t="s">
        <v>29</v>
      </c>
      <c r="I15" s="185" t="s">
        <v>7</v>
      </c>
    </row>
    <row r="16" spans="1:9" x14ac:dyDescent="0.35">
      <c r="A16" s="6" t="s">
        <v>1926</v>
      </c>
      <c r="B16" s="277">
        <v>0</v>
      </c>
      <c r="C16" s="294">
        <v>0</v>
      </c>
      <c r="D16" s="288">
        <v>3</v>
      </c>
      <c r="E16" s="14"/>
      <c r="F16" s="6" t="s">
        <v>1926</v>
      </c>
      <c r="G16" s="83">
        <f>B16/(B16+C16+D16)</f>
        <v>0</v>
      </c>
      <c r="H16" s="143">
        <f>C16/(B16+C16+D16)</f>
        <v>0</v>
      </c>
      <c r="I16" s="84">
        <f>D16/(B16+C16+D16)</f>
        <v>1</v>
      </c>
    </row>
    <row r="17" spans="1:9" x14ac:dyDescent="0.35">
      <c r="A17" s="8" t="s">
        <v>1927</v>
      </c>
      <c r="B17" s="279">
        <v>2</v>
      </c>
      <c r="C17" s="290">
        <v>6</v>
      </c>
      <c r="D17" s="286">
        <v>9</v>
      </c>
      <c r="E17" s="14"/>
      <c r="F17" s="8" t="s">
        <v>1927</v>
      </c>
      <c r="G17" s="86">
        <f t="shared" ref="G17:G24" si="9">B17/(B17+C17+D17)</f>
        <v>0.11764705882352941</v>
      </c>
      <c r="H17" s="96">
        <f t="shared" ref="H17:H24" si="10">C17/(B17+C17+D17)</f>
        <v>0.35294117647058826</v>
      </c>
      <c r="I17" s="87">
        <f t="shared" ref="I17:I24" si="11">D17/(B17+C17+D17)</f>
        <v>0.52941176470588236</v>
      </c>
    </row>
    <row r="18" spans="1:9" x14ac:dyDescent="0.35">
      <c r="A18" s="8" t="s">
        <v>1928</v>
      </c>
      <c r="B18" s="279">
        <v>8</v>
      </c>
      <c r="C18" s="290">
        <v>9</v>
      </c>
      <c r="D18" s="286">
        <v>8</v>
      </c>
      <c r="E18" s="14"/>
      <c r="F18" s="8" t="s">
        <v>1928</v>
      </c>
      <c r="G18" s="86">
        <f t="shared" si="9"/>
        <v>0.32</v>
      </c>
      <c r="H18" s="96">
        <f t="shared" si="10"/>
        <v>0.36</v>
      </c>
      <c r="I18" s="87">
        <f t="shared" si="11"/>
        <v>0.32</v>
      </c>
    </row>
    <row r="19" spans="1:9" x14ac:dyDescent="0.35">
      <c r="A19" s="8" t="s">
        <v>1929</v>
      </c>
      <c r="B19" s="279">
        <v>13</v>
      </c>
      <c r="C19" s="290">
        <v>1</v>
      </c>
      <c r="D19" s="286">
        <v>29</v>
      </c>
      <c r="F19" s="8" t="s">
        <v>1929</v>
      </c>
      <c r="G19" s="86">
        <f t="shared" ref="G19:G23" si="12">B19/(B19+C19+D19)</f>
        <v>0.30232558139534882</v>
      </c>
      <c r="H19" s="96">
        <f t="shared" ref="H19:H23" si="13">C19/(B19+C19+D19)</f>
        <v>2.3255813953488372E-2</v>
      </c>
      <c r="I19" s="87">
        <f t="shared" ref="I19:I23" si="14">D19/(B19+C19+D19)</f>
        <v>0.67441860465116277</v>
      </c>
    </row>
    <row r="20" spans="1:9" x14ac:dyDescent="0.35">
      <c r="A20" s="8" t="s">
        <v>1930</v>
      </c>
      <c r="B20" s="279">
        <v>21</v>
      </c>
      <c r="C20" s="290">
        <v>13</v>
      </c>
      <c r="D20" s="286">
        <v>24</v>
      </c>
      <c r="F20" s="8" t="s">
        <v>1930</v>
      </c>
      <c r="G20" s="86">
        <f t="shared" si="12"/>
        <v>0.36206896551724138</v>
      </c>
      <c r="H20" s="96">
        <f t="shared" si="13"/>
        <v>0.22413793103448276</v>
      </c>
      <c r="I20" s="87">
        <f t="shared" si="14"/>
        <v>0.41379310344827586</v>
      </c>
    </row>
    <row r="21" spans="1:9" x14ac:dyDescent="0.35">
      <c r="A21" s="9" t="s">
        <v>1931</v>
      </c>
      <c r="B21" s="279">
        <v>26</v>
      </c>
      <c r="C21" s="290">
        <v>15</v>
      </c>
      <c r="D21" s="286">
        <v>65</v>
      </c>
      <c r="F21" s="9" t="s">
        <v>1931</v>
      </c>
      <c r="G21" s="86">
        <f t="shared" si="12"/>
        <v>0.24528301886792453</v>
      </c>
      <c r="H21" s="96">
        <f t="shared" si="13"/>
        <v>0.14150943396226415</v>
      </c>
      <c r="I21" s="87">
        <f t="shared" si="14"/>
        <v>0.6132075471698113</v>
      </c>
    </row>
    <row r="22" spans="1:9" x14ac:dyDescent="0.35">
      <c r="A22" s="9" t="s">
        <v>1933</v>
      </c>
      <c r="B22" s="303">
        <v>12</v>
      </c>
      <c r="C22" s="326">
        <v>8</v>
      </c>
      <c r="D22" s="305">
        <v>13</v>
      </c>
      <c r="F22" s="9" t="s">
        <v>1933</v>
      </c>
      <c r="G22" s="243">
        <f t="shared" si="12"/>
        <v>0.36363636363636365</v>
      </c>
      <c r="H22" s="334">
        <f t="shared" si="13"/>
        <v>0.24242424242424243</v>
      </c>
      <c r="I22" s="244">
        <f t="shared" si="14"/>
        <v>0.39393939393939392</v>
      </c>
    </row>
    <row r="23" spans="1:9" ht="15" thickBot="1" x14ac:dyDescent="0.4">
      <c r="A23" s="9" t="s">
        <v>1934</v>
      </c>
      <c r="B23" s="303">
        <v>7</v>
      </c>
      <c r="C23" s="326">
        <v>2</v>
      </c>
      <c r="D23" s="305">
        <v>17</v>
      </c>
      <c r="F23" s="9" t="s">
        <v>1934</v>
      </c>
      <c r="G23" s="243">
        <f t="shared" si="12"/>
        <v>0.26923076923076922</v>
      </c>
      <c r="H23" s="334">
        <f t="shared" si="13"/>
        <v>7.6923076923076927E-2</v>
      </c>
      <c r="I23" s="244">
        <f t="shared" si="14"/>
        <v>0.65384615384615385</v>
      </c>
    </row>
    <row r="24" spans="1:9" s="13" customFormat="1" ht="15" thickBot="1" x14ac:dyDescent="0.4">
      <c r="A24" s="22" t="s">
        <v>10</v>
      </c>
      <c r="B24" s="74">
        <f>SUM(B16:B23)</f>
        <v>89</v>
      </c>
      <c r="C24" s="61">
        <f>SUM(C16:C23)</f>
        <v>54</v>
      </c>
      <c r="D24" s="62">
        <f>SUM(D16:D23)</f>
        <v>168</v>
      </c>
      <c r="E24" s="16"/>
      <c r="F24" s="22" t="s">
        <v>10</v>
      </c>
      <c r="G24" s="90">
        <f t="shared" si="9"/>
        <v>0.2861736334405145</v>
      </c>
      <c r="H24" s="114">
        <f t="shared" si="10"/>
        <v>0.17363344051446947</v>
      </c>
      <c r="I24" s="91">
        <f t="shared" si="11"/>
        <v>0.54019292604501612</v>
      </c>
    </row>
    <row r="26" spans="1:9" ht="15" thickBot="1" x14ac:dyDescent="0.4"/>
    <row r="27" spans="1:9" ht="15.75" customHeight="1" thickBot="1" x14ac:dyDescent="0.4">
      <c r="A27" s="447" t="s">
        <v>30</v>
      </c>
      <c r="B27" s="434"/>
      <c r="C27" s="434"/>
      <c r="D27" s="435"/>
      <c r="F27" s="447" t="s">
        <v>50</v>
      </c>
      <c r="G27" s="434"/>
      <c r="H27" s="434"/>
      <c r="I27" s="435"/>
    </row>
    <row r="28" spans="1:9" x14ac:dyDescent="0.35">
      <c r="A28" s="145" t="s">
        <v>31</v>
      </c>
      <c r="B28" s="146"/>
      <c r="C28" s="147"/>
      <c r="D28" s="288">
        <v>299</v>
      </c>
      <c r="E28" s="14"/>
      <c r="F28" s="23" t="s">
        <v>31</v>
      </c>
      <c r="G28" s="186"/>
      <c r="H28" s="187"/>
      <c r="I28" s="84">
        <f>D28/$D$32</f>
        <v>0.96141479099678462</v>
      </c>
    </row>
    <row r="29" spans="1:9" x14ac:dyDescent="0.35">
      <c r="A29" s="145" t="s">
        <v>32</v>
      </c>
      <c r="B29" s="148"/>
      <c r="C29" s="66"/>
      <c r="D29" s="286">
        <v>10</v>
      </c>
      <c r="E29" s="14"/>
      <c r="F29" s="23" t="s">
        <v>32</v>
      </c>
      <c r="G29" s="188"/>
      <c r="H29" s="189"/>
      <c r="I29" s="87">
        <f>D29/$D$32</f>
        <v>3.215434083601286E-2</v>
      </c>
    </row>
    <row r="30" spans="1:9" x14ac:dyDescent="0.35">
      <c r="A30" s="145" t="s">
        <v>33</v>
      </c>
      <c r="B30" s="148"/>
      <c r="C30" s="66"/>
      <c r="D30" s="286">
        <v>1</v>
      </c>
      <c r="E30" s="14"/>
      <c r="F30" s="23" t="s">
        <v>33</v>
      </c>
      <c r="G30" s="188"/>
      <c r="H30" s="189"/>
      <c r="I30" s="87">
        <f>D30/$D$32</f>
        <v>3.2154340836012861E-3</v>
      </c>
    </row>
    <row r="31" spans="1:9" ht="15" thickBot="1" x14ac:dyDescent="0.4">
      <c r="A31" s="145" t="s">
        <v>34</v>
      </c>
      <c r="B31" s="149"/>
      <c r="C31" s="150"/>
      <c r="D31" s="287">
        <v>1</v>
      </c>
      <c r="E31" s="14"/>
      <c r="F31" s="23" t="s">
        <v>34</v>
      </c>
      <c r="G31" s="190"/>
      <c r="H31" s="191"/>
      <c r="I31" s="89">
        <f>D31/$D$32</f>
        <v>3.2154340836012861E-3</v>
      </c>
    </row>
    <row r="32" spans="1:9" s="13" customFormat="1" ht="15" thickBot="1" x14ac:dyDescent="0.4">
      <c r="A32" s="22" t="s">
        <v>10</v>
      </c>
      <c r="B32" s="151"/>
      <c r="C32" s="68"/>
      <c r="D32" s="62">
        <f>SUM(D28:D31)</f>
        <v>311</v>
      </c>
      <c r="E32" s="16"/>
      <c r="F32" s="5" t="s">
        <v>10</v>
      </c>
      <c r="G32" s="192"/>
      <c r="H32" s="193"/>
      <c r="I32" s="91">
        <f>SUM(I28:I31)</f>
        <v>1</v>
      </c>
    </row>
    <row r="34" spans="1:9" ht="15" thickBot="1" x14ac:dyDescent="0.4"/>
    <row r="35" spans="1:9" ht="15.75" customHeight="1" thickBot="1" x14ac:dyDescent="0.4">
      <c r="A35" s="433" t="s">
        <v>35</v>
      </c>
      <c r="B35" s="434"/>
      <c r="C35" s="434"/>
      <c r="D35" s="435"/>
      <c r="F35" s="433" t="s">
        <v>35</v>
      </c>
      <c r="G35" s="434"/>
      <c r="H35" s="434"/>
      <c r="I35" s="435"/>
    </row>
    <row r="36" spans="1:9" ht="28.5" customHeight="1" thickBot="1" x14ac:dyDescent="0.4">
      <c r="A36" s="30"/>
      <c r="B36" s="309" t="s">
        <v>36</v>
      </c>
      <c r="C36" s="15" t="s">
        <v>37</v>
      </c>
      <c r="D36" s="55" t="s">
        <v>10</v>
      </c>
      <c r="F36" s="2"/>
      <c r="G36" s="122" t="s">
        <v>36</v>
      </c>
      <c r="H36" s="141" t="s">
        <v>37</v>
      </c>
      <c r="I36" s="121" t="s">
        <v>10</v>
      </c>
    </row>
    <row r="37" spans="1:9" x14ac:dyDescent="0.35">
      <c r="A37" s="6" t="s">
        <v>1926</v>
      </c>
      <c r="B37" s="291">
        <v>1</v>
      </c>
      <c r="C37" s="292">
        <f>'Gen Info on District'!D16-'CBCC Structures'!B37</f>
        <v>2</v>
      </c>
      <c r="D37" s="77">
        <f>SUM(B37:C37)</f>
        <v>3</v>
      </c>
      <c r="E37" s="408">
        <f>B37/D37</f>
        <v>0.33333333333333331</v>
      </c>
      <c r="F37" s="6" t="s">
        <v>1926</v>
      </c>
      <c r="G37" s="103">
        <f>B37/D37</f>
        <v>0.33333333333333331</v>
      </c>
      <c r="H37" s="142">
        <f>C37/D37</f>
        <v>0.66666666666666663</v>
      </c>
      <c r="I37" s="176"/>
    </row>
    <row r="38" spans="1:9" x14ac:dyDescent="0.35">
      <c r="A38" s="8" t="s">
        <v>1927</v>
      </c>
      <c r="B38" s="293">
        <v>9</v>
      </c>
      <c r="C38" s="292">
        <f>'Gen Info on District'!D17-'CBCC Structures'!B38</f>
        <v>8</v>
      </c>
      <c r="D38" s="77">
        <f t="shared" ref="D38:D39" si="15">SUM(B38:C38)</f>
        <v>17</v>
      </c>
      <c r="E38" s="408">
        <f t="shared" ref="E38:E45" si="16">B38/D38</f>
        <v>0.52941176470588236</v>
      </c>
      <c r="F38" s="8" t="s">
        <v>1927</v>
      </c>
      <c r="G38" s="96">
        <f t="shared" ref="G38:G45" si="17">B38/D38</f>
        <v>0.52941176470588236</v>
      </c>
      <c r="H38" s="94">
        <f t="shared" ref="H38:H45" si="18">C38/D38</f>
        <v>0.47058823529411764</v>
      </c>
      <c r="I38" s="177"/>
    </row>
    <row r="39" spans="1:9" x14ac:dyDescent="0.35">
      <c r="A39" s="8" t="s">
        <v>1928</v>
      </c>
      <c r="B39" s="293">
        <v>15</v>
      </c>
      <c r="C39" s="292">
        <f>'Gen Info on District'!D18-'CBCC Structures'!B39</f>
        <v>10</v>
      </c>
      <c r="D39" s="77">
        <f t="shared" si="15"/>
        <v>25</v>
      </c>
      <c r="E39" s="408">
        <f t="shared" si="16"/>
        <v>0.6</v>
      </c>
      <c r="F39" s="8" t="s">
        <v>1928</v>
      </c>
      <c r="G39" s="102">
        <f t="shared" si="17"/>
        <v>0.6</v>
      </c>
      <c r="H39" s="95">
        <f t="shared" si="18"/>
        <v>0.4</v>
      </c>
      <c r="I39" s="178"/>
    </row>
    <row r="40" spans="1:9" x14ac:dyDescent="0.35">
      <c r="A40" s="8" t="s">
        <v>1929</v>
      </c>
      <c r="B40" s="293">
        <v>11</v>
      </c>
      <c r="C40" s="292">
        <f>'Gen Info on District'!D19-'CBCC Structures'!B40</f>
        <v>32</v>
      </c>
      <c r="D40" s="77">
        <f t="shared" ref="D40:D44" si="19">SUM(B40:C40)</f>
        <v>43</v>
      </c>
      <c r="E40" s="408">
        <f t="shared" si="16"/>
        <v>0.2558139534883721</v>
      </c>
      <c r="F40" s="8" t="s">
        <v>1929</v>
      </c>
      <c r="G40" s="102">
        <f t="shared" ref="G40:G44" si="20">B40/D40</f>
        <v>0.2558139534883721</v>
      </c>
      <c r="H40" s="95">
        <f t="shared" ref="H40:H44" si="21">C40/D40</f>
        <v>0.7441860465116279</v>
      </c>
      <c r="I40" s="178"/>
    </row>
    <row r="41" spans="1:9" x14ac:dyDescent="0.35">
      <c r="A41" s="8" t="s">
        <v>1930</v>
      </c>
      <c r="B41" s="293">
        <v>23</v>
      </c>
      <c r="C41" s="292">
        <f>'Gen Info on District'!D20-'CBCC Structures'!B41</f>
        <v>35</v>
      </c>
      <c r="D41" s="77">
        <f t="shared" si="19"/>
        <v>58</v>
      </c>
      <c r="E41" s="408">
        <f t="shared" si="16"/>
        <v>0.39655172413793105</v>
      </c>
      <c r="F41" s="8" t="s">
        <v>1930</v>
      </c>
      <c r="G41" s="102">
        <f t="shared" si="20"/>
        <v>0.39655172413793105</v>
      </c>
      <c r="H41" s="95">
        <f t="shared" si="21"/>
        <v>0.60344827586206895</v>
      </c>
      <c r="I41" s="178"/>
    </row>
    <row r="42" spans="1:9" x14ac:dyDescent="0.35">
      <c r="A42" s="9" t="s">
        <v>1931</v>
      </c>
      <c r="B42" s="293">
        <v>49</v>
      </c>
      <c r="C42" s="292">
        <f>'Gen Info on District'!D21-'CBCC Structures'!B42</f>
        <v>57</v>
      </c>
      <c r="D42" s="77">
        <f t="shared" si="19"/>
        <v>106</v>
      </c>
      <c r="E42" s="408">
        <f t="shared" si="16"/>
        <v>0.46226415094339623</v>
      </c>
      <c r="F42" s="9" t="s">
        <v>1931</v>
      </c>
      <c r="G42" s="102">
        <f t="shared" si="20"/>
        <v>0.46226415094339623</v>
      </c>
      <c r="H42" s="95">
        <f t="shared" si="21"/>
        <v>0.53773584905660377</v>
      </c>
      <c r="I42" s="178"/>
    </row>
    <row r="43" spans="1:9" x14ac:dyDescent="0.35">
      <c r="A43" s="9" t="s">
        <v>1933</v>
      </c>
      <c r="B43" s="366">
        <v>13</v>
      </c>
      <c r="C43" s="292">
        <f>'Gen Info on District'!D22-'CBCC Structures'!B43</f>
        <v>20</v>
      </c>
      <c r="D43" s="298">
        <f t="shared" si="19"/>
        <v>33</v>
      </c>
      <c r="E43" s="408">
        <f t="shared" si="16"/>
        <v>0.39393939393939392</v>
      </c>
      <c r="F43" s="9" t="s">
        <v>1933</v>
      </c>
      <c r="G43" s="334">
        <f t="shared" si="20"/>
        <v>0.39393939393939392</v>
      </c>
      <c r="H43" s="360">
        <f t="shared" si="21"/>
        <v>0.60606060606060608</v>
      </c>
      <c r="I43" s="372"/>
    </row>
    <row r="44" spans="1:9" ht="15" thickBot="1" x14ac:dyDescent="0.4">
      <c r="A44" s="9" t="s">
        <v>1934</v>
      </c>
      <c r="B44" s="366">
        <v>8</v>
      </c>
      <c r="C44" s="292">
        <f>'Gen Info on District'!D23-'CBCC Structures'!B44</f>
        <v>18</v>
      </c>
      <c r="D44" s="298">
        <f t="shared" si="19"/>
        <v>26</v>
      </c>
      <c r="E44" s="408">
        <f t="shared" si="16"/>
        <v>0.30769230769230771</v>
      </c>
      <c r="F44" s="9" t="s">
        <v>1934</v>
      </c>
      <c r="G44" s="334">
        <f t="shared" si="20"/>
        <v>0.30769230769230771</v>
      </c>
      <c r="H44" s="360">
        <f t="shared" si="21"/>
        <v>0.69230769230769229</v>
      </c>
      <c r="I44" s="372"/>
    </row>
    <row r="45" spans="1:9" ht="15" thickBot="1" x14ac:dyDescent="0.4">
      <c r="A45" s="5" t="s">
        <v>10</v>
      </c>
      <c r="B45" s="112">
        <f>SUM(B37:B44)</f>
        <v>129</v>
      </c>
      <c r="C45" s="112">
        <f>SUM(C37:C44)</f>
        <v>182</v>
      </c>
      <c r="D45" s="112">
        <f>SUM(D37:D44)</f>
        <v>311</v>
      </c>
      <c r="E45" s="408">
        <f t="shared" si="16"/>
        <v>0.41479099678456594</v>
      </c>
      <c r="F45" s="11" t="s">
        <v>10</v>
      </c>
      <c r="G45" s="114">
        <f t="shared" si="17"/>
        <v>0.41479099678456594</v>
      </c>
      <c r="H45" s="97">
        <f t="shared" si="18"/>
        <v>0.58520900321543412</v>
      </c>
      <c r="I45" s="179"/>
    </row>
    <row r="47" spans="1:9" ht="15" thickBot="1" x14ac:dyDescent="0.4"/>
    <row r="48" spans="1:9" ht="15.75" customHeight="1" thickBot="1" x14ac:dyDescent="0.4">
      <c r="A48" s="433" t="s">
        <v>38</v>
      </c>
      <c r="B48" s="434"/>
      <c r="C48" s="434"/>
      <c r="D48" s="435"/>
      <c r="F48" s="433" t="s">
        <v>38</v>
      </c>
      <c r="G48" s="434"/>
      <c r="H48" s="434"/>
      <c r="I48" s="435"/>
    </row>
    <row r="49" spans="1:9" ht="73" thickBot="1" x14ac:dyDescent="0.4">
      <c r="A49" s="2"/>
      <c r="B49" s="25" t="s">
        <v>39</v>
      </c>
      <c r="C49" s="138" t="s">
        <v>40</v>
      </c>
      <c r="D49" s="5" t="s">
        <v>10</v>
      </c>
      <c r="F49" s="2"/>
      <c r="G49" s="194" t="s">
        <v>39</v>
      </c>
      <c r="H49" s="141" t="s">
        <v>40</v>
      </c>
      <c r="I49" s="195" t="s">
        <v>10</v>
      </c>
    </row>
    <row r="50" spans="1:9" x14ac:dyDescent="0.35">
      <c r="A50" s="6" t="s">
        <v>1926</v>
      </c>
      <c r="B50" s="289">
        <v>1</v>
      </c>
      <c r="C50" s="292">
        <f>'Gen Info on District'!D16-'CBCC Structures'!B50</f>
        <v>2</v>
      </c>
      <c r="D50" s="135">
        <f>SUM(B50:C50)</f>
        <v>3</v>
      </c>
      <c r="F50" s="6" t="s">
        <v>1926</v>
      </c>
      <c r="G50" s="103">
        <f>B50/D50</f>
        <v>0.33333333333333331</v>
      </c>
      <c r="H50" s="142">
        <f>C50/D50</f>
        <v>0.66666666666666663</v>
      </c>
      <c r="I50" s="176"/>
    </row>
    <row r="51" spans="1:9" x14ac:dyDescent="0.35">
      <c r="A51" s="8" t="s">
        <v>1927</v>
      </c>
      <c r="B51" s="290">
        <v>4</v>
      </c>
      <c r="C51" s="292">
        <f>'Gen Info on District'!D17-'CBCC Structures'!B51</f>
        <v>13</v>
      </c>
      <c r="D51" s="77">
        <f t="shared" ref="D51:D52" si="22">SUM(B51:C51)</f>
        <v>17</v>
      </c>
      <c r="F51" s="8" t="s">
        <v>1927</v>
      </c>
      <c r="G51" s="96">
        <f t="shared" ref="G51:G58" si="23">B51/D51</f>
        <v>0.23529411764705882</v>
      </c>
      <c r="H51" s="94">
        <f t="shared" ref="H51:H58" si="24">C51/D51</f>
        <v>0.76470588235294112</v>
      </c>
      <c r="I51" s="177"/>
    </row>
    <row r="52" spans="1:9" x14ac:dyDescent="0.35">
      <c r="A52" s="8" t="s">
        <v>1928</v>
      </c>
      <c r="B52" s="290">
        <v>6</v>
      </c>
      <c r="C52" s="292">
        <f>'Gen Info on District'!D18-'CBCC Structures'!B52</f>
        <v>19</v>
      </c>
      <c r="D52" s="77">
        <f t="shared" si="22"/>
        <v>25</v>
      </c>
      <c r="F52" s="8" t="s">
        <v>1928</v>
      </c>
      <c r="G52" s="96">
        <f t="shared" si="23"/>
        <v>0.24</v>
      </c>
      <c r="H52" s="94">
        <f t="shared" si="24"/>
        <v>0.76</v>
      </c>
      <c r="I52" s="177"/>
    </row>
    <row r="53" spans="1:9" x14ac:dyDescent="0.35">
      <c r="A53" s="8" t="s">
        <v>1929</v>
      </c>
      <c r="B53" s="290">
        <v>3</v>
      </c>
      <c r="C53" s="292">
        <f>'Gen Info on District'!D19-'CBCC Structures'!B53</f>
        <v>40</v>
      </c>
      <c r="D53" s="77">
        <f t="shared" ref="D53:D57" si="25">SUM(B53:C53)</f>
        <v>43</v>
      </c>
      <c r="F53" s="8" t="s">
        <v>1929</v>
      </c>
      <c r="G53" s="96">
        <f t="shared" ref="G53:G55" si="26">B53/D53</f>
        <v>6.9767441860465115E-2</v>
      </c>
      <c r="H53" s="94">
        <f t="shared" ref="H53:H55" si="27">C53/D53</f>
        <v>0.93023255813953487</v>
      </c>
      <c r="I53" s="177"/>
    </row>
    <row r="54" spans="1:9" x14ac:dyDescent="0.35">
      <c r="A54" s="8" t="s">
        <v>1930</v>
      </c>
      <c r="B54" s="290">
        <v>14</v>
      </c>
      <c r="C54" s="292">
        <f>'Gen Info on District'!D20-'CBCC Structures'!B54</f>
        <v>44</v>
      </c>
      <c r="D54" s="77">
        <f t="shared" si="25"/>
        <v>58</v>
      </c>
      <c r="F54" s="8" t="s">
        <v>1930</v>
      </c>
      <c r="G54" s="96">
        <f t="shared" si="26"/>
        <v>0.2413793103448276</v>
      </c>
      <c r="H54" s="94">
        <f t="shared" si="27"/>
        <v>0.75862068965517238</v>
      </c>
      <c r="I54" s="177"/>
    </row>
    <row r="55" spans="1:9" x14ac:dyDescent="0.35">
      <c r="A55" s="9" t="s">
        <v>1931</v>
      </c>
      <c r="B55" s="290">
        <v>35</v>
      </c>
      <c r="C55" s="292">
        <f>'Gen Info on District'!D21-'CBCC Structures'!B55</f>
        <v>71</v>
      </c>
      <c r="D55" s="77">
        <f t="shared" si="25"/>
        <v>106</v>
      </c>
      <c r="F55" s="9" t="s">
        <v>1931</v>
      </c>
      <c r="G55" s="96">
        <f t="shared" si="26"/>
        <v>0.330188679245283</v>
      </c>
      <c r="H55" s="94">
        <f t="shared" si="27"/>
        <v>0.66981132075471694</v>
      </c>
      <c r="I55" s="177"/>
    </row>
    <row r="56" spans="1:9" x14ac:dyDescent="0.35">
      <c r="A56" s="9" t="s">
        <v>1933</v>
      </c>
      <c r="B56" s="326">
        <v>2</v>
      </c>
      <c r="C56" s="292">
        <f>'Gen Info on District'!D22-'CBCC Structures'!B56</f>
        <v>31</v>
      </c>
      <c r="D56" s="77">
        <f t="shared" si="25"/>
        <v>33</v>
      </c>
      <c r="F56" s="9" t="s">
        <v>1933</v>
      </c>
      <c r="G56" s="96">
        <f t="shared" ref="G56:G57" si="28">B56/D56</f>
        <v>6.0606060606060608E-2</v>
      </c>
      <c r="H56" s="94">
        <f t="shared" ref="H56:H57" si="29">C56/D56</f>
        <v>0.93939393939393945</v>
      </c>
      <c r="I56" s="372"/>
    </row>
    <row r="57" spans="1:9" ht="15" thickBot="1" x14ac:dyDescent="0.4">
      <c r="A57" s="9" t="s">
        <v>1934</v>
      </c>
      <c r="B57" s="326">
        <v>3</v>
      </c>
      <c r="C57" s="292">
        <f>'Gen Info on District'!D23-'CBCC Structures'!B57</f>
        <v>23</v>
      </c>
      <c r="D57" s="77">
        <f t="shared" si="25"/>
        <v>26</v>
      </c>
      <c r="F57" s="9" t="s">
        <v>1934</v>
      </c>
      <c r="G57" s="96">
        <f t="shared" si="28"/>
        <v>0.11538461538461539</v>
      </c>
      <c r="H57" s="94">
        <f t="shared" si="29"/>
        <v>0.88461538461538458</v>
      </c>
      <c r="I57" s="372"/>
    </row>
    <row r="58" spans="1:9" ht="15" thickBot="1" x14ac:dyDescent="0.4">
      <c r="A58" s="22" t="s">
        <v>10</v>
      </c>
      <c r="B58" s="61">
        <f>SUM(B50:B57)</f>
        <v>68</v>
      </c>
      <c r="C58" s="61">
        <f>SUM(C50:C57)</f>
        <v>243</v>
      </c>
      <c r="D58" s="61">
        <f>SUM(D50:D57)</f>
        <v>311</v>
      </c>
      <c r="F58" s="11" t="s">
        <v>10</v>
      </c>
      <c r="G58" s="114">
        <f t="shared" si="23"/>
        <v>0.21864951768488747</v>
      </c>
      <c r="H58" s="97">
        <f t="shared" si="24"/>
        <v>0.7813504823151125</v>
      </c>
      <c r="I58" s="179"/>
    </row>
    <row r="60" spans="1:9" ht="15" thickBot="1" x14ac:dyDescent="0.4"/>
    <row r="61" spans="1:9" ht="15.75" customHeight="1" thickBot="1" x14ac:dyDescent="0.4">
      <c r="A61" s="433" t="s">
        <v>1940</v>
      </c>
      <c r="B61" s="434"/>
      <c r="C61" s="434"/>
      <c r="D61" s="435"/>
    </row>
    <row r="62" spans="1:9" ht="28.5" customHeight="1" thickBot="1" x14ac:dyDescent="0.4">
      <c r="A62" s="2"/>
      <c r="B62" s="27"/>
      <c r="C62" s="152"/>
      <c r="D62" s="5" t="s">
        <v>10</v>
      </c>
    </row>
    <row r="63" spans="1:9" x14ac:dyDescent="0.35">
      <c r="A63" s="6" t="s">
        <v>1926</v>
      </c>
      <c r="B63" s="58"/>
      <c r="C63" s="134"/>
      <c r="D63" s="58">
        <v>1</v>
      </c>
    </row>
    <row r="64" spans="1:9" x14ac:dyDescent="0.35">
      <c r="A64" s="8" t="s">
        <v>1927</v>
      </c>
      <c r="B64" s="56"/>
      <c r="C64" s="75"/>
      <c r="D64" s="56">
        <v>5</v>
      </c>
    </row>
    <row r="65" spans="1:9" x14ac:dyDescent="0.35">
      <c r="A65" s="8" t="s">
        <v>1928</v>
      </c>
      <c r="B65" s="56"/>
      <c r="C65" s="75"/>
      <c r="D65" s="56">
        <v>8</v>
      </c>
    </row>
    <row r="66" spans="1:9" x14ac:dyDescent="0.35">
      <c r="A66" s="8" t="s">
        <v>1929</v>
      </c>
      <c r="B66" s="56"/>
      <c r="C66" s="240"/>
      <c r="D66" s="56">
        <v>7</v>
      </c>
      <c r="F66" s="118"/>
      <c r="G66" s="1"/>
      <c r="H66" s="1"/>
      <c r="I66" s="1"/>
    </row>
    <row r="67" spans="1:9" x14ac:dyDescent="0.35">
      <c r="A67" s="8" t="s">
        <v>1930</v>
      </c>
      <c r="B67" s="56"/>
      <c r="C67" s="240"/>
      <c r="D67" s="56">
        <v>25</v>
      </c>
      <c r="F67" s="118"/>
      <c r="G67" s="1"/>
      <c r="H67" s="1"/>
      <c r="I67" s="1"/>
    </row>
    <row r="68" spans="1:9" x14ac:dyDescent="0.35">
      <c r="A68" s="9" t="s">
        <v>1931</v>
      </c>
      <c r="B68" s="56"/>
      <c r="C68" s="308"/>
      <c r="D68" s="56">
        <v>60</v>
      </c>
      <c r="F68" s="118"/>
      <c r="G68" s="1"/>
      <c r="H68" s="1"/>
      <c r="I68" s="1"/>
    </row>
    <row r="69" spans="1:9" x14ac:dyDescent="0.35">
      <c r="A69" s="9" t="s">
        <v>1933</v>
      </c>
      <c r="B69" s="56"/>
      <c r="C69" s="373"/>
      <c r="D69" s="56">
        <v>2</v>
      </c>
      <c r="F69" s="118"/>
      <c r="G69" s="1"/>
      <c r="H69" s="1"/>
      <c r="I69" s="1"/>
    </row>
    <row r="70" spans="1:9" ht="15" thickBot="1" x14ac:dyDescent="0.4">
      <c r="A70" s="9" t="s">
        <v>1934</v>
      </c>
      <c r="B70" s="56"/>
      <c r="C70" s="373"/>
      <c r="D70" s="56">
        <v>3</v>
      </c>
      <c r="F70" s="118"/>
      <c r="G70" s="1"/>
      <c r="H70" s="1"/>
      <c r="I70" s="1"/>
    </row>
    <row r="71" spans="1:9" ht="15" thickBot="1" x14ac:dyDescent="0.4">
      <c r="A71" s="11" t="s">
        <v>10</v>
      </c>
      <c r="B71" s="61"/>
      <c r="C71" s="79"/>
      <c r="D71" s="80">
        <f>SUM(D63:D70)</f>
        <v>111</v>
      </c>
    </row>
    <row r="73" spans="1:9" ht="15" thickBot="1" x14ac:dyDescent="0.4"/>
    <row r="74" spans="1:9" ht="15.75" customHeight="1" thickBot="1" x14ac:dyDescent="0.4">
      <c r="A74" s="433" t="s">
        <v>41</v>
      </c>
      <c r="B74" s="434"/>
      <c r="C74" s="434"/>
      <c r="D74" s="435"/>
      <c r="F74" s="433" t="s">
        <v>41</v>
      </c>
      <c r="G74" s="434"/>
      <c r="H74" s="434"/>
      <c r="I74" s="435"/>
    </row>
    <row r="75" spans="1:9" ht="44" thickBot="1" x14ac:dyDescent="0.4">
      <c r="A75" s="2"/>
      <c r="B75" s="25" t="s">
        <v>42</v>
      </c>
      <c r="C75" s="138" t="s">
        <v>43</v>
      </c>
      <c r="D75" s="5" t="s">
        <v>10</v>
      </c>
      <c r="F75" s="18"/>
      <c r="G75" s="196" t="s">
        <v>42</v>
      </c>
      <c r="H75" s="125" t="s">
        <v>43</v>
      </c>
      <c r="I75" s="197" t="s">
        <v>10</v>
      </c>
    </row>
    <row r="76" spans="1:9" x14ac:dyDescent="0.35">
      <c r="A76" s="6" t="s">
        <v>1926</v>
      </c>
      <c r="B76" s="289">
        <v>1</v>
      </c>
      <c r="C76" s="292">
        <f>'Gen Info on District'!D16-'CBCC Structures'!B76</f>
        <v>2</v>
      </c>
      <c r="D76" s="135">
        <f>'Gen Info on District'!D16</f>
        <v>3</v>
      </c>
      <c r="F76" s="431" t="s">
        <v>1926</v>
      </c>
      <c r="G76" s="432">
        <f>B76/D76</f>
        <v>0.33333333333333331</v>
      </c>
      <c r="H76" s="105">
        <f>C76/D76</f>
        <v>0.66666666666666663</v>
      </c>
      <c r="I76" s="198"/>
    </row>
    <row r="77" spans="1:9" x14ac:dyDescent="0.35">
      <c r="A77" s="8" t="s">
        <v>1927</v>
      </c>
      <c r="B77" s="290">
        <v>4</v>
      </c>
      <c r="C77" s="292">
        <f>'Gen Info on District'!D17-'CBCC Structures'!B77</f>
        <v>13</v>
      </c>
      <c r="D77" s="135">
        <f>'Gen Info on District'!D17</f>
        <v>17</v>
      </c>
      <c r="F77" s="8" t="s">
        <v>1927</v>
      </c>
      <c r="G77" s="86">
        <f t="shared" ref="G77:G84" si="30">B77/D77</f>
        <v>0.23529411764705882</v>
      </c>
      <c r="H77" s="87">
        <f t="shared" ref="H77:H84" si="31">C77/D77</f>
        <v>0.76470588235294112</v>
      </c>
      <c r="I77" s="199"/>
    </row>
    <row r="78" spans="1:9" x14ac:dyDescent="0.35">
      <c r="A78" s="8" t="s">
        <v>1928</v>
      </c>
      <c r="B78" s="295">
        <v>5</v>
      </c>
      <c r="C78" s="292">
        <f>'Gen Info on District'!D18-'CBCC Structures'!B78</f>
        <v>20</v>
      </c>
      <c r="D78" s="135">
        <f>'Gen Info on District'!D18</f>
        <v>25</v>
      </c>
      <c r="F78" s="8" t="s">
        <v>1928</v>
      </c>
      <c r="G78" s="86">
        <f t="shared" si="30"/>
        <v>0.2</v>
      </c>
      <c r="H78" s="87">
        <f t="shared" si="31"/>
        <v>0.8</v>
      </c>
      <c r="I78" s="199"/>
    </row>
    <row r="79" spans="1:9" x14ac:dyDescent="0.35">
      <c r="A79" s="8" t="s">
        <v>1929</v>
      </c>
      <c r="B79" s="295">
        <v>2</v>
      </c>
      <c r="C79" s="292">
        <f>'Gen Info on District'!D19-'CBCC Structures'!B79</f>
        <v>41</v>
      </c>
      <c r="D79" s="135">
        <f>'Gen Info on District'!D19</f>
        <v>43</v>
      </c>
      <c r="F79" s="8" t="s">
        <v>1929</v>
      </c>
      <c r="G79" s="86">
        <f t="shared" ref="G79:G81" si="32">B79/D79</f>
        <v>4.6511627906976744E-2</v>
      </c>
      <c r="H79" s="87">
        <f t="shared" ref="H79:H81" si="33">C79/D79</f>
        <v>0.95348837209302328</v>
      </c>
      <c r="I79" s="199"/>
    </row>
    <row r="80" spans="1:9" x14ac:dyDescent="0.35">
      <c r="A80" s="8" t="s">
        <v>1930</v>
      </c>
      <c r="B80" s="295">
        <v>0</v>
      </c>
      <c r="C80" s="292">
        <f>'Gen Info on District'!D20-'CBCC Structures'!B80</f>
        <v>58</v>
      </c>
      <c r="D80" s="135">
        <f>'Gen Info on District'!D20</f>
        <v>58</v>
      </c>
      <c r="F80" s="8" t="s">
        <v>1930</v>
      </c>
      <c r="G80" s="86">
        <f t="shared" si="32"/>
        <v>0</v>
      </c>
      <c r="H80" s="87">
        <f t="shared" si="33"/>
        <v>1</v>
      </c>
      <c r="I80" s="199"/>
    </row>
    <row r="81" spans="1:9" x14ac:dyDescent="0.35">
      <c r="A81" s="9" t="s">
        <v>1931</v>
      </c>
      <c r="B81" s="295">
        <v>8</v>
      </c>
      <c r="C81" s="292">
        <f>'Gen Info on District'!D21-'CBCC Structures'!B81</f>
        <v>98</v>
      </c>
      <c r="D81" s="135">
        <f>'Gen Info on District'!D21</f>
        <v>106</v>
      </c>
      <c r="F81" s="9" t="s">
        <v>1931</v>
      </c>
      <c r="G81" s="86">
        <f t="shared" si="32"/>
        <v>7.5471698113207544E-2</v>
      </c>
      <c r="H81" s="87">
        <f t="shared" si="33"/>
        <v>0.92452830188679247</v>
      </c>
      <c r="I81" s="199"/>
    </row>
    <row r="82" spans="1:9" x14ac:dyDescent="0.35">
      <c r="A82" s="9" t="s">
        <v>1933</v>
      </c>
      <c r="B82" s="295">
        <v>0</v>
      </c>
      <c r="C82" s="292">
        <f>'Gen Info on District'!D22-'CBCC Structures'!B82</f>
        <v>33</v>
      </c>
      <c r="D82" s="135">
        <f>'Gen Info on District'!D22</f>
        <v>33</v>
      </c>
      <c r="F82" s="9" t="s">
        <v>1933</v>
      </c>
      <c r="G82" s="86">
        <f t="shared" ref="G82:G83" si="34">B82/D82</f>
        <v>0</v>
      </c>
      <c r="H82" s="87">
        <f t="shared" ref="H82:H83" si="35">C82/D82</f>
        <v>1</v>
      </c>
      <c r="I82" s="374"/>
    </row>
    <row r="83" spans="1:9" ht="15" thickBot="1" x14ac:dyDescent="0.4">
      <c r="A83" s="9" t="s">
        <v>1934</v>
      </c>
      <c r="B83" s="375">
        <v>2</v>
      </c>
      <c r="C83" s="292">
        <f>'Gen Info on District'!D23-'CBCC Structures'!B83</f>
        <v>24</v>
      </c>
      <c r="D83" s="135">
        <f>'Gen Info on District'!D23</f>
        <v>26</v>
      </c>
      <c r="F83" s="9" t="s">
        <v>1934</v>
      </c>
      <c r="G83" s="88">
        <f t="shared" si="34"/>
        <v>7.6923076923076927E-2</v>
      </c>
      <c r="H83" s="89">
        <f t="shared" si="35"/>
        <v>0.92307692307692313</v>
      </c>
      <c r="I83" s="374"/>
    </row>
    <row r="84" spans="1:9" ht="15" thickBot="1" x14ac:dyDescent="0.4">
      <c r="A84" s="11" t="s">
        <v>10</v>
      </c>
      <c r="B84" s="61">
        <f>SUM(B76:B83)</f>
        <v>22</v>
      </c>
      <c r="C84" s="61">
        <f>SUM(C76:C83)</f>
        <v>289</v>
      </c>
      <c r="D84" s="61">
        <f>SUM(D76:D83)</f>
        <v>311</v>
      </c>
      <c r="F84" s="22" t="s">
        <v>10</v>
      </c>
      <c r="G84" s="90">
        <f t="shared" si="30"/>
        <v>7.0739549839228297E-2</v>
      </c>
      <c r="H84" s="91">
        <f t="shared" si="31"/>
        <v>0.92926045016077174</v>
      </c>
      <c r="I84" s="213"/>
    </row>
    <row r="86" spans="1:9" ht="15" thickBot="1" x14ac:dyDescent="0.4"/>
    <row r="87" spans="1:9" ht="15.75" customHeight="1" thickBot="1" x14ac:dyDescent="0.4">
      <c r="A87" s="433" t="s">
        <v>44</v>
      </c>
      <c r="B87" s="434"/>
      <c r="C87" s="434"/>
      <c r="D87" s="435"/>
      <c r="F87" s="433" t="s">
        <v>44</v>
      </c>
      <c r="G87" s="434"/>
      <c r="H87" s="434"/>
      <c r="I87" s="435"/>
    </row>
    <row r="88" spans="1:9" ht="15" thickBot="1" x14ac:dyDescent="0.4">
      <c r="A88" s="2"/>
      <c r="B88" s="29" t="s">
        <v>3</v>
      </c>
      <c r="C88" s="180" t="s">
        <v>8</v>
      </c>
      <c r="D88" s="5" t="s">
        <v>10</v>
      </c>
      <c r="F88" s="139"/>
      <c r="G88" s="200" t="s">
        <v>3</v>
      </c>
      <c r="H88" s="201" t="s">
        <v>8</v>
      </c>
      <c r="I88" s="202" t="s">
        <v>10</v>
      </c>
    </row>
    <row r="89" spans="1:9" x14ac:dyDescent="0.35">
      <c r="A89" s="6" t="s">
        <v>1926</v>
      </c>
      <c r="B89" s="289">
        <v>1</v>
      </c>
      <c r="C89" s="292">
        <f>'Gen Info on District'!D16-'CBCC Structures'!B89</f>
        <v>2</v>
      </c>
      <c r="D89" s="135">
        <f t="shared" ref="D89:D96" si="36">D76</f>
        <v>3</v>
      </c>
      <c r="F89" s="6" t="s">
        <v>1926</v>
      </c>
      <c r="G89" s="143">
        <f>B89/D89</f>
        <v>0.33333333333333331</v>
      </c>
      <c r="H89" s="93">
        <f>C89/D89</f>
        <v>0.66666666666666663</v>
      </c>
      <c r="I89" s="203"/>
    </row>
    <row r="90" spans="1:9" x14ac:dyDescent="0.35">
      <c r="A90" s="8" t="s">
        <v>1927</v>
      </c>
      <c r="B90" s="290">
        <v>6</v>
      </c>
      <c r="C90" s="292">
        <f>'Gen Info on District'!D17-'CBCC Structures'!B90</f>
        <v>11</v>
      </c>
      <c r="D90" s="135">
        <f t="shared" si="36"/>
        <v>17</v>
      </c>
      <c r="F90" s="8" t="s">
        <v>1927</v>
      </c>
      <c r="G90" s="96">
        <f t="shared" ref="G90:G91" si="37">B90/D90</f>
        <v>0.35294117647058826</v>
      </c>
      <c r="H90" s="94">
        <f t="shared" ref="H90:H91" si="38">C90/D90</f>
        <v>0.6470588235294118</v>
      </c>
      <c r="I90" s="204"/>
    </row>
    <row r="91" spans="1:9" x14ac:dyDescent="0.35">
      <c r="A91" s="8" t="s">
        <v>1928</v>
      </c>
      <c r="B91" s="295">
        <v>10</v>
      </c>
      <c r="C91" s="292">
        <f>'Gen Info on District'!D18-'CBCC Structures'!B91</f>
        <v>15</v>
      </c>
      <c r="D91" s="135">
        <f t="shared" si="36"/>
        <v>25</v>
      </c>
      <c r="F91" s="8" t="s">
        <v>1928</v>
      </c>
      <c r="G91" s="96">
        <f t="shared" si="37"/>
        <v>0.4</v>
      </c>
      <c r="H91" s="94">
        <f t="shared" si="38"/>
        <v>0.6</v>
      </c>
      <c r="I91" s="204"/>
    </row>
    <row r="92" spans="1:9" x14ac:dyDescent="0.35">
      <c r="A92" s="8" t="s">
        <v>1929</v>
      </c>
      <c r="B92" s="295">
        <v>5</v>
      </c>
      <c r="C92" s="292">
        <f>'Gen Info on District'!D19-'CBCC Structures'!B92</f>
        <v>38</v>
      </c>
      <c r="D92" s="135">
        <f t="shared" si="36"/>
        <v>43</v>
      </c>
      <c r="F92" s="8" t="s">
        <v>1929</v>
      </c>
      <c r="G92" s="96">
        <f t="shared" ref="G92:G94" si="39">B92/D92</f>
        <v>0.11627906976744186</v>
      </c>
      <c r="H92" s="94">
        <f t="shared" ref="H92:H94" si="40">C92/D92</f>
        <v>0.88372093023255816</v>
      </c>
      <c r="I92" s="204"/>
    </row>
    <row r="93" spans="1:9" x14ac:dyDescent="0.35">
      <c r="A93" s="8" t="s">
        <v>1930</v>
      </c>
      <c r="B93" s="295">
        <v>6</v>
      </c>
      <c r="C93" s="292">
        <f>'Gen Info on District'!D20-'CBCC Structures'!B93</f>
        <v>52</v>
      </c>
      <c r="D93" s="135">
        <f t="shared" si="36"/>
        <v>58</v>
      </c>
      <c r="F93" s="8" t="s">
        <v>1930</v>
      </c>
      <c r="G93" s="96">
        <f t="shared" si="39"/>
        <v>0.10344827586206896</v>
      </c>
      <c r="H93" s="94">
        <f t="shared" si="40"/>
        <v>0.89655172413793105</v>
      </c>
      <c r="I93" s="204"/>
    </row>
    <row r="94" spans="1:9" x14ac:dyDescent="0.35">
      <c r="A94" s="9" t="s">
        <v>1931</v>
      </c>
      <c r="B94" s="295">
        <v>10</v>
      </c>
      <c r="C94" s="292">
        <f>'Gen Info on District'!D21-'CBCC Structures'!B94</f>
        <v>96</v>
      </c>
      <c r="D94" s="135">
        <f t="shared" si="36"/>
        <v>106</v>
      </c>
      <c r="F94" s="9" t="s">
        <v>1931</v>
      </c>
      <c r="G94" s="96">
        <f t="shared" si="39"/>
        <v>9.4339622641509441E-2</v>
      </c>
      <c r="H94" s="94">
        <f t="shared" si="40"/>
        <v>0.90566037735849059</v>
      </c>
      <c r="I94" s="204"/>
    </row>
    <row r="95" spans="1:9" x14ac:dyDescent="0.35">
      <c r="A95" s="9" t="s">
        <v>1933</v>
      </c>
      <c r="B95" s="290">
        <v>9</v>
      </c>
      <c r="C95" s="292">
        <f>'Gen Info on District'!D22-'CBCC Structures'!B95</f>
        <v>24</v>
      </c>
      <c r="D95" s="135">
        <f t="shared" si="36"/>
        <v>33</v>
      </c>
      <c r="F95" s="9" t="s">
        <v>1933</v>
      </c>
      <c r="G95" s="96">
        <f t="shared" ref="G95:G96" si="41">B95/D95</f>
        <v>0.27272727272727271</v>
      </c>
      <c r="H95" s="94">
        <f t="shared" ref="H95:H96" si="42">C95/D95</f>
        <v>0.72727272727272729</v>
      </c>
      <c r="I95" s="370"/>
    </row>
    <row r="96" spans="1:9" x14ac:dyDescent="0.35">
      <c r="A96" s="9" t="s">
        <v>1934</v>
      </c>
      <c r="B96" s="290">
        <v>13</v>
      </c>
      <c r="C96" s="292">
        <f>'Gen Info on District'!D23-'CBCC Structures'!B96</f>
        <v>13</v>
      </c>
      <c r="D96" s="135">
        <f t="shared" si="36"/>
        <v>26</v>
      </c>
      <c r="F96" s="9" t="s">
        <v>1934</v>
      </c>
      <c r="G96" s="96">
        <f t="shared" si="41"/>
        <v>0.5</v>
      </c>
      <c r="H96" s="94">
        <f t="shared" si="42"/>
        <v>0.5</v>
      </c>
      <c r="I96" s="370"/>
    </row>
    <row r="97" spans="1:9" ht="15" thickBot="1" x14ac:dyDescent="0.4">
      <c r="A97" s="344" t="s">
        <v>10</v>
      </c>
      <c r="B97" s="349">
        <f>SUM(B89:B96)</f>
        <v>60</v>
      </c>
      <c r="C97" s="349">
        <f>SUM(C89:C96)</f>
        <v>251</v>
      </c>
      <c r="D97" s="349">
        <f>SUM(D89:D96)</f>
        <v>311</v>
      </c>
      <c r="F97" s="344" t="s">
        <v>10</v>
      </c>
      <c r="G97" s="362">
        <f t="shared" ref="G97" si="43">B97/D97</f>
        <v>0.19292604501607716</v>
      </c>
      <c r="H97" s="365">
        <f t="shared" ref="H97" si="44">C97/D97</f>
        <v>0.80707395498392287</v>
      </c>
      <c r="I97" s="369"/>
    </row>
    <row r="99" spans="1:9" ht="15" thickBot="1" x14ac:dyDescent="0.4"/>
    <row r="100" spans="1:9" ht="15.75" customHeight="1" thickBot="1" x14ac:dyDescent="0.4">
      <c r="A100" s="433" t="s">
        <v>220</v>
      </c>
      <c r="B100" s="434"/>
      <c r="C100" s="434"/>
      <c r="D100" s="435"/>
      <c r="F100" s="433" t="s">
        <v>220</v>
      </c>
      <c r="G100" s="434"/>
      <c r="H100" s="434"/>
      <c r="I100" s="435"/>
    </row>
    <row r="101" spans="1:9" ht="15" thickBot="1" x14ac:dyDescent="0.4">
      <c r="A101" s="156"/>
      <c r="B101" s="181" t="s">
        <v>3</v>
      </c>
      <c r="C101" s="180" t="s">
        <v>8</v>
      </c>
      <c r="D101" s="55" t="s">
        <v>10</v>
      </c>
      <c r="F101" s="2"/>
      <c r="G101" s="205" t="s">
        <v>3</v>
      </c>
      <c r="H101" s="201" t="s">
        <v>8</v>
      </c>
      <c r="I101" s="131" t="s">
        <v>10</v>
      </c>
    </row>
    <row r="102" spans="1:9" x14ac:dyDescent="0.35">
      <c r="A102" s="6" t="s">
        <v>1926</v>
      </c>
      <c r="B102" s="289">
        <v>0</v>
      </c>
      <c r="C102" s="292">
        <f t="shared" ref="C102:C109" si="45">B89-B102</f>
        <v>1</v>
      </c>
      <c r="D102" s="76">
        <f>SUM(B102:C102)</f>
        <v>1</v>
      </c>
      <c r="F102" s="6" t="s">
        <v>1926</v>
      </c>
      <c r="G102" s="206">
        <f>B102/D102</f>
        <v>0</v>
      </c>
      <c r="H102" s="93">
        <f>C102/D102</f>
        <v>1</v>
      </c>
      <c r="I102" s="203"/>
    </row>
    <row r="103" spans="1:9" x14ac:dyDescent="0.35">
      <c r="A103" s="8" t="s">
        <v>1927</v>
      </c>
      <c r="B103" s="290">
        <v>4</v>
      </c>
      <c r="C103" s="292">
        <f t="shared" si="45"/>
        <v>2</v>
      </c>
      <c r="D103" s="77">
        <f t="shared" ref="D103:D104" si="46">SUM(B103:C103)</f>
        <v>6</v>
      </c>
      <c r="F103" s="8" t="s">
        <v>1927</v>
      </c>
      <c r="G103" s="107">
        <f t="shared" ref="G103:G110" si="47">B103/D103</f>
        <v>0.66666666666666663</v>
      </c>
      <c r="H103" s="94">
        <f t="shared" ref="H103:H110" si="48">C103/D103</f>
        <v>0.33333333333333331</v>
      </c>
      <c r="I103" s="204"/>
    </row>
    <row r="104" spans="1:9" x14ac:dyDescent="0.35">
      <c r="A104" s="8" t="s">
        <v>1928</v>
      </c>
      <c r="B104" s="295">
        <v>8</v>
      </c>
      <c r="C104" s="292">
        <f t="shared" si="45"/>
        <v>2</v>
      </c>
      <c r="D104" s="78">
        <f t="shared" si="46"/>
        <v>10</v>
      </c>
      <c r="F104" s="8" t="s">
        <v>1928</v>
      </c>
      <c r="G104" s="107">
        <f t="shared" si="47"/>
        <v>0.8</v>
      </c>
      <c r="H104" s="94">
        <f t="shared" si="48"/>
        <v>0.2</v>
      </c>
      <c r="I104" s="204"/>
    </row>
    <row r="105" spans="1:9" x14ac:dyDescent="0.35">
      <c r="A105" s="8" t="s">
        <v>1929</v>
      </c>
      <c r="B105" s="295">
        <v>3</v>
      </c>
      <c r="C105" s="292">
        <f t="shared" si="45"/>
        <v>2</v>
      </c>
      <c r="D105" s="78">
        <f t="shared" ref="D105:D109" si="49">SUM(B105:C105)</f>
        <v>5</v>
      </c>
      <c r="F105" s="8" t="s">
        <v>1929</v>
      </c>
      <c r="G105" s="107">
        <f t="shared" ref="G105:G107" si="50">B105/D105</f>
        <v>0.6</v>
      </c>
      <c r="H105" s="94">
        <f t="shared" ref="H105:H107" si="51">C105/D105</f>
        <v>0.4</v>
      </c>
      <c r="I105" s="204"/>
    </row>
    <row r="106" spans="1:9" x14ac:dyDescent="0.35">
      <c r="A106" s="8" t="s">
        <v>1930</v>
      </c>
      <c r="B106" s="295">
        <v>6</v>
      </c>
      <c r="C106" s="292">
        <f t="shared" si="45"/>
        <v>0</v>
      </c>
      <c r="D106" s="78">
        <f t="shared" si="49"/>
        <v>6</v>
      </c>
      <c r="F106" s="8" t="s">
        <v>1930</v>
      </c>
      <c r="G106" s="107">
        <f t="shared" si="50"/>
        <v>1</v>
      </c>
      <c r="H106" s="94">
        <f t="shared" si="51"/>
        <v>0</v>
      </c>
      <c r="I106" s="204"/>
    </row>
    <row r="107" spans="1:9" x14ac:dyDescent="0.35">
      <c r="A107" s="9" t="s">
        <v>1931</v>
      </c>
      <c r="B107" s="290">
        <v>7</v>
      </c>
      <c r="C107" s="292">
        <f t="shared" si="45"/>
        <v>3</v>
      </c>
      <c r="D107" s="56">
        <f t="shared" si="49"/>
        <v>10</v>
      </c>
      <c r="F107" s="9" t="s">
        <v>1931</v>
      </c>
      <c r="G107" s="107">
        <f t="shared" si="50"/>
        <v>0.7</v>
      </c>
      <c r="H107" s="94">
        <f t="shared" si="51"/>
        <v>0.3</v>
      </c>
      <c r="I107" s="204"/>
    </row>
    <row r="108" spans="1:9" x14ac:dyDescent="0.35">
      <c r="A108" s="9" t="s">
        <v>1933</v>
      </c>
      <c r="B108" s="290">
        <v>9</v>
      </c>
      <c r="C108" s="292">
        <f t="shared" si="45"/>
        <v>0</v>
      </c>
      <c r="D108" s="56">
        <f t="shared" si="49"/>
        <v>9</v>
      </c>
      <c r="F108" s="9" t="s">
        <v>1933</v>
      </c>
      <c r="G108" s="107">
        <f t="shared" ref="G108:G109" si="52">B108/D108</f>
        <v>1</v>
      </c>
      <c r="H108" s="94">
        <f t="shared" ref="H108:H109" si="53">C108/D108</f>
        <v>0</v>
      </c>
      <c r="I108" s="370"/>
    </row>
    <row r="109" spans="1:9" x14ac:dyDescent="0.35">
      <c r="A109" s="9" t="s">
        <v>1934</v>
      </c>
      <c r="B109" s="290">
        <v>11</v>
      </c>
      <c r="C109" s="292">
        <f t="shared" si="45"/>
        <v>2</v>
      </c>
      <c r="D109" s="56">
        <f t="shared" si="49"/>
        <v>13</v>
      </c>
      <c r="F109" s="9" t="s">
        <v>1934</v>
      </c>
      <c r="G109" s="107">
        <f t="shared" si="52"/>
        <v>0.84615384615384615</v>
      </c>
      <c r="H109" s="94">
        <f t="shared" si="53"/>
        <v>0.15384615384615385</v>
      </c>
      <c r="I109" s="370"/>
    </row>
    <row r="110" spans="1:9" ht="15" thickBot="1" x14ac:dyDescent="0.4">
      <c r="A110" s="344" t="s">
        <v>10</v>
      </c>
      <c r="B110" s="349">
        <f>SUM(B102:B109)</f>
        <v>48</v>
      </c>
      <c r="C110" s="349">
        <f>SUM(C102:C109)</f>
        <v>12</v>
      </c>
      <c r="D110" s="349">
        <f>SUM(D102:D109)</f>
        <v>60</v>
      </c>
      <c r="F110" s="344" t="s">
        <v>10</v>
      </c>
      <c r="G110" s="371">
        <f t="shared" si="47"/>
        <v>0.8</v>
      </c>
      <c r="H110" s="365">
        <f t="shared" si="48"/>
        <v>0.2</v>
      </c>
      <c r="I110" s="369"/>
    </row>
    <row r="111" spans="1:9" ht="15" thickBot="1" x14ac:dyDescent="0.4"/>
    <row r="112" spans="1:9" ht="15.75" customHeight="1" thickBot="1" x14ac:dyDescent="0.4">
      <c r="A112" s="433" t="s">
        <v>45</v>
      </c>
      <c r="B112" s="434"/>
      <c r="C112" s="434"/>
      <c r="D112" s="435"/>
      <c r="F112" s="433" t="s">
        <v>45</v>
      </c>
      <c r="G112" s="434"/>
      <c r="H112" s="434"/>
      <c r="I112" s="435"/>
    </row>
    <row r="113" spans="1:9" ht="15" thickBot="1" x14ac:dyDescent="0.4">
      <c r="A113" s="18"/>
      <c r="B113" s="181" t="s">
        <v>3</v>
      </c>
      <c r="C113" s="180" t="s">
        <v>8</v>
      </c>
      <c r="D113" s="5" t="s">
        <v>10</v>
      </c>
      <c r="F113" s="2"/>
      <c r="G113" s="207" t="s">
        <v>3</v>
      </c>
      <c r="H113" s="207" t="s">
        <v>8</v>
      </c>
      <c r="I113" s="121" t="s">
        <v>10</v>
      </c>
    </row>
    <row r="114" spans="1:9" x14ac:dyDescent="0.35">
      <c r="A114" s="6" t="s">
        <v>1926</v>
      </c>
      <c r="B114" s="289">
        <v>1</v>
      </c>
      <c r="C114" s="292">
        <f>'Gen Info on District'!D16-'CBCC Structures'!B114</f>
        <v>2</v>
      </c>
      <c r="D114" s="76">
        <f>SUM(B114:C114)</f>
        <v>3</v>
      </c>
      <c r="F114" s="6" t="s">
        <v>1926</v>
      </c>
      <c r="G114" s="206">
        <f>B114/D114</f>
        <v>0.33333333333333331</v>
      </c>
      <c r="H114" s="93">
        <f>C114/D114</f>
        <v>0.66666666666666663</v>
      </c>
      <c r="I114" s="203"/>
    </row>
    <row r="115" spans="1:9" x14ac:dyDescent="0.35">
      <c r="A115" s="8" t="s">
        <v>1927</v>
      </c>
      <c r="B115" s="290">
        <v>0</v>
      </c>
      <c r="C115" s="292">
        <f>'Gen Info on District'!D17-'CBCC Structures'!B115</f>
        <v>17</v>
      </c>
      <c r="D115" s="77">
        <f t="shared" ref="D115:D116" si="54">SUM(B115:C115)</f>
        <v>17</v>
      </c>
      <c r="F115" s="8" t="s">
        <v>1927</v>
      </c>
      <c r="G115" s="107">
        <f t="shared" ref="G115:G122" si="55">B115/D115</f>
        <v>0</v>
      </c>
      <c r="H115" s="94">
        <f t="shared" ref="H115:H122" si="56">C115/D115</f>
        <v>1</v>
      </c>
      <c r="I115" s="204"/>
    </row>
    <row r="116" spans="1:9" x14ac:dyDescent="0.35">
      <c r="A116" s="8" t="s">
        <v>1928</v>
      </c>
      <c r="B116" s="295">
        <v>0</v>
      </c>
      <c r="C116" s="292">
        <f>'Gen Info on District'!D18-'CBCC Structures'!B116</f>
        <v>25</v>
      </c>
      <c r="D116" s="77">
        <f t="shared" si="54"/>
        <v>25</v>
      </c>
      <c r="F116" s="8" t="s">
        <v>1928</v>
      </c>
      <c r="G116" s="107">
        <f t="shared" si="55"/>
        <v>0</v>
      </c>
      <c r="H116" s="94">
        <f t="shared" si="56"/>
        <v>1</v>
      </c>
      <c r="I116" s="204"/>
    </row>
    <row r="117" spans="1:9" x14ac:dyDescent="0.35">
      <c r="A117" s="8" t="s">
        <v>1929</v>
      </c>
      <c r="B117" s="295">
        <v>1</v>
      </c>
      <c r="C117" s="292">
        <f>'Gen Info on District'!D19-'CBCC Structures'!B117</f>
        <v>42</v>
      </c>
      <c r="D117" s="77">
        <f t="shared" ref="D117:D121" si="57">SUM(B117:C117)</f>
        <v>43</v>
      </c>
      <c r="F117" s="8" t="s">
        <v>1929</v>
      </c>
      <c r="G117" s="107">
        <f t="shared" ref="G117:G119" si="58">B117/D117</f>
        <v>2.3255813953488372E-2</v>
      </c>
      <c r="H117" s="94">
        <f t="shared" ref="H117:H119" si="59">C117/D117</f>
        <v>0.97674418604651159</v>
      </c>
      <c r="I117" s="204"/>
    </row>
    <row r="118" spans="1:9" x14ac:dyDescent="0.35">
      <c r="A118" s="8" t="s">
        <v>1930</v>
      </c>
      <c r="B118" s="295">
        <v>0</v>
      </c>
      <c r="C118" s="292">
        <f>'Gen Info on District'!D20-'CBCC Structures'!B118</f>
        <v>58</v>
      </c>
      <c r="D118" s="77">
        <f t="shared" si="57"/>
        <v>58</v>
      </c>
      <c r="F118" s="8" t="s">
        <v>1930</v>
      </c>
      <c r="G118" s="107">
        <f t="shared" si="58"/>
        <v>0</v>
      </c>
      <c r="H118" s="94">
        <f t="shared" si="59"/>
        <v>1</v>
      </c>
      <c r="I118" s="204"/>
    </row>
    <row r="119" spans="1:9" x14ac:dyDescent="0.35">
      <c r="A119" s="9" t="s">
        <v>1931</v>
      </c>
      <c r="B119" s="290">
        <v>3</v>
      </c>
      <c r="C119" s="292">
        <f>'Gen Info on District'!D21-'CBCC Structures'!B119</f>
        <v>103</v>
      </c>
      <c r="D119" s="56">
        <f t="shared" si="57"/>
        <v>106</v>
      </c>
      <c r="F119" s="9" t="s">
        <v>1931</v>
      </c>
      <c r="G119" s="96">
        <f t="shared" si="58"/>
        <v>2.8301886792452831E-2</v>
      </c>
      <c r="H119" s="96">
        <f t="shared" si="59"/>
        <v>0.97169811320754718</v>
      </c>
      <c r="I119" s="370"/>
    </row>
    <row r="120" spans="1:9" x14ac:dyDescent="0.35">
      <c r="A120" s="9" t="s">
        <v>1933</v>
      </c>
      <c r="B120" s="290">
        <v>0</v>
      </c>
      <c r="C120" s="292">
        <f>'Gen Info on District'!D22-'CBCC Structures'!B120</f>
        <v>33</v>
      </c>
      <c r="D120" s="56">
        <f t="shared" si="57"/>
        <v>33</v>
      </c>
      <c r="F120" s="9" t="s">
        <v>1933</v>
      </c>
      <c r="G120" s="96">
        <f t="shared" ref="G120:G121" si="60">B120/D120</f>
        <v>0</v>
      </c>
      <c r="H120" s="96">
        <f t="shared" ref="H120:H121" si="61">C120/D120</f>
        <v>1</v>
      </c>
      <c r="I120" s="370"/>
    </row>
    <row r="121" spans="1:9" x14ac:dyDescent="0.35">
      <c r="A121" s="9" t="s">
        <v>1934</v>
      </c>
      <c r="B121" s="290">
        <v>0</v>
      </c>
      <c r="C121" s="292">
        <f>'Gen Info on District'!D23-'CBCC Structures'!B121</f>
        <v>26</v>
      </c>
      <c r="D121" s="56">
        <f t="shared" si="57"/>
        <v>26</v>
      </c>
      <c r="F121" s="9" t="s">
        <v>1934</v>
      </c>
      <c r="G121" s="96">
        <f t="shared" si="60"/>
        <v>0</v>
      </c>
      <c r="H121" s="96">
        <f t="shared" si="61"/>
        <v>1</v>
      </c>
      <c r="I121" s="370"/>
    </row>
    <row r="122" spans="1:9" ht="15" thickBot="1" x14ac:dyDescent="0.4">
      <c r="A122" s="344" t="s">
        <v>10</v>
      </c>
      <c r="B122" s="349">
        <f>SUM(B114:B121)</f>
        <v>5</v>
      </c>
      <c r="C122" s="349">
        <f>SUM(C114:C121)</f>
        <v>306</v>
      </c>
      <c r="D122" s="349">
        <f>SUM(D114:D121)</f>
        <v>311</v>
      </c>
      <c r="F122" s="344" t="s">
        <v>10</v>
      </c>
      <c r="G122" s="371">
        <f t="shared" si="55"/>
        <v>1.607717041800643E-2</v>
      </c>
      <c r="H122" s="365">
        <f t="shared" si="56"/>
        <v>0.98392282958199362</v>
      </c>
      <c r="I122" s="369"/>
    </row>
    <row r="123" spans="1:9" ht="15" thickBot="1" x14ac:dyDescent="0.4"/>
    <row r="124" spans="1:9" ht="15.75" customHeight="1" thickBot="1" x14ac:dyDescent="0.4">
      <c r="A124" s="433" t="s">
        <v>46</v>
      </c>
      <c r="B124" s="434"/>
      <c r="C124" s="434"/>
      <c r="D124" s="435"/>
      <c r="F124" s="433" t="s">
        <v>46</v>
      </c>
      <c r="G124" s="434"/>
      <c r="H124" s="434"/>
      <c r="I124" s="435"/>
    </row>
    <row r="125" spans="1:9" ht="73" thickBot="1" x14ac:dyDescent="0.4">
      <c r="A125" s="2"/>
      <c r="B125" s="29" t="s">
        <v>47</v>
      </c>
      <c r="C125" s="180" t="s">
        <v>48</v>
      </c>
      <c r="D125" s="55" t="s">
        <v>10</v>
      </c>
      <c r="F125" s="2"/>
      <c r="G125" s="207" t="s">
        <v>47</v>
      </c>
      <c r="H125" s="208" t="s">
        <v>48</v>
      </c>
      <c r="I125" s="121" t="s">
        <v>10</v>
      </c>
    </row>
    <row r="126" spans="1:9" ht="15" thickBot="1" x14ac:dyDescent="0.4">
      <c r="A126" s="6" t="s">
        <v>1926</v>
      </c>
      <c r="B126" s="289">
        <v>1</v>
      </c>
      <c r="C126" s="292">
        <f>'Gen Info on District'!D16-'CBCC Structures'!B126</f>
        <v>2</v>
      </c>
      <c r="D126" s="76">
        <f>B126+C126</f>
        <v>3</v>
      </c>
      <c r="F126" s="6" t="s">
        <v>1926</v>
      </c>
      <c r="G126" s="143">
        <f>B126/D126</f>
        <v>0.33333333333333331</v>
      </c>
      <c r="H126" s="93">
        <f>C126/D126</f>
        <v>0.66666666666666663</v>
      </c>
      <c r="I126" s="203"/>
    </row>
    <row r="127" spans="1:9" ht="15" thickBot="1" x14ac:dyDescent="0.4">
      <c r="A127" s="8" t="s">
        <v>1927</v>
      </c>
      <c r="B127" s="290">
        <v>5</v>
      </c>
      <c r="C127" s="292">
        <f>'Gen Info on District'!D17-'CBCC Structures'!B127</f>
        <v>12</v>
      </c>
      <c r="D127" s="76">
        <f t="shared" ref="D127:D133" si="62">B127+C127</f>
        <v>17</v>
      </c>
      <c r="F127" s="8" t="s">
        <v>1927</v>
      </c>
      <c r="G127" s="96">
        <f t="shared" ref="G127:G134" si="63">B127/D127</f>
        <v>0.29411764705882354</v>
      </c>
      <c r="H127" s="94">
        <f t="shared" ref="H127:H134" si="64">C127/D127</f>
        <v>0.70588235294117652</v>
      </c>
      <c r="I127" s="204"/>
    </row>
    <row r="128" spans="1:9" ht="15" thickBot="1" x14ac:dyDescent="0.4">
      <c r="A128" s="8" t="s">
        <v>1928</v>
      </c>
      <c r="B128" s="290">
        <v>8</v>
      </c>
      <c r="C128" s="292">
        <f>'Gen Info on District'!D18-'CBCC Structures'!B128</f>
        <v>17</v>
      </c>
      <c r="D128" s="76">
        <f t="shared" si="62"/>
        <v>25</v>
      </c>
      <c r="F128" s="8" t="s">
        <v>1928</v>
      </c>
      <c r="G128" s="96">
        <f t="shared" si="63"/>
        <v>0.32</v>
      </c>
      <c r="H128" s="94">
        <f t="shared" si="64"/>
        <v>0.68</v>
      </c>
      <c r="I128" s="204"/>
    </row>
    <row r="129" spans="1:9" ht="15" thickBot="1" x14ac:dyDescent="0.4">
      <c r="A129" s="8" t="s">
        <v>1929</v>
      </c>
      <c r="B129" s="290">
        <v>2</v>
      </c>
      <c r="C129" s="292">
        <f>'Gen Info on District'!D19-'CBCC Structures'!B129</f>
        <v>41</v>
      </c>
      <c r="D129" s="76">
        <f t="shared" si="62"/>
        <v>43</v>
      </c>
      <c r="F129" s="8" t="s">
        <v>1929</v>
      </c>
      <c r="G129" s="96">
        <f t="shared" si="63"/>
        <v>4.6511627906976744E-2</v>
      </c>
      <c r="H129" s="94">
        <f t="shared" si="64"/>
        <v>0.95348837209302328</v>
      </c>
      <c r="I129" s="204"/>
    </row>
    <row r="130" spans="1:9" ht="15" thickBot="1" x14ac:dyDescent="0.4">
      <c r="A130" s="8" t="s">
        <v>1930</v>
      </c>
      <c r="B130" s="290">
        <v>0</v>
      </c>
      <c r="C130" s="292">
        <f>'Gen Info on District'!D20-'CBCC Structures'!B130</f>
        <v>58</v>
      </c>
      <c r="D130" s="76">
        <f t="shared" si="62"/>
        <v>58</v>
      </c>
      <c r="F130" s="8" t="s">
        <v>1930</v>
      </c>
      <c r="G130" s="96">
        <f t="shared" ref="G130:G133" si="65">B130/D130</f>
        <v>0</v>
      </c>
      <c r="H130" s="94">
        <f t="shared" ref="H130:H133" si="66">C130/D130</f>
        <v>1</v>
      </c>
      <c r="I130" s="204"/>
    </row>
    <row r="131" spans="1:9" ht="15" thickBot="1" x14ac:dyDescent="0.4">
      <c r="A131" s="9" t="s">
        <v>1931</v>
      </c>
      <c r="B131" s="290">
        <v>14</v>
      </c>
      <c r="C131" s="292">
        <f>'Gen Info on District'!D21-'CBCC Structures'!B131</f>
        <v>92</v>
      </c>
      <c r="D131" s="76">
        <f t="shared" si="62"/>
        <v>106</v>
      </c>
      <c r="F131" s="9" t="s">
        <v>1931</v>
      </c>
      <c r="G131" s="96">
        <f t="shared" si="65"/>
        <v>0.13207547169811321</v>
      </c>
      <c r="H131" s="94">
        <f t="shared" si="66"/>
        <v>0.86792452830188682</v>
      </c>
      <c r="I131" s="204"/>
    </row>
    <row r="132" spans="1:9" ht="15" thickBot="1" x14ac:dyDescent="0.4">
      <c r="A132" s="9" t="s">
        <v>1933</v>
      </c>
      <c r="B132" s="290">
        <v>1</v>
      </c>
      <c r="C132" s="292">
        <f>'Gen Info on District'!D22-'CBCC Structures'!B132</f>
        <v>32</v>
      </c>
      <c r="D132" s="76">
        <f t="shared" si="62"/>
        <v>33</v>
      </c>
      <c r="F132" s="9" t="s">
        <v>1933</v>
      </c>
      <c r="G132" s="96">
        <f t="shared" si="65"/>
        <v>3.0303030303030304E-2</v>
      </c>
      <c r="H132" s="96">
        <f t="shared" si="66"/>
        <v>0.96969696969696972</v>
      </c>
      <c r="I132" s="370"/>
    </row>
    <row r="133" spans="1:9" x14ac:dyDescent="0.35">
      <c r="A133" s="9" t="s">
        <v>1934</v>
      </c>
      <c r="B133" s="290">
        <v>4</v>
      </c>
      <c r="C133" s="292">
        <f>'Gen Info on District'!D23-'CBCC Structures'!B133</f>
        <v>22</v>
      </c>
      <c r="D133" s="76">
        <f t="shared" si="62"/>
        <v>26</v>
      </c>
      <c r="F133" s="9" t="s">
        <v>1934</v>
      </c>
      <c r="G133" s="96">
        <f t="shared" si="65"/>
        <v>0.15384615384615385</v>
      </c>
      <c r="H133" s="96">
        <f t="shared" si="66"/>
        <v>0.84615384615384615</v>
      </c>
      <c r="I133" s="370"/>
    </row>
    <row r="134" spans="1:9" ht="15" thickBot="1" x14ac:dyDescent="0.4">
      <c r="A134" s="344" t="s">
        <v>10</v>
      </c>
      <c r="B134" s="349">
        <f>SUM(B126:B133)</f>
        <v>35</v>
      </c>
      <c r="C134" s="349">
        <f>SUM(C126:C133)</f>
        <v>276</v>
      </c>
      <c r="D134" s="349">
        <f>SUM(D126:D133)</f>
        <v>311</v>
      </c>
      <c r="F134" s="348" t="s">
        <v>10</v>
      </c>
      <c r="G134" s="362">
        <f t="shared" si="63"/>
        <v>0.11254019292604502</v>
      </c>
      <c r="H134" s="363">
        <f t="shared" si="64"/>
        <v>0.887459807073955</v>
      </c>
      <c r="I134" s="369"/>
    </row>
    <row r="135" spans="1:9" x14ac:dyDescent="0.35">
      <c r="A135" s="16"/>
      <c r="B135" s="82"/>
      <c r="C135" s="82"/>
      <c r="D135" s="82"/>
      <c r="F135" s="16"/>
      <c r="G135" s="130"/>
      <c r="H135" s="130"/>
      <c r="I135" s="130"/>
    </row>
    <row r="136" spans="1:9" ht="15" thickBot="1" x14ac:dyDescent="0.4"/>
    <row r="137" spans="1:9" ht="15.75" customHeight="1" thickBot="1" x14ac:dyDescent="0.4">
      <c r="A137" s="433" t="s">
        <v>49</v>
      </c>
      <c r="B137" s="434"/>
      <c r="C137" s="434"/>
      <c r="D137" s="435"/>
      <c r="F137" s="433" t="s">
        <v>49</v>
      </c>
      <c r="G137" s="434"/>
      <c r="H137" s="434"/>
      <c r="I137" s="435"/>
    </row>
    <row r="138" spans="1:9" ht="15" thickBot="1" x14ac:dyDescent="0.4">
      <c r="A138" s="2"/>
      <c r="B138" s="29" t="s">
        <v>3</v>
      </c>
      <c r="C138" s="153" t="s">
        <v>8</v>
      </c>
      <c r="D138" s="5" t="s">
        <v>10</v>
      </c>
      <c r="F138" s="2"/>
      <c r="G138" s="207" t="s">
        <v>3</v>
      </c>
      <c r="H138" s="207" t="s">
        <v>8</v>
      </c>
      <c r="I138" s="121" t="s">
        <v>10</v>
      </c>
    </row>
    <row r="139" spans="1:9" x14ac:dyDescent="0.35">
      <c r="A139" s="6" t="s">
        <v>1926</v>
      </c>
      <c r="B139" s="289">
        <v>0</v>
      </c>
      <c r="C139" s="292">
        <f t="shared" ref="C139:C146" si="67">B126-B139</f>
        <v>1</v>
      </c>
      <c r="D139" s="76">
        <f>SUM(B139:C139)</f>
        <v>1</v>
      </c>
      <c r="F139" s="6" t="s">
        <v>1926</v>
      </c>
      <c r="G139" s="143">
        <f>B139/D139</f>
        <v>0</v>
      </c>
      <c r="H139" s="93">
        <f>C139/D139</f>
        <v>1</v>
      </c>
      <c r="I139" s="203"/>
    </row>
    <row r="140" spans="1:9" x14ac:dyDescent="0.35">
      <c r="A140" s="8" t="s">
        <v>1927</v>
      </c>
      <c r="B140" s="290">
        <v>0</v>
      </c>
      <c r="C140" s="280">
        <f t="shared" si="67"/>
        <v>5</v>
      </c>
      <c r="D140" s="77">
        <f t="shared" ref="D140:D141" si="68">SUM(B140:C140)</f>
        <v>5</v>
      </c>
      <c r="F140" s="8" t="s">
        <v>1927</v>
      </c>
      <c r="G140" s="96">
        <f t="shared" ref="G140:G147" si="69">B140/D140</f>
        <v>0</v>
      </c>
      <c r="H140" s="94">
        <f t="shared" ref="H140:H147" si="70">C140/D140</f>
        <v>1</v>
      </c>
      <c r="I140" s="204"/>
    </row>
    <row r="141" spans="1:9" x14ac:dyDescent="0.35">
      <c r="A141" s="8" t="s">
        <v>1928</v>
      </c>
      <c r="B141" s="290">
        <v>1</v>
      </c>
      <c r="C141" s="280">
        <f t="shared" si="67"/>
        <v>7</v>
      </c>
      <c r="D141" s="77">
        <f t="shared" si="68"/>
        <v>8</v>
      </c>
      <c r="F141" s="8" t="s">
        <v>1928</v>
      </c>
      <c r="G141" s="96">
        <f t="shared" si="69"/>
        <v>0.125</v>
      </c>
      <c r="H141" s="94">
        <f t="shared" si="70"/>
        <v>0.875</v>
      </c>
      <c r="I141" s="204"/>
    </row>
    <row r="142" spans="1:9" x14ac:dyDescent="0.35">
      <c r="A142" s="8" t="s">
        <v>1929</v>
      </c>
      <c r="B142" s="295">
        <v>0</v>
      </c>
      <c r="C142" s="280">
        <f t="shared" si="67"/>
        <v>2</v>
      </c>
      <c r="D142" s="77">
        <f t="shared" ref="D142:D146" si="71">SUM(B142:C142)</f>
        <v>2</v>
      </c>
      <c r="F142" s="8" t="s">
        <v>1929</v>
      </c>
      <c r="G142" s="96">
        <f t="shared" si="69"/>
        <v>0</v>
      </c>
      <c r="H142" s="94">
        <f t="shared" si="70"/>
        <v>1</v>
      </c>
      <c r="I142" s="204"/>
    </row>
    <row r="143" spans="1:9" x14ac:dyDescent="0.35">
      <c r="A143" s="8" t="s">
        <v>1930</v>
      </c>
      <c r="B143" s="399">
        <v>0</v>
      </c>
      <c r="C143" s="280">
        <f t="shared" si="67"/>
        <v>0</v>
      </c>
      <c r="D143" s="77">
        <f t="shared" si="71"/>
        <v>0</v>
      </c>
      <c r="F143" s="8" t="s">
        <v>1930</v>
      </c>
      <c r="G143" s="96">
        <v>0</v>
      </c>
      <c r="H143" s="94">
        <v>0</v>
      </c>
      <c r="I143" s="204"/>
    </row>
    <row r="144" spans="1:9" x14ac:dyDescent="0.35">
      <c r="A144" s="9" t="s">
        <v>1931</v>
      </c>
      <c r="B144" s="399">
        <v>2</v>
      </c>
      <c r="C144" s="280">
        <f t="shared" si="67"/>
        <v>12</v>
      </c>
      <c r="D144" s="77">
        <f t="shared" si="71"/>
        <v>14</v>
      </c>
      <c r="F144" s="9" t="s">
        <v>1931</v>
      </c>
      <c r="G144" s="96">
        <f t="shared" ref="G144:G146" si="72">B144/D144</f>
        <v>0.14285714285714285</v>
      </c>
      <c r="H144" s="94">
        <f t="shared" ref="H144:H146" si="73">C144/D144</f>
        <v>0.8571428571428571</v>
      </c>
      <c r="I144" s="204"/>
    </row>
    <row r="145" spans="1:9" x14ac:dyDescent="0.35">
      <c r="A145" s="9" t="s">
        <v>1933</v>
      </c>
      <c r="B145" s="399">
        <v>0</v>
      </c>
      <c r="C145" s="296">
        <f t="shared" si="67"/>
        <v>1</v>
      </c>
      <c r="D145" s="78">
        <f t="shared" si="71"/>
        <v>1</v>
      </c>
      <c r="F145" s="9" t="s">
        <v>1933</v>
      </c>
      <c r="G145" s="96">
        <f t="shared" si="72"/>
        <v>0</v>
      </c>
      <c r="H145" s="95">
        <f t="shared" si="73"/>
        <v>1</v>
      </c>
      <c r="I145" s="370"/>
    </row>
    <row r="146" spans="1:9" x14ac:dyDescent="0.35">
      <c r="A146" s="9" t="s">
        <v>1934</v>
      </c>
      <c r="B146" s="399">
        <v>0</v>
      </c>
      <c r="C146" s="296">
        <f t="shared" si="67"/>
        <v>4</v>
      </c>
      <c r="D146" s="78">
        <f t="shared" si="71"/>
        <v>4</v>
      </c>
      <c r="F146" s="9" t="s">
        <v>1934</v>
      </c>
      <c r="G146" s="96">
        <f t="shared" si="72"/>
        <v>0</v>
      </c>
      <c r="H146" s="95">
        <f t="shared" si="73"/>
        <v>1</v>
      </c>
      <c r="I146" s="370"/>
    </row>
    <row r="147" spans="1:9" ht="15" thickBot="1" x14ac:dyDescent="0.4">
      <c r="A147" s="344" t="s">
        <v>10</v>
      </c>
      <c r="B147" s="349">
        <f>SUM(B139:B146)</f>
        <v>3</v>
      </c>
      <c r="C147" s="349">
        <f>SUM(C139:C146)</f>
        <v>32</v>
      </c>
      <c r="D147" s="349">
        <f>SUM(D139:D146)</f>
        <v>35</v>
      </c>
      <c r="F147" s="344" t="s">
        <v>10</v>
      </c>
      <c r="G147" s="362">
        <f t="shared" si="69"/>
        <v>8.5714285714285715E-2</v>
      </c>
      <c r="H147" s="363">
        <f t="shared" si="70"/>
        <v>0.91428571428571426</v>
      </c>
      <c r="I147" s="369"/>
    </row>
  </sheetData>
  <mergeCells count="23">
    <mergeCell ref="A112:D112"/>
    <mergeCell ref="F112:I112"/>
    <mergeCell ref="A124:D124"/>
    <mergeCell ref="F124:I124"/>
    <mergeCell ref="A137:D137"/>
    <mergeCell ref="F137:I137"/>
    <mergeCell ref="A74:D74"/>
    <mergeCell ref="F74:I74"/>
    <mergeCell ref="A87:D87"/>
    <mergeCell ref="F87:I87"/>
    <mergeCell ref="A100:D100"/>
    <mergeCell ref="F100:I100"/>
    <mergeCell ref="A61:D61"/>
    <mergeCell ref="F1:I1"/>
    <mergeCell ref="F14:I14"/>
    <mergeCell ref="F35:I35"/>
    <mergeCell ref="F48:I48"/>
    <mergeCell ref="A27:D27"/>
    <mergeCell ref="F27:I27"/>
    <mergeCell ref="A14:D14"/>
    <mergeCell ref="A1:D1"/>
    <mergeCell ref="A35:D35"/>
    <mergeCell ref="A48:D4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view="pageBreakPreview" zoomScale="90" zoomScaleNormal="85" zoomScaleSheetLayoutView="90" workbookViewId="0">
      <selection activeCell="I56" sqref="I56"/>
    </sheetView>
  </sheetViews>
  <sheetFormatPr defaultColWidth="9.1796875" defaultRowHeight="14.5" x14ac:dyDescent="0.35"/>
  <cols>
    <col min="1" max="1" width="24.81640625" style="1" customWidth="1"/>
    <col min="2" max="3" width="11.81640625" style="1" customWidth="1"/>
    <col min="4" max="4" width="11.81640625" style="13" customWidth="1"/>
    <col min="5" max="5" width="20.81640625" style="1" customWidth="1"/>
    <col min="6" max="6" width="17.7265625" style="1" customWidth="1"/>
    <col min="7" max="8" width="11.81640625" style="118" customWidth="1"/>
    <col min="9" max="9" width="11.81640625" style="109" customWidth="1"/>
    <col min="10" max="10" width="16" style="1" customWidth="1"/>
    <col min="11" max="16384" width="9.1796875" style="1"/>
  </cols>
  <sheetData>
    <row r="1" spans="1:10" ht="15" thickBot="1" x14ac:dyDescent="0.4">
      <c r="A1" s="444" t="s">
        <v>51</v>
      </c>
      <c r="B1" s="445"/>
      <c r="C1" s="445"/>
      <c r="D1" s="446"/>
      <c r="F1" s="444" t="s">
        <v>51</v>
      </c>
      <c r="G1" s="445"/>
      <c r="H1" s="445"/>
      <c r="I1" s="446"/>
    </row>
    <row r="2" spans="1:10" ht="58.5" thickBot="1" x14ac:dyDescent="0.4">
      <c r="A2" s="156"/>
      <c r="B2" s="2" t="s">
        <v>55</v>
      </c>
      <c r="C2" s="209" t="s">
        <v>56</v>
      </c>
      <c r="D2" s="30" t="s">
        <v>10</v>
      </c>
      <c r="F2" s="18"/>
      <c r="G2" s="183" t="s">
        <v>55</v>
      </c>
      <c r="H2" s="210" t="s">
        <v>56</v>
      </c>
      <c r="I2" s="211"/>
    </row>
    <row r="3" spans="1:10" x14ac:dyDescent="0.35">
      <c r="A3" s="6" t="s">
        <v>1926</v>
      </c>
      <c r="B3" s="425">
        <v>1</v>
      </c>
      <c r="C3" s="330">
        <v>2</v>
      </c>
      <c r="D3" s="135">
        <f>SUM(B3:C3)</f>
        <v>3</v>
      </c>
      <c r="F3" s="6" t="s">
        <v>1926</v>
      </c>
      <c r="G3" s="83">
        <f>B3/D3</f>
        <v>0.33333333333333331</v>
      </c>
      <c r="H3" s="84">
        <f>C3/D3</f>
        <v>0.66666666666666663</v>
      </c>
      <c r="I3" s="212"/>
    </row>
    <row r="4" spans="1:10" x14ac:dyDescent="0.35">
      <c r="A4" s="8" t="s">
        <v>1927</v>
      </c>
      <c r="B4" s="426">
        <v>6</v>
      </c>
      <c r="C4" s="57">
        <v>11</v>
      </c>
      <c r="D4" s="77">
        <f t="shared" ref="D4:D10" si="0">SUM(B4:C4)</f>
        <v>17</v>
      </c>
      <c r="F4" s="8" t="s">
        <v>1927</v>
      </c>
      <c r="G4" s="86">
        <f t="shared" ref="G4:G11" si="1">B4/D4</f>
        <v>0.35294117647058826</v>
      </c>
      <c r="H4" s="87">
        <f t="shared" ref="H4:H11" si="2">C4/D4</f>
        <v>0.6470588235294118</v>
      </c>
      <c r="I4" s="199"/>
    </row>
    <row r="5" spans="1:10" x14ac:dyDescent="0.35">
      <c r="A5" s="8" t="s">
        <v>1928</v>
      </c>
      <c r="B5" s="427">
        <v>10</v>
      </c>
      <c r="C5" s="57">
        <v>15</v>
      </c>
      <c r="D5" s="77">
        <f t="shared" si="0"/>
        <v>25</v>
      </c>
      <c r="F5" s="8" t="s">
        <v>1928</v>
      </c>
      <c r="G5" s="86">
        <f t="shared" si="1"/>
        <v>0.4</v>
      </c>
      <c r="H5" s="87">
        <f t="shared" si="2"/>
        <v>0.6</v>
      </c>
      <c r="I5" s="199"/>
    </row>
    <row r="6" spans="1:10" x14ac:dyDescent="0.35">
      <c r="A6" s="8" t="s">
        <v>1929</v>
      </c>
      <c r="B6" s="427">
        <v>5</v>
      </c>
      <c r="C6" s="57">
        <v>38</v>
      </c>
      <c r="D6" s="77">
        <f t="shared" si="0"/>
        <v>43</v>
      </c>
      <c r="F6" s="8" t="s">
        <v>1929</v>
      </c>
      <c r="G6" s="86">
        <f t="shared" ref="G6:G8" si="3">B6/D6</f>
        <v>0.11627906976744186</v>
      </c>
      <c r="H6" s="87">
        <f t="shared" ref="H6:H8" si="4">C6/D6</f>
        <v>0.88372093023255816</v>
      </c>
      <c r="I6" s="199"/>
    </row>
    <row r="7" spans="1:10" x14ac:dyDescent="0.35">
      <c r="A7" s="8" t="s">
        <v>1930</v>
      </c>
      <c r="B7" s="427">
        <v>6</v>
      </c>
      <c r="C7" s="57">
        <v>52</v>
      </c>
      <c r="D7" s="77">
        <f t="shared" si="0"/>
        <v>58</v>
      </c>
      <c r="F7" s="8" t="s">
        <v>1930</v>
      </c>
      <c r="G7" s="86">
        <f t="shared" si="3"/>
        <v>0.10344827586206896</v>
      </c>
      <c r="H7" s="87">
        <f t="shared" si="4"/>
        <v>0.89655172413793105</v>
      </c>
      <c r="I7" s="199"/>
    </row>
    <row r="8" spans="1:10" x14ac:dyDescent="0.35">
      <c r="A8" s="9" t="s">
        <v>1931</v>
      </c>
      <c r="B8" s="427">
        <v>10</v>
      </c>
      <c r="C8" s="57">
        <v>96</v>
      </c>
      <c r="D8" s="77">
        <f t="shared" si="0"/>
        <v>106</v>
      </c>
      <c r="F8" s="9" t="s">
        <v>1931</v>
      </c>
      <c r="G8" s="86">
        <f t="shared" si="3"/>
        <v>9.4339622641509441E-2</v>
      </c>
      <c r="H8" s="87">
        <f t="shared" si="4"/>
        <v>0.90566037735849059</v>
      </c>
      <c r="I8" s="199"/>
    </row>
    <row r="9" spans="1:10" x14ac:dyDescent="0.35">
      <c r="A9" s="9" t="s">
        <v>1933</v>
      </c>
      <c r="B9" s="426">
        <v>9</v>
      </c>
      <c r="C9" s="57">
        <v>24</v>
      </c>
      <c r="D9" s="77">
        <f t="shared" si="0"/>
        <v>33</v>
      </c>
      <c r="F9" s="9" t="s">
        <v>1933</v>
      </c>
      <c r="G9" s="86">
        <f t="shared" ref="G9:G10" si="5">B9/D9</f>
        <v>0.27272727272727271</v>
      </c>
      <c r="H9" s="87">
        <f t="shared" ref="H9:H10" si="6">C9/D9</f>
        <v>0.72727272727272729</v>
      </c>
      <c r="I9" s="376"/>
    </row>
    <row r="10" spans="1:10" ht="15" thickBot="1" x14ac:dyDescent="0.4">
      <c r="A10" s="9" t="s">
        <v>1934</v>
      </c>
      <c r="B10" s="426">
        <v>13</v>
      </c>
      <c r="C10" s="413">
        <v>13</v>
      </c>
      <c r="D10" s="78">
        <f t="shared" si="0"/>
        <v>26</v>
      </c>
      <c r="F10" s="9" t="s">
        <v>1934</v>
      </c>
      <c r="G10" s="86">
        <f t="shared" si="5"/>
        <v>0.5</v>
      </c>
      <c r="H10" s="87">
        <f t="shared" si="6"/>
        <v>0.5</v>
      </c>
      <c r="I10" s="376"/>
    </row>
    <row r="11" spans="1:10" s="13" customFormat="1" ht="15" thickBot="1" x14ac:dyDescent="0.4">
      <c r="A11" s="22" t="s">
        <v>10</v>
      </c>
      <c r="B11" s="173">
        <f>SUM(B3:B10)</f>
        <v>60</v>
      </c>
      <c r="C11" s="173">
        <f>SUM(C3:C10)</f>
        <v>251</v>
      </c>
      <c r="D11" s="80">
        <f>SUM(D3:D10)</f>
        <v>311</v>
      </c>
      <c r="F11" s="22" t="s">
        <v>10</v>
      </c>
      <c r="G11" s="90">
        <f t="shared" si="1"/>
        <v>0.19292604501607716</v>
      </c>
      <c r="H11" s="91">
        <f t="shared" si="2"/>
        <v>0.80707395498392287</v>
      </c>
      <c r="I11" s="213"/>
    </row>
    <row r="13" spans="1:10" ht="15" thickBot="1" x14ac:dyDescent="0.4"/>
    <row r="14" spans="1:10" ht="15.75" customHeight="1" thickBot="1" x14ac:dyDescent="0.4">
      <c r="A14" s="433" t="s">
        <v>52</v>
      </c>
      <c r="B14" s="434"/>
      <c r="C14" s="434"/>
      <c r="D14" s="435"/>
      <c r="F14" s="433" t="s">
        <v>52</v>
      </c>
      <c r="G14" s="434"/>
      <c r="H14" s="434"/>
      <c r="I14" s="435"/>
    </row>
    <row r="15" spans="1:10" ht="44" thickBot="1" x14ac:dyDescent="0.4">
      <c r="A15" s="18"/>
      <c r="B15" s="2" t="s">
        <v>53</v>
      </c>
      <c r="C15" s="297" t="s">
        <v>54</v>
      </c>
      <c r="D15" s="228" t="s">
        <v>80</v>
      </c>
      <c r="E15" s="14"/>
      <c r="F15" s="18"/>
      <c r="G15" s="183" t="s">
        <v>53</v>
      </c>
      <c r="H15" s="214" t="s">
        <v>54</v>
      </c>
      <c r="I15" s="228" t="s">
        <v>80</v>
      </c>
      <c r="J15" s="14"/>
    </row>
    <row r="16" spans="1:10" ht="15" thickBot="1" x14ac:dyDescent="0.4">
      <c r="A16" s="6" t="s">
        <v>1926</v>
      </c>
      <c r="B16" s="390">
        <v>1</v>
      </c>
      <c r="C16" s="391">
        <f>'Gen Info on District'!D16-'Other Social Issues'!B16</f>
        <v>2</v>
      </c>
      <c r="D16" s="392">
        <f>C16+B16</f>
        <v>3</v>
      </c>
      <c r="E16" s="14"/>
      <c r="F16" s="6" t="s">
        <v>1926</v>
      </c>
      <c r="G16" s="83">
        <f>B16/(B16+C16)</f>
        <v>0.33333333333333331</v>
      </c>
      <c r="H16" s="84">
        <f>C16/(C16+B16)</f>
        <v>0.66666666666666663</v>
      </c>
      <c r="I16" s="259">
        <v>1</v>
      </c>
      <c r="J16" s="14"/>
    </row>
    <row r="17" spans="1:10" ht="15" thickBot="1" x14ac:dyDescent="0.4">
      <c r="A17" s="8" t="s">
        <v>1927</v>
      </c>
      <c r="B17" s="393">
        <v>7</v>
      </c>
      <c r="C17" s="391">
        <f>'Gen Info on District'!D17-'Other Social Issues'!B17</f>
        <v>10</v>
      </c>
      <c r="D17" s="392">
        <f t="shared" ref="D17:D23" si="7">C17+B17</f>
        <v>17</v>
      </c>
      <c r="E17" s="14"/>
      <c r="F17" s="8" t="s">
        <v>1927</v>
      </c>
      <c r="G17" s="86">
        <f t="shared" ref="G17:G24" si="8">B17/(B17+C17)</f>
        <v>0.41176470588235292</v>
      </c>
      <c r="H17" s="87">
        <f t="shared" ref="H17:H24" si="9">C17/(C17+B17)</f>
        <v>0.58823529411764708</v>
      </c>
      <c r="I17" s="260">
        <v>1.1599999999999999</v>
      </c>
      <c r="J17" s="14"/>
    </row>
    <row r="18" spans="1:10" ht="15" thickBot="1" x14ac:dyDescent="0.4">
      <c r="A18" s="8" t="s">
        <v>1928</v>
      </c>
      <c r="B18" s="393">
        <v>10</v>
      </c>
      <c r="C18" s="391">
        <f>'Gen Info on District'!D18-'Other Social Issues'!B18</f>
        <v>15</v>
      </c>
      <c r="D18" s="392">
        <f t="shared" si="7"/>
        <v>25</v>
      </c>
      <c r="E18" s="14"/>
      <c r="F18" s="8" t="s">
        <v>1928</v>
      </c>
      <c r="G18" s="86">
        <f t="shared" si="8"/>
        <v>0.4</v>
      </c>
      <c r="H18" s="87">
        <f t="shared" si="9"/>
        <v>0.6</v>
      </c>
      <c r="I18" s="261">
        <v>0.81</v>
      </c>
      <c r="J18" s="14"/>
    </row>
    <row r="19" spans="1:10" ht="15" thickBot="1" x14ac:dyDescent="0.4">
      <c r="A19" s="8" t="s">
        <v>1929</v>
      </c>
      <c r="B19" s="393">
        <v>1</v>
      </c>
      <c r="C19" s="391">
        <f>'Gen Info on District'!D19-'Other Social Issues'!B19</f>
        <v>42</v>
      </c>
      <c r="D19" s="392">
        <f t="shared" si="7"/>
        <v>43</v>
      </c>
      <c r="F19" s="8" t="s">
        <v>1929</v>
      </c>
      <c r="G19" s="86">
        <f t="shared" ref="G19:G21" si="10">B19/(B19+C19)</f>
        <v>2.3255813953488372E-2</v>
      </c>
      <c r="H19" s="87">
        <f t="shared" ref="H19:H21" si="11">C19/(C19+B19)</f>
        <v>0.97674418604651159</v>
      </c>
      <c r="I19" s="261">
        <v>1.5</v>
      </c>
    </row>
    <row r="20" spans="1:10" ht="15" thickBot="1" x14ac:dyDescent="0.4">
      <c r="A20" s="8" t="s">
        <v>1930</v>
      </c>
      <c r="B20" s="393">
        <v>8</v>
      </c>
      <c r="C20" s="391">
        <f>'Gen Info on District'!D20-'Other Social Issues'!B20</f>
        <v>50</v>
      </c>
      <c r="D20" s="392">
        <f t="shared" si="7"/>
        <v>58</v>
      </c>
      <c r="F20" s="8" t="s">
        <v>1930</v>
      </c>
      <c r="G20" s="86">
        <f t="shared" si="10"/>
        <v>0.13793103448275862</v>
      </c>
      <c r="H20" s="87">
        <f t="shared" si="11"/>
        <v>0.86206896551724133</v>
      </c>
      <c r="I20" s="261">
        <v>0.625</v>
      </c>
    </row>
    <row r="21" spans="1:10" ht="15" thickBot="1" x14ac:dyDescent="0.4">
      <c r="A21" s="9" t="s">
        <v>1931</v>
      </c>
      <c r="B21" s="393">
        <v>18</v>
      </c>
      <c r="C21" s="391">
        <f>'Gen Info on District'!D21-'Other Social Issues'!B21</f>
        <v>88</v>
      </c>
      <c r="D21" s="392">
        <f t="shared" si="7"/>
        <v>106</v>
      </c>
      <c r="F21" s="9" t="s">
        <v>1931</v>
      </c>
      <c r="G21" s="86">
        <f t="shared" si="10"/>
        <v>0.16981132075471697</v>
      </c>
      <c r="H21" s="87">
        <f t="shared" si="11"/>
        <v>0.83018867924528306</v>
      </c>
      <c r="I21" s="261">
        <v>1.2050000000000001</v>
      </c>
    </row>
    <row r="22" spans="1:10" ht="15" thickBot="1" x14ac:dyDescent="0.4">
      <c r="A22" s="9" t="s">
        <v>1933</v>
      </c>
      <c r="B22" s="394">
        <v>10</v>
      </c>
      <c r="C22" s="391">
        <f>'Gen Info on District'!D22-'Other Social Issues'!B22</f>
        <v>23</v>
      </c>
      <c r="D22" s="392">
        <f t="shared" si="7"/>
        <v>33</v>
      </c>
      <c r="F22" s="9" t="s">
        <v>1933</v>
      </c>
      <c r="G22" s="86">
        <f t="shared" ref="G22:G23" si="12">B22/(B22+C22)</f>
        <v>0.30303030303030304</v>
      </c>
      <c r="H22" s="87">
        <f t="shared" ref="H22:H23" si="13">C22/(C22+B22)</f>
        <v>0.69696969696969702</v>
      </c>
      <c r="I22" s="261">
        <v>0.88</v>
      </c>
    </row>
    <row r="23" spans="1:10" ht="15" thickBot="1" x14ac:dyDescent="0.4">
      <c r="A23" s="9" t="s">
        <v>1934</v>
      </c>
      <c r="B23" s="394">
        <v>12</v>
      </c>
      <c r="C23" s="391">
        <f>'Gen Info on District'!D23-'Other Social Issues'!B23</f>
        <v>14</v>
      </c>
      <c r="D23" s="392">
        <f t="shared" si="7"/>
        <v>26</v>
      </c>
      <c r="F23" s="9" t="s">
        <v>1934</v>
      </c>
      <c r="G23" s="86">
        <f t="shared" si="12"/>
        <v>0.46153846153846156</v>
      </c>
      <c r="H23" s="87">
        <f t="shared" si="13"/>
        <v>0.53846153846153844</v>
      </c>
      <c r="I23" s="261">
        <v>1.1100000000000001</v>
      </c>
    </row>
    <row r="24" spans="1:10" ht="15" thickBot="1" x14ac:dyDescent="0.4">
      <c r="A24" s="22" t="s">
        <v>10</v>
      </c>
      <c r="B24" s="74">
        <f>SUM(B16:B23)</f>
        <v>67</v>
      </c>
      <c r="C24" s="74">
        <f>SUM(C16:C23)</f>
        <v>244</v>
      </c>
      <c r="D24" s="74">
        <f>SUM(D16:D23)</f>
        <v>311</v>
      </c>
      <c r="E24" s="14"/>
      <c r="F24" s="22" t="s">
        <v>10</v>
      </c>
      <c r="G24" s="90">
        <f t="shared" si="8"/>
        <v>0.21543408360128619</v>
      </c>
      <c r="H24" s="91">
        <f t="shared" si="9"/>
        <v>0.78456591639871387</v>
      </c>
      <c r="I24" s="262">
        <v>1</v>
      </c>
      <c r="J24" s="14"/>
    </row>
    <row r="27" spans="1:10" ht="15" thickBot="1" x14ac:dyDescent="0.4"/>
    <row r="28" spans="1:10" ht="15.75" customHeight="1" thickBot="1" x14ac:dyDescent="0.4">
      <c r="A28" s="433" t="s">
        <v>57</v>
      </c>
      <c r="B28" s="434"/>
      <c r="C28" s="434"/>
      <c r="D28" s="435"/>
      <c r="F28" s="433" t="s">
        <v>57</v>
      </c>
      <c r="G28" s="434"/>
      <c r="H28" s="434"/>
      <c r="I28" s="435"/>
    </row>
    <row r="29" spans="1:10" ht="44" thickBot="1" x14ac:dyDescent="0.4">
      <c r="A29" s="18"/>
      <c r="B29" s="22" t="s">
        <v>58</v>
      </c>
      <c r="C29" s="5" t="s">
        <v>59</v>
      </c>
      <c r="D29" s="161" t="s">
        <v>80</v>
      </c>
      <c r="F29" s="18"/>
      <c r="G29" s="124" t="s">
        <v>58</v>
      </c>
      <c r="H29" s="125" t="s">
        <v>59</v>
      </c>
      <c r="I29" s="161" t="s">
        <v>80</v>
      </c>
    </row>
    <row r="30" spans="1:10" ht="15" thickBot="1" x14ac:dyDescent="0.4">
      <c r="A30" s="6" t="s">
        <v>1926</v>
      </c>
      <c r="B30" s="385">
        <v>0</v>
      </c>
      <c r="C30" s="386">
        <f>'Gen Info on District'!D16-'Other Social Issues'!B30</f>
        <v>3</v>
      </c>
      <c r="D30" s="157">
        <f>C30+B30</f>
        <v>3</v>
      </c>
      <c r="F30" s="6" t="s">
        <v>1926</v>
      </c>
      <c r="G30" s="104">
        <f>B30/(B30+C30)</f>
        <v>0</v>
      </c>
      <c r="H30" s="105">
        <f>C30/(C30+B30)</f>
        <v>1</v>
      </c>
      <c r="I30" s="414">
        <v>0</v>
      </c>
    </row>
    <row r="31" spans="1:10" ht="15" thickBot="1" x14ac:dyDescent="0.4">
      <c r="A31" s="8" t="s">
        <v>1927</v>
      </c>
      <c r="B31" s="387">
        <v>4</v>
      </c>
      <c r="C31" s="386">
        <f>'Gen Info on District'!D17-'Other Social Issues'!B31</f>
        <v>13</v>
      </c>
      <c r="D31" s="157">
        <f t="shared" ref="D31:D37" si="14">C31+B31</f>
        <v>17</v>
      </c>
      <c r="F31" s="8" t="s">
        <v>1927</v>
      </c>
      <c r="G31" s="86">
        <f t="shared" ref="G31:G38" si="15">B31/(B31+C31)</f>
        <v>0.23529411764705882</v>
      </c>
      <c r="H31" s="87">
        <f t="shared" ref="H31:H38" si="16">C31/(C31+B31)</f>
        <v>0.76470588235294112</v>
      </c>
      <c r="I31" s="415">
        <v>1.0249999999999999</v>
      </c>
    </row>
    <row r="32" spans="1:10" ht="15" thickBot="1" x14ac:dyDescent="0.4">
      <c r="A32" s="8" t="s">
        <v>1928</v>
      </c>
      <c r="B32" s="388">
        <v>4</v>
      </c>
      <c r="C32" s="386">
        <f>'Gen Info on District'!D18-'Other Social Issues'!B32</f>
        <v>21</v>
      </c>
      <c r="D32" s="157">
        <f t="shared" si="14"/>
        <v>25</v>
      </c>
      <c r="F32" s="8" t="s">
        <v>1928</v>
      </c>
      <c r="G32" s="88">
        <f t="shared" si="15"/>
        <v>0.16</v>
      </c>
      <c r="H32" s="89">
        <f t="shared" si="16"/>
        <v>0.84</v>
      </c>
      <c r="I32" s="415">
        <v>0.73</v>
      </c>
    </row>
    <row r="33" spans="1:9" ht="15" thickBot="1" x14ac:dyDescent="0.4">
      <c r="A33" s="8" t="s">
        <v>1929</v>
      </c>
      <c r="B33" s="388">
        <v>0</v>
      </c>
      <c r="C33" s="386">
        <f>'Gen Info on District'!D19-'Other Social Issues'!B33</f>
        <v>43</v>
      </c>
      <c r="D33" s="157">
        <f t="shared" si="14"/>
        <v>43</v>
      </c>
      <c r="F33" s="8" t="s">
        <v>1929</v>
      </c>
      <c r="G33" s="88">
        <f t="shared" ref="G33:G35" si="17">B33/(B33+C33)</f>
        <v>0</v>
      </c>
      <c r="H33" s="89">
        <f t="shared" ref="H33:H35" si="18">C33/(C33+B33)</f>
        <v>1</v>
      </c>
      <c r="I33" s="415">
        <v>0</v>
      </c>
    </row>
    <row r="34" spans="1:9" ht="15" thickBot="1" x14ac:dyDescent="0.4">
      <c r="A34" s="8" t="s">
        <v>1930</v>
      </c>
      <c r="B34" s="388">
        <v>2</v>
      </c>
      <c r="C34" s="386">
        <f>'Gen Info on District'!D20-'Other Social Issues'!B34</f>
        <v>56</v>
      </c>
      <c r="D34" s="157">
        <f t="shared" si="14"/>
        <v>58</v>
      </c>
      <c r="F34" s="8" t="s">
        <v>1930</v>
      </c>
      <c r="G34" s="88">
        <f t="shared" si="17"/>
        <v>3.4482758620689655E-2</v>
      </c>
      <c r="H34" s="89">
        <f t="shared" si="18"/>
        <v>0.96551724137931039</v>
      </c>
      <c r="I34" s="415">
        <v>0.65</v>
      </c>
    </row>
    <row r="35" spans="1:9" ht="15" thickBot="1" x14ac:dyDescent="0.4">
      <c r="A35" s="9" t="s">
        <v>1931</v>
      </c>
      <c r="B35" s="388">
        <v>13</v>
      </c>
      <c r="C35" s="386">
        <f>'Gen Info on District'!D21-'Other Social Issues'!B35</f>
        <v>93</v>
      </c>
      <c r="D35" s="157">
        <f t="shared" si="14"/>
        <v>106</v>
      </c>
      <c r="F35" s="9" t="s">
        <v>1931</v>
      </c>
      <c r="G35" s="88">
        <f t="shared" si="17"/>
        <v>0.12264150943396226</v>
      </c>
      <c r="H35" s="89">
        <f t="shared" si="18"/>
        <v>0.87735849056603776</v>
      </c>
      <c r="I35" s="415">
        <v>0.57999999999999996</v>
      </c>
    </row>
    <row r="36" spans="1:9" ht="15" thickBot="1" x14ac:dyDescent="0.4">
      <c r="A36" s="9" t="s">
        <v>1933</v>
      </c>
      <c r="B36" s="389">
        <v>7</v>
      </c>
      <c r="C36" s="386">
        <f>'Gen Info on District'!D22-'Other Social Issues'!B36</f>
        <v>26</v>
      </c>
      <c r="D36" s="157">
        <f t="shared" si="14"/>
        <v>33</v>
      </c>
      <c r="F36" s="9" t="s">
        <v>1933</v>
      </c>
      <c r="G36" s="88">
        <f t="shared" ref="G36:G37" si="19">B36/(B36+C36)</f>
        <v>0.21212121212121213</v>
      </c>
      <c r="H36" s="89">
        <f t="shared" ref="H36:H37" si="20">C36/(C36+B36)</f>
        <v>0.78787878787878785</v>
      </c>
      <c r="I36" s="415">
        <v>0.54</v>
      </c>
    </row>
    <row r="37" spans="1:9" ht="15" thickBot="1" x14ac:dyDescent="0.4">
      <c r="A37" s="9" t="s">
        <v>1934</v>
      </c>
      <c r="B37" s="389">
        <v>4</v>
      </c>
      <c r="C37" s="386">
        <f>'Gen Info on District'!D23-'Other Social Issues'!B37</f>
        <v>22</v>
      </c>
      <c r="D37" s="157">
        <f t="shared" si="14"/>
        <v>26</v>
      </c>
      <c r="F37" s="9" t="s">
        <v>1934</v>
      </c>
      <c r="G37" s="88">
        <f t="shared" si="19"/>
        <v>0.15384615384615385</v>
      </c>
      <c r="H37" s="89">
        <f t="shared" si="20"/>
        <v>0.84615384615384615</v>
      </c>
      <c r="I37" s="415">
        <v>0.63</v>
      </c>
    </row>
    <row r="38" spans="1:9" ht="15" thickBot="1" x14ac:dyDescent="0.4">
      <c r="A38" s="22" t="s">
        <v>10</v>
      </c>
      <c r="B38" s="74">
        <f>SUM(B30:B37)</f>
        <v>34</v>
      </c>
      <c r="C38" s="74">
        <f>SUM(C30:C37)</f>
        <v>277</v>
      </c>
      <c r="D38" s="74">
        <f>SUM(D30:D37)</f>
        <v>311</v>
      </c>
      <c r="F38" s="22" t="s">
        <v>10</v>
      </c>
      <c r="G38" s="90">
        <f t="shared" si="15"/>
        <v>0.10932475884244373</v>
      </c>
      <c r="H38" s="91">
        <f t="shared" si="16"/>
        <v>0.89067524115755625</v>
      </c>
      <c r="I38" s="416">
        <v>0.65</v>
      </c>
    </row>
    <row r="40" spans="1:9" ht="15" thickBot="1" x14ac:dyDescent="0.4"/>
    <row r="41" spans="1:9" ht="15.75" customHeight="1" thickBot="1" x14ac:dyDescent="0.4">
      <c r="A41" s="433" t="s">
        <v>60</v>
      </c>
      <c r="B41" s="434"/>
      <c r="C41" s="434"/>
      <c r="D41" s="435"/>
      <c r="F41" s="433" t="s">
        <v>60</v>
      </c>
      <c r="G41" s="434"/>
      <c r="H41" s="434"/>
      <c r="I41" s="435"/>
    </row>
    <row r="42" spans="1:9" ht="44" thickBot="1" x14ac:dyDescent="0.4">
      <c r="A42" s="18"/>
      <c r="B42" s="229" t="s">
        <v>61</v>
      </c>
      <c r="C42" s="15" t="s">
        <v>62</v>
      </c>
      <c r="D42" s="161" t="s">
        <v>10</v>
      </c>
      <c r="F42" s="2"/>
      <c r="G42" s="248" t="s">
        <v>61</v>
      </c>
      <c r="H42" s="140" t="s">
        <v>62</v>
      </c>
      <c r="I42" s="121" t="s">
        <v>10</v>
      </c>
    </row>
    <row r="43" spans="1:9" x14ac:dyDescent="0.35">
      <c r="A43" s="6" t="s">
        <v>1926</v>
      </c>
      <c r="B43" s="379">
        <v>1</v>
      </c>
      <c r="C43" s="380">
        <f>'Gen Info on District'!D16-'Other Social Issues'!B43</f>
        <v>2</v>
      </c>
      <c r="D43" s="157">
        <f>SUM(B43:C43)</f>
        <v>3</v>
      </c>
      <c r="F43" s="6" t="s">
        <v>1926</v>
      </c>
      <c r="G43" s="83">
        <f>B43/(B43+C43)</f>
        <v>0.33333333333333331</v>
      </c>
      <c r="H43" s="84">
        <f>C43/(C43+B43)</f>
        <v>0.66666666666666663</v>
      </c>
      <c r="I43" s="212"/>
    </row>
    <row r="44" spans="1:9" x14ac:dyDescent="0.35">
      <c r="A44" s="8" t="s">
        <v>1927</v>
      </c>
      <c r="B44" s="381">
        <v>3</v>
      </c>
      <c r="C44" s="380">
        <f>'Gen Info on District'!D17-'Other Social Issues'!B44</f>
        <v>14</v>
      </c>
      <c r="D44" s="158">
        <f t="shared" ref="D44:D45" si="21">SUM(B44:C44)</f>
        <v>17</v>
      </c>
      <c r="F44" s="8" t="s">
        <v>1927</v>
      </c>
      <c r="G44" s="86">
        <f t="shared" ref="G44:G51" si="22">B44/(B44+C44)</f>
        <v>0.17647058823529413</v>
      </c>
      <c r="H44" s="87">
        <f t="shared" ref="H44:H51" si="23">C44/(C44+B44)</f>
        <v>0.82352941176470584</v>
      </c>
      <c r="I44" s="199"/>
    </row>
    <row r="45" spans="1:9" x14ac:dyDescent="0.35">
      <c r="A45" s="8" t="s">
        <v>1928</v>
      </c>
      <c r="B45" s="384">
        <v>8</v>
      </c>
      <c r="C45" s="380">
        <f>'Gen Info on District'!D18-'Other Social Issues'!B45</f>
        <v>17</v>
      </c>
      <c r="D45" s="158">
        <f t="shared" si="21"/>
        <v>25</v>
      </c>
      <c r="F45" s="8" t="s">
        <v>1928</v>
      </c>
      <c r="G45" s="88">
        <f t="shared" si="22"/>
        <v>0.32</v>
      </c>
      <c r="H45" s="89">
        <f t="shared" si="23"/>
        <v>0.68</v>
      </c>
      <c r="I45" s="199"/>
    </row>
    <row r="46" spans="1:9" x14ac:dyDescent="0.35">
      <c r="A46" s="8" t="s">
        <v>1929</v>
      </c>
      <c r="B46" s="384">
        <v>2</v>
      </c>
      <c r="C46" s="380">
        <f>'Gen Info on District'!D19-'Other Social Issues'!B46</f>
        <v>41</v>
      </c>
      <c r="D46" s="158">
        <f t="shared" ref="D46:D50" si="24">SUM(B46:C46)</f>
        <v>43</v>
      </c>
      <c r="F46" s="8" t="s">
        <v>1929</v>
      </c>
      <c r="G46" s="88">
        <f t="shared" ref="G46:G48" si="25">B46/(B46+C46)</f>
        <v>4.6511627906976744E-2</v>
      </c>
      <c r="H46" s="89">
        <f t="shared" ref="H46:H48" si="26">C46/(C46+B46)</f>
        <v>0.95348837209302328</v>
      </c>
      <c r="I46" s="199"/>
    </row>
    <row r="47" spans="1:9" x14ac:dyDescent="0.35">
      <c r="A47" s="8" t="s">
        <v>1930</v>
      </c>
      <c r="B47" s="384">
        <v>0</v>
      </c>
      <c r="C47" s="380">
        <f>'Gen Info on District'!D20-'Other Social Issues'!B47</f>
        <v>58</v>
      </c>
      <c r="D47" s="158">
        <f t="shared" si="24"/>
        <v>58</v>
      </c>
      <c r="F47" s="8" t="s">
        <v>1930</v>
      </c>
      <c r="G47" s="88">
        <f t="shared" si="25"/>
        <v>0</v>
      </c>
      <c r="H47" s="89">
        <f t="shared" si="26"/>
        <v>1</v>
      </c>
      <c r="I47" s="199"/>
    </row>
    <row r="48" spans="1:9" x14ac:dyDescent="0.35">
      <c r="A48" s="9" t="s">
        <v>1931</v>
      </c>
      <c r="B48" s="384">
        <v>9</v>
      </c>
      <c r="C48" s="380">
        <f>'Gen Info on District'!D21-'Other Social Issues'!B48</f>
        <v>97</v>
      </c>
      <c r="D48" s="158">
        <f t="shared" si="24"/>
        <v>106</v>
      </c>
      <c r="F48" s="9" t="s">
        <v>1931</v>
      </c>
      <c r="G48" s="88">
        <f t="shared" si="25"/>
        <v>8.4905660377358486E-2</v>
      </c>
      <c r="H48" s="89">
        <f t="shared" si="26"/>
        <v>0.91509433962264153</v>
      </c>
      <c r="I48" s="199"/>
    </row>
    <row r="49" spans="1:9" x14ac:dyDescent="0.35">
      <c r="A49" s="9" t="s">
        <v>1933</v>
      </c>
      <c r="B49" s="384">
        <v>4</v>
      </c>
      <c r="C49" s="380">
        <f>'Gen Info on District'!D22-'Other Social Issues'!B49</f>
        <v>29</v>
      </c>
      <c r="D49" s="158">
        <f t="shared" si="24"/>
        <v>33</v>
      </c>
      <c r="F49" s="9" t="s">
        <v>1933</v>
      </c>
      <c r="G49" s="88">
        <f t="shared" ref="G49:G50" si="27">B49/(B49+C49)</f>
        <v>0.12121212121212122</v>
      </c>
      <c r="H49" s="89">
        <f t="shared" ref="H49:H50" si="28">C49/(C49+B49)</f>
        <v>0.87878787878787878</v>
      </c>
      <c r="I49" s="376"/>
    </row>
    <row r="50" spans="1:9" ht="15" thickBot="1" x14ac:dyDescent="0.4">
      <c r="A50" s="9" t="s">
        <v>1934</v>
      </c>
      <c r="B50" s="384">
        <v>7</v>
      </c>
      <c r="C50" s="380">
        <f>'Gen Info on District'!D23-'Other Social Issues'!B50</f>
        <v>19</v>
      </c>
      <c r="D50" s="158">
        <f t="shared" si="24"/>
        <v>26</v>
      </c>
      <c r="F50" s="9" t="s">
        <v>1934</v>
      </c>
      <c r="G50" s="88">
        <f t="shared" si="27"/>
        <v>0.26923076923076922</v>
      </c>
      <c r="H50" s="89">
        <f t="shared" si="28"/>
        <v>0.73076923076923073</v>
      </c>
      <c r="I50" s="376"/>
    </row>
    <row r="51" spans="1:9" ht="15" thickBot="1" x14ac:dyDescent="0.4">
      <c r="A51" s="22" t="s">
        <v>10</v>
      </c>
      <c r="B51" s="74">
        <f>SUM(B43:B50)</f>
        <v>34</v>
      </c>
      <c r="C51" s="74">
        <f>SUM(C43:C50)</f>
        <v>277</v>
      </c>
      <c r="D51" s="74">
        <f>SUM(D43:D50)</f>
        <v>311</v>
      </c>
      <c r="F51" s="22" t="s">
        <v>10</v>
      </c>
      <c r="G51" s="90">
        <f t="shared" si="22"/>
        <v>0.10932475884244373</v>
      </c>
      <c r="H51" s="91">
        <f t="shared" si="23"/>
        <v>0.89067524115755625</v>
      </c>
      <c r="I51" s="111"/>
    </row>
    <row r="53" spans="1:9" ht="15" thickBot="1" x14ac:dyDescent="0.4"/>
    <row r="54" spans="1:9" ht="15.75" customHeight="1" thickBot="1" x14ac:dyDescent="0.4">
      <c r="A54" s="433" t="s">
        <v>63</v>
      </c>
      <c r="B54" s="434"/>
      <c r="C54" s="434"/>
      <c r="D54" s="435"/>
      <c r="F54" s="433" t="s">
        <v>63</v>
      </c>
      <c r="G54" s="434"/>
      <c r="H54" s="434"/>
      <c r="I54" s="435"/>
    </row>
    <row r="55" spans="1:9" ht="44" thickBot="1" x14ac:dyDescent="0.4">
      <c r="A55" s="18"/>
      <c r="B55" s="229" t="s">
        <v>42</v>
      </c>
      <c r="C55" s="15" t="s">
        <v>43</v>
      </c>
      <c r="D55" s="24" t="s">
        <v>10</v>
      </c>
      <c r="F55" s="2"/>
      <c r="G55" s="248" t="s">
        <v>42</v>
      </c>
      <c r="H55" s="140" t="s">
        <v>43</v>
      </c>
      <c r="I55" s="121" t="s">
        <v>10</v>
      </c>
    </row>
    <row r="56" spans="1:9" x14ac:dyDescent="0.35">
      <c r="A56" s="6" t="s">
        <v>1926</v>
      </c>
      <c r="B56" s="379">
        <v>0</v>
      </c>
      <c r="C56" s="380">
        <v>0</v>
      </c>
      <c r="D56" s="157">
        <f>SUM(B56:C56)</f>
        <v>0</v>
      </c>
      <c r="F56" s="6" t="s">
        <v>1926</v>
      </c>
      <c r="G56" s="86">
        <v>0</v>
      </c>
      <c r="H56" s="84">
        <v>0</v>
      </c>
      <c r="I56" s="212"/>
    </row>
    <row r="57" spans="1:9" ht="19.5" customHeight="1" x14ac:dyDescent="0.35">
      <c r="A57" s="8" t="s">
        <v>1927</v>
      </c>
      <c r="B57" s="381">
        <v>1</v>
      </c>
      <c r="C57" s="380">
        <v>4</v>
      </c>
      <c r="D57" s="158">
        <f t="shared" ref="D57:D63" si="29">SUM(B57:C57)</f>
        <v>5</v>
      </c>
      <c r="F57" s="8" t="s">
        <v>1927</v>
      </c>
      <c r="G57" s="86">
        <f t="shared" ref="G57:G64" si="30">B57/(B57+C57)</f>
        <v>0.2</v>
      </c>
      <c r="H57" s="87">
        <f t="shared" ref="H57:H64" si="31">C57/(C57+B57)</f>
        <v>0.8</v>
      </c>
      <c r="I57" s="199"/>
    </row>
    <row r="58" spans="1:9" x14ac:dyDescent="0.35">
      <c r="A58" s="8" t="s">
        <v>1928</v>
      </c>
      <c r="B58" s="382">
        <v>0</v>
      </c>
      <c r="C58" s="380">
        <v>5</v>
      </c>
      <c r="D58" s="158">
        <f t="shared" si="29"/>
        <v>5</v>
      </c>
      <c r="F58" s="8" t="s">
        <v>1928</v>
      </c>
      <c r="G58" s="88">
        <f t="shared" si="30"/>
        <v>0</v>
      </c>
      <c r="H58" s="89">
        <f t="shared" si="31"/>
        <v>1</v>
      </c>
      <c r="I58" s="199"/>
    </row>
    <row r="59" spans="1:9" x14ac:dyDescent="0.35">
      <c r="A59" s="8" t="s">
        <v>1929</v>
      </c>
      <c r="B59" s="383">
        <v>0</v>
      </c>
      <c r="C59" s="380">
        <v>3</v>
      </c>
      <c r="D59" s="158">
        <f t="shared" si="29"/>
        <v>3</v>
      </c>
      <c r="F59" s="8" t="s">
        <v>1929</v>
      </c>
      <c r="G59" s="88">
        <f t="shared" ref="G59:G61" si="32">B59/(B59+C59)</f>
        <v>0</v>
      </c>
      <c r="H59" s="89">
        <f t="shared" ref="H59:H61" si="33">C59/(C59+B59)</f>
        <v>1</v>
      </c>
      <c r="I59" s="199"/>
    </row>
    <row r="60" spans="1:9" x14ac:dyDescent="0.35">
      <c r="A60" s="9" t="s">
        <v>1930</v>
      </c>
      <c r="B60" s="422">
        <v>0</v>
      </c>
      <c r="C60" s="384">
        <v>6</v>
      </c>
      <c r="D60" s="158">
        <f t="shared" si="29"/>
        <v>6</v>
      </c>
      <c r="F60" s="8" t="s">
        <v>1930</v>
      </c>
      <c r="G60" s="88">
        <f t="shared" si="32"/>
        <v>0</v>
      </c>
      <c r="H60" s="89">
        <f t="shared" si="33"/>
        <v>1</v>
      </c>
      <c r="I60" s="199"/>
    </row>
    <row r="61" spans="1:9" x14ac:dyDescent="0.35">
      <c r="A61" s="9" t="s">
        <v>1931</v>
      </c>
      <c r="B61" s="422">
        <v>0</v>
      </c>
      <c r="C61" s="384">
        <v>7</v>
      </c>
      <c r="D61" s="158">
        <f t="shared" si="29"/>
        <v>7</v>
      </c>
      <c r="F61" s="9" t="s">
        <v>1931</v>
      </c>
      <c r="G61" s="88">
        <f t="shared" si="32"/>
        <v>0</v>
      </c>
      <c r="H61" s="89">
        <f t="shared" si="33"/>
        <v>1</v>
      </c>
      <c r="I61" s="199"/>
    </row>
    <row r="62" spans="1:9" x14ac:dyDescent="0.35">
      <c r="A62" s="9" t="s">
        <v>1933</v>
      </c>
      <c r="B62" s="422">
        <v>0</v>
      </c>
      <c r="C62" s="384">
        <v>6</v>
      </c>
      <c r="D62" s="158">
        <f t="shared" si="29"/>
        <v>6</v>
      </c>
      <c r="F62" s="9" t="s">
        <v>1933</v>
      </c>
      <c r="G62" s="88">
        <f t="shared" ref="G62:G63" si="34">B62/(B62+C62)</f>
        <v>0</v>
      </c>
      <c r="H62" s="89">
        <f t="shared" ref="H62:H63" si="35">C62/(C62+B62)</f>
        <v>1</v>
      </c>
      <c r="I62" s="376"/>
    </row>
    <row r="63" spans="1:9" ht="15" thickBot="1" x14ac:dyDescent="0.4">
      <c r="A63" s="9" t="s">
        <v>1934</v>
      </c>
      <c r="B63" s="422">
        <v>0</v>
      </c>
      <c r="C63" s="384">
        <v>8</v>
      </c>
      <c r="D63" s="158">
        <f t="shared" si="29"/>
        <v>8</v>
      </c>
      <c r="F63" s="9" t="s">
        <v>1934</v>
      </c>
      <c r="G63" s="88">
        <f t="shared" si="34"/>
        <v>0</v>
      </c>
      <c r="H63" s="89">
        <f t="shared" si="35"/>
        <v>1</v>
      </c>
      <c r="I63" s="376"/>
    </row>
    <row r="64" spans="1:9" ht="15" thickBot="1" x14ac:dyDescent="0.4">
      <c r="A64" s="344" t="s">
        <v>10</v>
      </c>
      <c r="B64" s="173">
        <f>SUM(B56:B63)</f>
        <v>1</v>
      </c>
      <c r="C64" s="173">
        <f>SUM(C56:C63)</f>
        <v>39</v>
      </c>
      <c r="D64" s="74">
        <f>SUM(D56:D63)</f>
        <v>40</v>
      </c>
      <c r="F64" s="22" t="s">
        <v>10</v>
      </c>
      <c r="G64" s="90">
        <f t="shared" si="30"/>
        <v>2.5000000000000001E-2</v>
      </c>
      <c r="H64" s="91">
        <f t="shared" si="31"/>
        <v>0.97499999999999998</v>
      </c>
      <c r="I64" s="111"/>
    </row>
    <row r="65" spans="1:9" x14ac:dyDescent="0.35">
      <c r="A65" s="16"/>
      <c r="B65" s="16"/>
      <c r="C65" s="16"/>
      <c r="D65" s="16"/>
      <c r="F65" s="16"/>
      <c r="G65" s="129"/>
      <c r="H65" s="129"/>
      <c r="I65" s="129"/>
    </row>
    <row r="66" spans="1:9" x14ac:dyDescent="0.35">
      <c r="A66" s="16"/>
      <c r="B66" s="16"/>
      <c r="C66" s="16"/>
      <c r="D66" s="16"/>
      <c r="F66" s="16"/>
      <c r="G66" s="129"/>
      <c r="H66" s="129"/>
      <c r="I66" s="129"/>
    </row>
    <row r="67" spans="1:9" ht="15" thickBot="1" x14ac:dyDescent="0.4"/>
    <row r="68" spans="1:9" ht="15.75" customHeight="1" thickBot="1" x14ac:dyDescent="0.4">
      <c r="A68" s="433" t="s">
        <v>77</v>
      </c>
      <c r="B68" s="436"/>
      <c r="C68" s="436"/>
      <c r="D68" s="437"/>
    </row>
    <row r="69" spans="1:9" ht="29.5" thickBot="1" x14ac:dyDescent="0.4">
      <c r="A69" s="18"/>
      <c r="B69" s="166"/>
      <c r="C69" s="167"/>
      <c r="D69" s="5" t="s">
        <v>78</v>
      </c>
    </row>
    <row r="70" spans="1:9" x14ac:dyDescent="0.35">
      <c r="A70" s="6" t="s">
        <v>1926</v>
      </c>
      <c r="B70" s="162"/>
      <c r="C70" s="159"/>
      <c r="D70" s="76">
        <v>250</v>
      </c>
    </row>
    <row r="71" spans="1:9" x14ac:dyDescent="0.35">
      <c r="A71" s="8" t="s">
        <v>1927</v>
      </c>
      <c r="B71" s="163"/>
      <c r="C71" s="160"/>
      <c r="D71" s="77">
        <v>167.38</v>
      </c>
    </row>
    <row r="72" spans="1:9" x14ac:dyDescent="0.35">
      <c r="A72" s="8" t="s">
        <v>1928</v>
      </c>
      <c r="B72" s="163"/>
      <c r="C72" s="160"/>
      <c r="D72" s="77">
        <v>121.56</v>
      </c>
    </row>
    <row r="73" spans="1:9" x14ac:dyDescent="0.35">
      <c r="A73" s="8" t="s">
        <v>1929</v>
      </c>
      <c r="B73" s="306"/>
      <c r="C73" s="59"/>
      <c r="D73" s="158">
        <v>197.17</v>
      </c>
    </row>
    <row r="74" spans="1:9" x14ac:dyDescent="0.35">
      <c r="A74" s="8" t="s">
        <v>1930</v>
      </c>
      <c r="B74" s="306"/>
      <c r="C74" s="59"/>
      <c r="D74" s="158">
        <v>161.32</v>
      </c>
    </row>
    <row r="75" spans="1:9" x14ac:dyDescent="0.35">
      <c r="A75" s="9" t="s">
        <v>1931</v>
      </c>
      <c r="B75" s="307"/>
      <c r="C75" s="59"/>
      <c r="D75" s="158">
        <v>107.41</v>
      </c>
    </row>
    <row r="76" spans="1:9" x14ac:dyDescent="0.35">
      <c r="A76" s="9" t="s">
        <v>1933</v>
      </c>
      <c r="B76" s="307"/>
      <c r="C76" s="59"/>
      <c r="D76" s="158">
        <v>123.91</v>
      </c>
    </row>
    <row r="77" spans="1:9" ht="15" thickBot="1" x14ac:dyDescent="0.4">
      <c r="A77" s="9" t="s">
        <v>1934</v>
      </c>
      <c r="B77" s="307"/>
      <c r="C77" s="59"/>
      <c r="D77" s="158">
        <v>135.55000000000001</v>
      </c>
    </row>
    <row r="78" spans="1:9" ht="15" thickBot="1" x14ac:dyDescent="0.4">
      <c r="A78" s="22" t="s">
        <v>10</v>
      </c>
      <c r="B78" s="165">
        <f>SUM(B70:B77)</f>
        <v>0</v>
      </c>
      <c r="C78" s="169"/>
      <c r="D78" s="80">
        <v>139.33000000000001</v>
      </c>
    </row>
    <row r="81" spans="1:9" ht="15" thickBot="1" x14ac:dyDescent="0.4"/>
    <row r="82" spans="1:9" ht="15.75" customHeight="1" thickBot="1" x14ac:dyDescent="0.4">
      <c r="A82" s="433" t="s">
        <v>64</v>
      </c>
      <c r="B82" s="434"/>
      <c r="C82" s="434"/>
      <c r="D82" s="435"/>
    </row>
    <row r="83" spans="1:9" ht="44" thickBot="1" x14ac:dyDescent="0.4">
      <c r="A83" s="2"/>
      <c r="B83" s="166"/>
      <c r="C83" s="167"/>
      <c r="D83" s="5" t="s">
        <v>79</v>
      </c>
    </row>
    <row r="84" spans="1:9" x14ac:dyDescent="0.35">
      <c r="A84" s="6" t="s">
        <v>1926</v>
      </c>
      <c r="B84" s="162"/>
      <c r="C84" s="159"/>
      <c r="D84" s="76">
        <v>0.4</v>
      </c>
    </row>
    <row r="85" spans="1:9" x14ac:dyDescent="0.35">
      <c r="A85" s="8" t="s">
        <v>1927</v>
      </c>
      <c r="B85" s="163"/>
      <c r="C85" s="160"/>
      <c r="D85" s="77">
        <v>1.38</v>
      </c>
    </row>
    <row r="86" spans="1:9" x14ac:dyDescent="0.35">
      <c r="A86" s="8" t="s">
        <v>1928</v>
      </c>
      <c r="B86" s="163"/>
      <c r="C86" s="160"/>
      <c r="D86" s="77">
        <v>1.47</v>
      </c>
    </row>
    <row r="87" spans="1:9" x14ac:dyDescent="0.35">
      <c r="A87" s="8" t="s">
        <v>1929</v>
      </c>
      <c r="B87" s="163"/>
      <c r="C87" s="160"/>
      <c r="D87" s="77">
        <v>1.03</v>
      </c>
      <c r="F87" s="118"/>
      <c r="G87" s="1"/>
      <c r="H87" s="1"/>
      <c r="I87" s="1"/>
    </row>
    <row r="88" spans="1:9" x14ac:dyDescent="0.35">
      <c r="A88" s="8" t="s">
        <v>1930</v>
      </c>
      <c r="B88" s="163"/>
      <c r="C88" s="160"/>
      <c r="D88" s="77">
        <v>1.35</v>
      </c>
      <c r="F88" s="118"/>
      <c r="G88" s="1"/>
      <c r="H88" s="1"/>
      <c r="I88" s="1"/>
    </row>
    <row r="89" spans="1:9" x14ac:dyDescent="0.35">
      <c r="A89" s="9" t="s">
        <v>1931</v>
      </c>
      <c r="B89" s="163"/>
      <c r="C89" s="160"/>
      <c r="D89" s="77">
        <v>1.26</v>
      </c>
      <c r="F89" s="118"/>
      <c r="G89" s="1"/>
      <c r="H89" s="1"/>
      <c r="I89" s="1"/>
    </row>
    <row r="90" spans="1:9" x14ac:dyDescent="0.35">
      <c r="A90" s="9" t="s">
        <v>1933</v>
      </c>
      <c r="B90" s="163"/>
      <c r="C90" s="160"/>
      <c r="D90" s="77">
        <v>1.05</v>
      </c>
      <c r="F90" s="118"/>
      <c r="G90" s="1"/>
      <c r="H90" s="1"/>
      <c r="I90" s="1"/>
    </row>
    <row r="91" spans="1:9" ht="15" thickBot="1" x14ac:dyDescent="0.4">
      <c r="A91" s="9" t="s">
        <v>1934</v>
      </c>
      <c r="B91" s="163"/>
      <c r="C91" s="160"/>
      <c r="D91" s="77">
        <v>1.63</v>
      </c>
      <c r="F91" s="118"/>
      <c r="G91" s="1"/>
      <c r="H91" s="1"/>
      <c r="I91" s="1"/>
    </row>
    <row r="92" spans="1:9" s="13" customFormat="1" ht="15" thickBot="1" x14ac:dyDescent="0.4">
      <c r="A92" s="11" t="s">
        <v>10</v>
      </c>
      <c r="B92" s="245"/>
      <c r="C92" s="246"/>
      <c r="D92" s="247">
        <v>1.28</v>
      </c>
      <c r="G92" s="109"/>
      <c r="H92" s="109"/>
      <c r="I92" s="109"/>
    </row>
    <row r="94" spans="1:9" ht="15" thickBot="1" x14ac:dyDescent="0.4"/>
    <row r="95" spans="1:9" ht="15.75" customHeight="1" thickBot="1" x14ac:dyDescent="0.4">
      <c r="A95" s="433" t="s">
        <v>65</v>
      </c>
      <c r="B95" s="434"/>
      <c r="C95" s="434"/>
      <c r="D95" s="435"/>
    </row>
    <row r="96" spans="1:9" ht="44" thickBot="1" x14ac:dyDescent="0.4">
      <c r="A96" s="2"/>
      <c r="B96" s="166"/>
      <c r="C96" s="167"/>
      <c r="D96" s="5" t="s">
        <v>79</v>
      </c>
    </row>
    <row r="97" spans="1:20" x14ac:dyDescent="0.35">
      <c r="A97" s="6" t="s">
        <v>1926</v>
      </c>
      <c r="B97" s="162"/>
      <c r="C97" s="159"/>
      <c r="D97" s="76">
        <v>3.53</v>
      </c>
    </row>
    <row r="98" spans="1:20" x14ac:dyDescent="0.35">
      <c r="A98" s="8" t="s">
        <v>1927</v>
      </c>
      <c r="B98" s="163"/>
      <c r="C98" s="160"/>
      <c r="D98" s="77">
        <v>3.22</v>
      </c>
    </row>
    <row r="99" spans="1:20" ht="12.75" customHeight="1" x14ac:dyDescent="0.35">
      <c r="A99" s="8" t="s">
        <v>1928</v>
      </c>
      <c r="B99" s="163"/>
      <c r="C99" s="160"/>
      <c r="D99" s="77">
        <v>3.32</v>
      </c>
    </row>
    <row r="100" spans="1:20" x14ac:dyDescent="0.35">
      <c r="A100" s="8" t="s">
        <v>1929</v>
      </c>
      <c r="B100" s="163"/>
      <c r="C100" s="160"/>
      <c r="D100" s="302">
        <v>2.73</v>
      </c>
      <c r="F100" s="118"/>
      <c r="G100" s="1"/>
      <c r="H100" s="1"/>
      <c r="I100" s="1"/>
    </row>
    <row r="101" spans="1:20" x14ac:dyDescent="0.35">
      <c r="A101" s="8" t="s">
        <v>1930</v>
      </c>
      <c r="B101" s="163"/>
      <c r="C101" s="160"/>
      <c r="D101" s="302">
        <v>3.42</v>
      </c>
      <c r="F101" s="118"/>
      <c r="G101" s="1"/>
      <c r="H101" s="1"/>
      <c r="I101" s="1"/>
    </row>
    <row r="102" spans="1:20" x14ac:dyDescent="0.35">
      <c r="A102" s="9" t="s">
        <v>1931</v>
      </c>
      <c r="B102" s="163"/>
      <c r="C102" s="160"/>
      <c r="D102" s="302">
        <v>2.2799999999999998</v>
      </c>
      <c r="F102" s="118"/>
      <c r="G102" s="1"/>
      <c r="H102" s="1"/>
      <c r="I102" s="1"/>
    </row>
    <row r="103" spans="1:20" x14ac:dyDescent="0.35">
      <c r="A103" s="9" t="s">
        <v>1933</v>
      </c>
      <c r="B103" s="163"/>
      <c r="C103" s="160"/>
      <c r="D103" s="302">
        <v>3.59</v>
      </c>
      <c r="F103" s="118"/>
      <c r="G103" s="1"/>
      <c r="H103" s="1"/>
      <c r="I103" s="1"/>
    </row>
    <row r="104" spans="1:20" ht="15" thickBot="1" x14ac:dyDescent="0.4">
      <c r="A104" s="9" t="s">
        <v>1934</v>
      </c>
      <c r="B104" s="163"/>
      <c r="C104" s="160"/>
      <c r="D104" s="302">
        <v>2.79</v>
      </c>
      <c r="F104" s="118"/>
      <c r="G104" s="1"/>
      <c r="H104" s="1"/>
      <c r="I104" s="1"/>
    </row>
    <row r="105" spans="1:20" s="13" customFormat="1" ht="15" thickBot="1" x14ac:dyDescent="0.4">
      <c r="A105" s="11" t="s">
        <v>10</v>
      </c>
      <c r="B105" s="245"/>
      <c r="C105" s="246"/>
      <c r="D105" s="247">
        <v>2.98</v>
      </c>
      <c r="G105" s="109"/>
      <c r="H105" s="109"/>
      <c r="I105" s="109"/>
    </row>
    <row r="106" spans="1:20" ht="15" thickBot="1" x14ac:dyDescent="0.4"/>
    <row r="107" spans="1:20" ht="15.75" customHeight="1" thickBot="1" x14ac:dyDescent="0.4">
      <c r="A107" s="433" t="s">
        <v>66</v>
      </c>
      <c r="B107" s="434"/>
      <c r="C107" s="434"/>
      <c r="D107" s="435"/>
      <c r="F107" s="433" t="s">
        <v>66</v>
      </c>
      <c r="G107" s="434"/>
      <c r="H107" s="434"/>
      <c r="I107" s="435"/>
      <c r="T107" s="1" t="s">
        <v>322</v>
      </c>
    </row>
    <row r="108" spans="1:20" ht="58.5" thickBot="1" x14ac:dyDescent="0.4">
      <c r="A108" s="18"/>
      <c r="B108" s="181" t="s">
        <v>67</v>
      </c>
      <c r="C108" s="153" t="s">
        <v>68</v>
      </c>
      <c r="D108" s="161" t="s">
        <v>10</v>
      </c>
      <c r="F108" s="18"/>
      <c r="G108" s="215" t="s">
        <v>67</v>
      </c>
      <c r="H108" s="201" t="s">
        <v>68</v>
      </c>
      <c r="I108" s="131" t="s">
        <v>223</v>
      </c>
      <c r="S108" s="6" t="s">
        <v>361</v>
      </c>
      <c r="T108" s="85">
        <v>0.8</v>
      </c>
    </row>
    <row r="109" spans="1:20" ht="19.5" customHeight="1" thickBot="1" x14ac:dyDescent="0.4">
      <c r="A109" s="6" t="s">
        <v>1926</v>
      </c>
      <c r="B109" s="133">
        <v>3</v>
      </c>
      <c r="C109" s="59">
        <f>'Gen Info on District'!D16-'Other Social Issues'!B109</f>
        <v>0</v>
      </c>
      <c r="D109" s="157">
        <f>SUM(B109:C109)</f>
        <v>3</v>
      </c>
      <c r="F109" s="6" t="s">
        <v>1926</v>
      </c>
      <c r="G109" s="83">
        <f>B109/D109</f>
        <v>1</v>
      </c>
      <c r="H109" s="93">
        <f>C109/D109</f>
        <v>0</v>
      </c>
      <c r="I109" s="85">
        <f>(B133+B134+B135)/B139</f>
        <v>0.66666666666666663</v>
      </c>
      <c r="S109" s="8" t="s">
        <v>362</v>
      </c>
      <c r="T109" s="98">
        <v>0.90322580645161288</v>
      </c>
    </row>
    <row r="110" spans="1:20" ht="19.5" customHeight="1" thickBot="1" x14ac:dyDescent="0.4">
      <c r="A110" s="8" t="s">
        <v>1927</v>
      </c>
      <c r="B110" s="71">
        <v>14</v>
      </c>
      <c r="C110" s="59">
        <f>'Gen Info on District'!D17-'Other Social Issues'!B110</f>
        <v>3</v>
      </c>
      <c r="D110" s="158">
        <f t="shared" ref="D110" si="36">SUM(B110:C110)</f>
        <v>17</v>
      </c>
      <c r="F110" s="8" t="s">
        <v>1927</v>
      </c>
      <c r="G110" s="86">
        <f t="shared" ref="G110:G117" si="37">B110/D110</f>
        <v>0.82352941176470584</v>
      </c>
      <c r="H110" s="94">
        <f t="shared" ref="H110:H117" si="38">C110/D110</f>
        <v>0.17647058823529413</v>
      </c>
      <c r="I110" s="85">
        <f>C145+C146+C147</f>
        <v>0.8571428571428571</v>
      </c>
      <c r="S110" s="8" t="s">
        <v>363</v>
      </c>
      <c r="T110" s="98">
        <v>1</v>
      </c>
    </row>
    <row r="111" spans="1:20" ht="17.25" customHeight="1" thickBot="1" x14ac:dyDescent="0.4">
      <c r="A111" s="8" t="s">
        <v>1928</v>
      </c>
      <c r="B111" s="71">
        <v>24</v>
      </c>
      <c r="C111" s="59">
        <f>'Gen Info on District'!D18-'Other Social Issues'!B111</f>
        <v>1</v>
      </c>
      <c r="D111" s="158">
        <f t="shared" ref="D111:D116" si="39">SUM(B111:C111)</f>
        <v>25</v>
      </c>
      <c r="F111" s="8" t="s">
        <v>1928</v>
      </c>
      <c r="G111" s="86">
        <f t="shared" si="37"/>
        <v>0.96</v>
      </c>
      <c r="H111" s="94">
        <f t="shared" si="38"/>
        <v>0.04</v>
      </c>
      <c r="I111" s="85">
        <f t="shared" ref="I111:I112" si="40">C146+C147+C148</f>
        <v>0.9285714285714286</v>
      </c>
      <c r="S111" s="22" t="s">
        <v>391</v>
      </c>
      <c r="T111" s="99">
        <v>0.93457943925233644</v>
      </c>
    </row>
    <row r="112" spans="1:20" ht="17.25" customHeight="1" thickBot="1" x14ac:dyDescent="0.4">
      <c r="A112" s="8" t="s">
        <v>1929</v>
      </c>
      <c r="B112" s="71">
        <v>25</v>
      </c>
      <c r="C112" s="59">
        <f>'Gen Info on District'!D19-'Other Social Issues'!B112</f>
        <v>18</v>
      </c>
      <c r="D112" s="158">
        <f t="shared" si="39"/>
        <v>43</v>
      </c>
      <c r="F112" s="8" t="s">
        <v>1929</v>
      </c>
      <c r="G112" s="86">
        <f t="shared" ref="G112:G114" si="41">B112/D112</f>
        <v>0.58139534883720934</v>
      </c>
      <c r="H112" s="94">
        <f t="shared" ref="H112:H114" si="42">C112/D112</f>
        <v>0.41860465116279072</v>
      </c>
      <c r="I112" s="85">
        <f t="shared" si="40"/>
        <v>0.21428571428571427</v>
      </c>
    </row>
    <row r="113" spans="1:12" ht="15" thickBot="1" x14ac:dyDescent="0.4">
      <c r="A113" s="8" t="s">
        <v>1930</v>
      </c>
      <c r="B113" s="71">
        <v>40</v>
      </c>
      <c r="C113" s="59">
        <f>'Gen Info on District'!D20-'Other Social Issues'!B113</f>
        <v>18</v>
      </c>
      <c r="D113" s="158">
        <f t="shared" si="39"/>
        <v>58</v>
      </c>
      <c r="F113" s="8" t="s">
        <v>1930</v>
      </c>
      <c r="G113" s="86">
        <f t="shared" si="41"/>
        <v>0.68965517241379315</v>
      </c>
      <c r="H113" s="94">
        <f t="shared" si="42"/>
        <v>0.31034482758620691</v>
      </c>
      <c r="I113" s="85">
        <f>E145+E146+E147</f>
        <v>1</v>
      </c>
    </row>
    <row r="114" spans="1:12" ht="15" thickBot="1" x14ac:dyDescent="0.4">
      <c r="A114" s="9" t="s">
        <v>1931</v>
      </c>
      <c r="B114" s="400">
        <v>61</v>
      </c>
      <c r="C114" s="59">
        <f>'Gen Info on District'!D21-'Other Social Issues'!B114</f>
        <v>45</v>
      </c>
      <c r="D114" s="158">
        <f t="shared" si="39"/>
        <v>106</v>
      </c>
      <c r="F114" s="9" t="s">
        <v>1931</v>
      </c>
      <c r="G114" s="86">
        <f t="shared" si="41"/>
        <v>0.57547169811320753</v>
      </c>
      <c r="H114" s="94">
        <f t="shared" si="42"/>
        <v>0.42452830188679247</v>
      </c>
      <c r="I114" s="85">
        <f>F145+F146+F147</f>
        <v>0.9</v>
      </c>
    </row>
    <row r="115" spans="1:12" ht="15" thickBot="1" x14ac:dyDescent="0.4">
      <c r="A115" s="9" t="s">
        <v>1933</v>
      </c>
      <c r="B115" s="400">
        <v>32</v>
      </c>
      <c r="C115" s="59">
        <f>'Gen Info on District'!D22-'Other Social Issues'!B115</f>
        <v>1</v>
      </c>
      <c r="D115" s="158">
        <f t="shared" si="39"/>
        <v>33</v>
      </c>
      <c r="F115" s="9" t="s">
        <v>1933</v>
      </c>
      <c r="G115" s="86">
        <f t="shared" ref="G115:G116" si="43">B115/D115</f>
        <v>0.96969696969696972</v>
      </c>
      <c r="H115" s="94">
        <f t="shared" ref="H115:H116" si="44">C115/D115</f>
        <v>3.0303030303030304E-2</v>
      </c>
      <c r="I115" s="85">
        <f>F146+F147+F148</f>
        <v>0.97499999999999998</v>
      </c>
    </row>
    <row r="116" spans="1:12" ht="15" thickBot="1" x14ac:dyDescent="0.4">
      <c r="A116" s="9" t="s">
        <v>1934</v>
      </c>
      <c r="B116" s="400">
        <v>24</v>
      </c>
      <c r="C116" s="59">
        <f>'Gen Info on District'!D23-'Other Social Issues'!B116</f>
        <v>2</v>
      </c>
      <c r="D116" s="158">
        <f t="shared" si="39"/>
        <v>26</v>
      </c>
      <c r="F116" s="9" t="s">
        <v>1934</v>
      </c>
      <c r="G116" s="86">
        <f t="shared" si="43"/>
        <v>0.92307692307692313</v>
      </c>
      <c r="H116" s="94">
        <f t="shared" si="44"/>
        <v>7.6923076923076927E-2</v>
      </c>
      <c r="I116" s="85">
        <f>H145+H146+H147</f>
        <v>0.875</v>
      </c>
    </row>
    <row r="117" spans="1:12" s="13" customFormat="1" ht="15" thickBot="1" x14ac:dyDescent="0.4">
      <c r="A117" s="348" t="s">
        <v>10</v>
      </c>
      <c r="B117" s="409">
        <f>SUM(B109:B116)</f>
        <v>223</v>
      </c>
      <c r="C117" s="409">
        <f>SUM(C109:C116)</f>
        <v>88</v>
      </c>
      <c r="D117" s="409">
        <f>SUM(D109:D116)</f>
        <v>311</v>
      </c>
      <c r="F117" s="22" t="s">
        <v>10</v>
      </c>
      <c r="G117" s="410">
        <f t="shared" si="37"/>
        <v>0.71704180064308687</v>
      </c>
      <c r="H117" s="411">
        <f t="shared" si="38"/>
        <v>0.28295819935691319</v>
      </c>
      <c r="I117" s="412">
        <f>SUM(B133:H138)/SUM(B133:H138)</f>
        <v>1</v>
      </c>
    </row>
    <row r="118" spans="1:12" x14ac:dyDescent="0.35">
      <c r="A118" s="16"/>
      <c r="B118" s="82"/>
      <c r="C118" s="82"/>
      <c r="D118" s="82"/>
      <c r="F118" s="16"/>
      <c r="G118" s="130"/>
      <c r="H118" s="130"/>
      <c r="I118" s="130"/>
    </row>
    <row r="119" spans="1:12" ht="15" thickBot="1" x14ac:dyDescent="0.4"/>
    <row r="120" spans="1:12" ht="15.75" customHeight="1" thickBot="1" x14ac:dyDescent="0.4">
      <c r="A120" s="433" t="s">
        <v>69</v>
      </c>
      <c r="B120" s="434"/>
      <c r="C120" s="434"/>
      <c r="D120" s="435"/>
      <c r="F120" s="433" t="s">
        <v>69</v>
      </c>
      <c r="G120" s="434"/>
      <c r="H120" s="434"/>
      <c r="I120" s="435"/>
    </row>
    <row r="121" spans="1:12" ht="44" thickBot="1" x14ac:dyDescent="0.4">
      <c r="A121" s="2"/>
      <c r="B121" s="31"/>
      <c r="C121" s="32"/>
      <c r="D121" s="5" t="s">
        <v>10</v>
      </c>
      <c r="F121" s="2"/>
      <c r="G121" s="216"/>
      <c r="H121" s="217"/>
      <c r="I121" s="131" t="s">
        <v>10</v>
      </c>
      <c r="K121" s="2"/>
      <c r="L121" s="131" t="s">
        <v>69</v>
      </c>
    </row>
    <row r="122" spans="1:12" ht="15" thickBot="1" x14ac:dyDescent="0.4">
      <c r="A122" s="6" t="s">
        <v>4</v>
      </c>
      <c r="B122" s="162"/>
      <c r="C122" s="159"/>
      <c r="D122" s="76">
        <v>22</v>
      </c>
      <c r="F122" s="6" t="s">
        <v>4</v>
      </c>
      <c r="G122" s="218"/>
      <c r="H122" s="219"/>
      <c r="I122" s="85">
        <f t="shared" ref="I122:I128" si="45">D122/$D$128</f>
        <v>9.8654708520179366E-2</v>
      </c>
      <c r="K122" s="6" t="s">
        <v>4</v>
      </c>
      <c r="L122" s="85">
        <f t="shared" ref="L122:L127" si="46">I122</f>
        <v>9.8654708520179366E-2</v>
      </c>
    </row>
    <row r="123" spans="1:12" ht="15" thickBot="1" x14ac:dyDescent="0.4">
      <c r="A123" s="8" t="s">
        <v>2</v>
      </c>
      <c r="B123" s="163"/>
      <c r="C123" s="160"/>
      <c r="D123" s="77">
        <v>178</v>
      </c>
      <c r="F123" s="8" t="s">
        <v>2</v>
      </c>
      <c r="G123" s="220"/>
      <c r="H123" s="221"/>
      <c r="I123" s="98">
        <f t="shared" si="45"/>
        <v>0.7982062780269058</v>
      </c>
      <c r="K123" s="8" t="s">
        <v>2</v>
      </c>
      <c r="L123" s="85">
        <f t="shared" si="46"/>
        <v>0.7982062780269058</v>
      </c>
    </row>
    <row r="124" spans="1:12" ht="29.5" thickBot="1" x14ac:dyDescent="0.4">
      <c r="A124" s="8" t="s">
        <v>9</v>
      </c>
      <c r="B124" s="163"/>
      <c r="C124" s="160"/>
      <c r="D124" s="77">
        <v>4</v>
      </c>
      <c r="F124" s="8" t="s">
        <v>9</v>
      </c>
      <c r="G124" s="220"/>
      <c r="H124" s="221"/>
      <c r="I124" s="98">
        <f t="shared" si="45"/>
        <v>1.7937219730941704E-2</v>
      </c>
      <c r="K124" s="8" t="s">
        <v>9</v>
      </c>
      <c r="L124" s="85">
        <f t="shared" si="46"/>
        <v>1.7937219730941704E-2</v>
      </c>
    </row>
    <row r="125" spans="1:12" ht="29.5" thickBot="1" x14ac:dyDescent="0.4">
      <c r="A125" s="8" t="s">
        <v>6</v>
      </c>
      <c r="B125" s="163"/>
      <c r="C125" s="160"/>
      <c r="D125" s="77">
        <v>19</v>
      </c>
      <c r="F125" s="8" t="s">
        <v>6</v>
      </c>
      <c r="G125" s="220"/>
      <c r="H125" s="221"/>
      <c r="I125" s="98">
        <f t="shared" si="45"/>
        <v>8.520179372197309E-2</v>
      </c>
      <c r="K125" s="8" t="s">
        <v>6</v>
      </c>
      <c r="L125" s="85">
        <f t="shared" si="46"/>
        <v>8.520179372197309E-2</v>
      </c>
    </row>
    <row r="126" spans="1:12" ht="15" thickBot="1" x14ac:dyDescent="0.4">
      <c r="A126" s="8" t="s">
        <v>5</v>
      </c>
      <c r="B126" s="163"/>
      <c r="C126" s="160"/>
      <c r="D126" s="77">
        <v>0</v>
      </c>
      <c r="F126" s="8" t="s">
        <v>5</v>
      </c>
      <c r="G126" s="220"/>
      <c r="H126" s="221"/>
      <c r="I126" s="98">
        <f t="shared" si="45"/>
        <v>0</v>
      </c>
      <c r="K126" s="8" t="s">
        <v>5</v>
      </c>
      <c r="L126" s="85">
        <f t="shared" si="46"/>
        <v>0</v>
      </c>
    </row>
    <row r="127" spans="1:12" ht="15" thickBot="1" x14ac:dyDescent="0.4">
      <c r="A127" s="10" t="s">
        <v>70</v>
      </c>
      <c r="B127" s="164"/>
      <c r="C127" s="168"/>
      <c r="D127" s="78">
        <v>0</v>
      </c>
      <c r="F127" s="10" t="s">
        <v>70</v>
      </c>
      <c r="G127" s="222"/>
      <c r="H127" s="223"/>
      <c r="I127" s="99">
        <f t="shared" si="45"/>
        <v>0</v>
      </c>
      <c r="K127" s="10" t="s">
        <v>70</v>
      </c>
      <c r="L127" s="85">
        <f t="shared" si="46"/>
        <v>0</v>
      </c>
    </row>
    <row r="128" spans="1:12" ht="15" thickBot="1" x14ac:dyDescent="0.4">
      <c r="A128" s="11" t="s">
        <v>10</v>
      </c>
      <c r="B128" s="165"/>
      <c r="C128" s="169"/>
      <c r="D128" s="80">
        <f>SUM(D122:D127)</f>
        <v>223</v>
      </c>
      <c r="F128" s="11" t="s">
        <v>10</v>
      </c>
      <c r="G128" s="224"/>
      <c r="H128" s="225"/>
      <c r="I128" s="226">
        <f t="shared" si="45"/>
        <v>1</v>
      </c>
      <c r="K128" s="11" t="s">
        <v>10</v>
      </c>
      <c r="L128" s="85">
        <f>SUM(L122:L127)</f>
        <v>1</v>
      </c>
    </row>
    <row r="130" spans="1:10" ht="15" thickBot="1" x14ac:dyDescent="0.4"/>
    <row r="131" spans="1:10" ht="15" thickBot="1" x14ac:dyDescent="0.4">
      <c r="A131" s="447" t="s">
        <v>69</v>
      </c>
      <c r="B131" s="436"/>
      <c r="C131" s="436"/>
      <c r="D131" s="436"/>
      <c r="E131" s="436"/>
      <c r="F131" s="436"/>
      <c r="G131" s="436"/>
      <c r="H131" s="436"/>
      <c r="I131" s="437"/>
    </row>
    <row r="132" spans="1:10" ht="44" thickBot="1" x14ac:dyDescent="0.4">
      <c r="A132" s="2"/>
      <c r="B132" s="170" t="s">
        <v>1926</v>
      </c>
      <c r="C132" s="170" t="s">
        <v>1927</v>
      </c>
      <c r="D132" s="170" t="s">
        <v>1928</v>
      </c>
      <c r="E132" s="227" t="s">
        <v>1929</v>
      </c>
      <c r="F132" s="403" t="s">
        <v>1930</v>
      </c>
      <c r="G132" s="227" t="s">
        <v>1931</v>
      </c>
      <c r="H132" s="227" t="s">
        <v>1933</v>
      </c>
      <c r="I132" s="423" t="s">
        <v>1934</v>
      </c>
    </row>
    <row r="133" spans="1:10" x14ac:dyDescent="0.35">
      <c r="A133" s="19" t="s">
        <v>4</v>
      </c>
      <c r="B133" s="277">
        <v>0</v>
      </c>
      <c r="C133" s="294">
        <v>1</v>
      </c>
      <c r="D133" s="70">
        <v>4</v>
      </c>
      <c r="E133" s="378">
        <v>1</v>
      </c>
      <c r="F133" s="378">
        <v>1</v>
      </c>
      <c r="G133" s="378">
        <v>13</v>
      </c>
      <c r="H133" s="378">
        <v>1</v>
      </c>
      <c r="I133" s="9">
        <v>1</v>
      </c>
    </row>
    <row r="134" spans="1:10" x14ac:dyDescent="0.35">
      <c r="A134" s="20" t="s">
        <v>2</v>
      </c>
      <c r="B134" s="279">
        <v>2</v>
      </c>
      <c r="C134" s="290">
        <v>10</v>
      </c>
      <c r="D134" s="56">
        <v>20</v>
      </c>
      <c r="E134" s="378">
        <v>23</v>
      </c>
      <c r="F134" s="378">
        <v>33</v>
      </c>
      <c r="G134" s="378">
        <v>43</v>
      </c>
      <c r="H134" s="378">
        <v>27</v>
      </c>
      <c r="I134" s="9">
        <v>20</v>
      </c>
    </row>
    <row r="135" spans="1:10" x14ac:dyDescent="0.35">
      <c r="A135" s="20" t="s">
        <v>9</v>
      </c>
      <c r="B135" s="279">
        <v>0</v>
      </c>
      <c r="C135" s="290">
        <v>1</v>
      </c>
      <c r="D135" s="56">
        <v>0</v>
      </c>
      <c r="E135" s="378">
        <v>1</v>
      </c>
      <c r="F135" s="378">
        <v>2</v>
      </c>
      <c r="G135" s="378">
        <v>0</v>
      </c>
      <c r="H135" s="378">
        <v>0</v>
      </c>
      <c r="I135" s="9">
        <v>0</v>
      </c>
    </row>
    <row r="136" spans="1:10" x14ac:dyDescent="0.35">
      <c r="A136" s="20" t="s">
        <v>6</v>
      </c>
      <c r="B136" s="279">
        <v>1</v>
      </c>
      <c r="C136" s="290">
        <v>2</v>
      </c>
      <c r="D136" s="56">
        <v>0</v>
      </c>
      <c r="E136" s="378">
        <v>0</v>
      </c>
      <c r="F136" s="378">
        <v>4</v>
      </c>
      <c r="G136" s="378">
        <v>5</v>
      </c>
      <c r="H136" s="378">
        <v>4</v>
      </c>
      <c r="I136" s="9">
        <v>3</v>
      </c>
    </row>
    <row r="137" spans="1:10" x14ac:dyDescent="0.35">
      <c r="A137" s="20" t="s">
        <v>5</v>
      </c>
      <c r="B137" s="56">
        <v>0</v>
      </c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56">
        <v>0</v>
      </c>
      <c r="I137" s="56">
        <v>0</v>
      </c>
    </row>
    <row r="138" spans="1:10" ht="15" thickBot="1" x14ac:dyDescent="0.4">
      <c r="A138" s="21" t="s">
        <v>70</v>
      </c>
      <c r="B138" s="56">
        <v>0</v>
      </c>
      <c r="C138" s="56">
        <v>0</v>
      </c>
      <c r="D138" s="56">
        <v>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</row>
    <row r="139" spans="1:10" ht="15" thickBot="1" x14ac:dyDescent="0.4">
      <c r="A139" s="22" t="s">
        <v>10</v>
      </c>
      <c r="B139" s="283">
        <f>SUM(B133:B138)</f>
        <v>3</v>
      </c>
      <c r="C139" s="377">
        <f t="shared" ref="C139" si="47">SUM(C133:C138)</f>
        <v>14</v>
      </c>
      <c r="D139" s="61">
        <f t="shared" ref="D139:G139" si="48">SUM(D133:D138)</f>
        <v>24</v>
      </c>
      <c r="E139" s="61">
        <f t="shared" si="48"/>
        <v>25</v>
      </c>
      <c r="F139" s="61">
        <f t="shared" si="48"/>
        <v>40</v>
      </c>
      <c r="G139" s="61">
        <f t="shared" si="48"/>
        <v>61</v>
      </c>
      <c r="H139" s="61">
        <f>SUM(H133:H138)</f>
        <v>32</v>
      </c>
      <c r="I139" s="349">
        <f>SUM(I133:I138)</f>
        <v>24</v>
      </c>
      <c r="J139" s="1">
        <f>B139+C139+D139+E139+F139+G139+H139+I139</f>
        <v>223</v>
      </c>
    </row>
    <row r="142" spans="1:10" ht="15" thickBot="1" x14ac:dyDescent="0.4"/>
    <row r="143" spans="1:10" ht="15" thickBot="1" x14ac:dyDescent="0.4">
      <c r="A143" s="447" t="s">
        <v>69</v>
      </c>
      <c r="B143" s="436"/>
      <c r="C143" s="436"/>
      <c r="D143" s="436"/>
      <c r="E143" s="436"/>
      <c r="F143" s="436"/>
      <c r="G143" s="436"/>
      <c r="H143" s="436"/>
      <c r="I143" s="437"/>
    </row>
    <row r="144" spans="1:10" ht="44" thickBot="1" x14ac:dyDescent="0.4">
      <c r="A144" s="2"/>
      <c r="B144" s="170" t="s">
        <v>1926</v>
      </c>
      <c r="C144" s="170" t="s">
        <v>1927</v>
      </c>
      <c r="D144" s="170" t="s">
        <v>1928</v>
      </c>
      <c r="E144" s="227" t="s">
        <v>1929</v>
      </c>
      <c r="F144" s="403" t="s">
        <v>1930</v>
      </c>
      <c r="G144" s="227" t="s">
        <v>1931</v>
      </c>
      <c r="H144" s="227" t="s">
        <v>1933</v>
      </c>
      <c r="I144" s="423" t="s">
        <v>1934</v>
      </c>
    </row>
    <row r="145" spans="1:9" x14ac:dyDescent="0.35">
      <c r="A145" s="19" t="s">
        <v>4</v>
      </c>
      <c r="B145" s="83">
        <f>B133/B139</f>
        <v>0</v>
      </c>
      <c r="C145" s="143">
        <f t="shared" ref="C145" si="49">C133/C139</f>
        <v>7.1428571428571425E-2</v>
      </c>
      <c r="D145" s="143">
        <f t="shared" ref="D145:G145" si="50">D133/D139</f>
        <v>0.16666666666666666</v>
      </c>
      <c r="E145" s="143">
        <f t="shared" si="50"/>
        <v>0.04</v>
      </c>
      <c r="F145" s="143">
        <f t="shared" si="50"/>
        <v>2.5000000000000001E-2</v>
      </c>
      <c r="G145" s="143">
        <f t="shared" si="50"/>
        <v>0.21311475409836064</v>
      </c>
      <c r="H145" s="84">
        <f>H133/H139</f>
        <v>3.125E-2</v>
      </c>
      <c r="I145" s="143">
        <f>I133/I139</f>
        <v>4.1666666666666664E-2</v>
      </c>
    </row>
    <row r="146" spans="1:9" x14ac:dyDescent="0.35">
      <c r="A146" s="20" t="s">
        <v>2</v>
      </c>
      <c r="B146" s="86">
        <f>B134/B139</f>
        <v>0.66666666666666663</v>
      </c>
      <c r="C146" s="96">
        <f t="shared" ref="C146" si="51">C134/C139</f>
        <v>0.7142857142857143</v>
      </c>
      <c r="D146" s="96">
        <f t="shared" ref="D146:G146" si="52">D134/D139</f>
        <v>0.83333333333333337</v>
      </c>
      <c r="E146" s="96">
        <f t="shared" si="52"/>
        <v>0.92</v>
      </c>
      <c r="F146" s="96">
        <f t="shared" si="52"/>
        <v>0.82499999999999996</v>
      </c>
      <c r="G146" s="96">
        <f t="shared" si="52"/>
        <v>0.70491803278688525</v>
      </c>
      <c r="H146" s="87">
        <f>H134/H139</f>
        <v>0.84375</v>
      </c>
      <c r="I146" s="96">
        <f>I134/I139</f>
        <v>0.83333333333333337</v>
      </c>
    </row>
    <row r="147" spans="1:9" x14ac:dyDescent="0.35">
      <c r="A147" s="20" t="s">
        <v>9</v>
      </c>
      <c r="B147" s="86">
        <f>B135/B139</f>
        <v>0</v>
      </c>
      <c r="C147" s="96">
        <f t="shared" ref="C147" si="53">C135/C139</f>
        <v>7.1428571428571425E-2</v>
      </c>
      <c r="D147" s="96">
        <f t="shared" ref="D147:G147" si="54">D135/D139</f>
        <v>0</v>
      </c>
      <c r="E147" s="96">
        <f t="shared" si="54"/>
        <v>0.04</v>
      </c>
      <c r="F147" s="96">
        <f t="shared" si="54"/>
        <v>0.05</v>
      </c>
      <c r="G147" s="96">
        <f t="shared" si="54"/>
        <v>0</v>
      </c>
      <c r="H147" s="87">
        <f>H135/H139</f>
        <v>0</v>
      </c>
      <c r="I147" s="96">
        <f>I135/I139</f>
        <v>0</v>
      </c>
    </row>
    <row r="148" spans="1:9" x14ac:dyDescent="0.35">
      <c r="A148" s="20" t="s">
        <v>6</v>
      </c>
      <c r="B148" s="86">
        <f>B136/B139</f>
        <v>0.33333333333333331</v>
      </c>
      <c r="C148" s="96">
        <f t="shared" ref="C148" si="55">C136/C139</f>
        <v>0.14285714285714285</v>
      </c>
      <c r="D148" s="96">
        <f t="shared" ref="D148:G148" si="56">D136/D139</f>
        <v>0</v>
      </c>
      <c r="E148" s="96">
        <f t="shared" si="56"/>
        <v>0</v>
      </c>
      <c r="F148" s="96">
        <f t="shared" si="56"/>
        <v>0.1</v>
      </c>
      <c r="G148" s="96">
        <f t="shared" si="56"/>
        <v>8.1967213114754092E-2</v>
      </c>
      <c r="H148" s="87">
        <f>H136/H139</f>
        <v>0.125</v>
      </c>
      <c r="I148" s="96">
        <f>I136/I139</f>
        <v>0.125</v>
      </c>
    </row>
    <row r="149" spans="1:9" x14ac:dyDescent="0.35">
      <c r="A149" s="20" t="s">
        <v>5</v>
      </c>
      <c r="B149" s="86">
        <f>B137/B139</f>
        <v>0</v>
      </c>
      <c r="C149" s="96">
        <f t="shared" ref="C149" si="57">C137/C139</f>
        <v>0</v>
      </c>
      <c r="D149" s="96">
        <f t="shared" ref="D149:G149" si="58">D137/D139</f>
        <v>0</v>
      </c>
      <c r="E149" s="96">
        <f t="shared" si="58"/>
        <v>0</v>
      </c>
      <c r="F149" s="96">
        <f t="shared" si="58"/>
        <v>0</v>
      </c>
      <c r="G149" s="96">
        <f t="shared" si="58"/>
        <v>0</v>
      </c>
      <c r="H149" s="87">
        <f>H137/H139</f>
        <v>0</v>
      </c>
      <c r="I149" s="96">
        <f>I137/I139</f>
        <v>0</v>
      </c>
    </row>
    <row r="150" spans="1:9" ht="15" thickBot="1" x14ac:dyDescent="0.4">
      <c r="A150" s="21" t="s">
        <v>70</v>
      </c>
      <c r="B150" s="88">
        <f>B138/B139</f>
        <v>0</v>
      </c>
      <c r="C150" s="102">
        <f t="shared" ref="C150" si="59">C138/C139</f>
        <v>0</v>
      </c>
      <c r="D150" s="102">
        <f t="shared" ref="D150:G150" si="60">D138/D139</f>
        <v>0</v>
      </c>
      <c r="E150" s="102">
        <f t="shared" si="60"/>
        <v>0</v>
      </c>
      <c r="F150" s="102">
        <f t="shared" si="60"/>
        <v>0</v>
      </c>
      <c r="G150" s="102">
        <f t="shared" si="60"/>
        <v>0</v>
      </c>
      <c r="H150" s="89">
        <f>H138/H139</f>
        <v>0</v>
      </c>
      <c r="I150" s="102">
        <f>I138/I139</f>
        <v>0</v>
      </c>
    </row>
    <row r="151" spans="1:9" ht="15" thickBot="1" x14ac:dyDescent="0.4">
      <c r="A151" s="22" t="s">
        <v>10</v>
      </c>
      <c r="B151" s="90">
        <f>SUM(B145:B150)</f>
        <v>1</v>
      </c>
      <c r="C151" s="114">
        <f t="shared" ref="C151" si="61">SUM(C145:C150)</f>
        <v>1</v>
      </c>
      <c r="D151" s="114">
        <f t="shared" ref="D151:G151" si="62">SUM(D145:D150)</f>
        <v>1</v>
      </c>
      <c r="E151" s="114">
        <f t="shared" si="62"/>
        <v>1</v>
      </c>
      <c r="F151" s="114">
        <f t="shared" si="62"/>
        <v>1</v>
      </c>
      <c r="G151" s="114">
        <f t="shared" si="62"/>
        <v>1</v>
      </c>
      <c r="H151" s="91">
        <f>SUM(H145:H150)</f>
        <v>1</v>
      </c>
      <c r="I151" s="114">
        <f t="shared" ref="I151" si="63">SUM(I145:I150)</f>
        <v>1</v>
      </c>
    </row>
    <row r="152" spans="1:9" ht="15" thickBot="1" x14ac:dyDescent="0.4"/>
    <row r="153" spans="1:9" ht="14.25" customHeight="1" thickBot="1" x14ac:dyDescent="0.4">
      <c r="A153" s="433" t="s">
        <v>222</v>
      </c>
      <c r="B153" s="436"/>
      <c r="C153" s="436"/>
      <c r="D153" s="437"/>
    </row>
    <row r="154" spans="1:9" ht="15" thickBot="1" x14ac:dyDescent="0.4">
      <c r="A154" s="18"/>
      <c r="B154" s="166"/>
      <c r="C154" s="167"/>
      <c r="D154" s="5" t="s">
        <v>221</v>
      </c>
    </row>
    <row r="155" spans="1:9" ht="15" thickBot="1" x14ac:dyDescent="0.4">
      <c r="A155" s="6" t="s">
        <v>1926</v>
      </c>
      <c r="B155" s="162"/>
      <c r="C155" s="159"/>
      <c r="D155" s="76"/>
    </row>
    <row r="156" spans="1:9" ht="15" thickBot="1" x14ac:dyDescent="0.4">
      <c r="A156" s="8" t="s">
        <v>1927</v>
      </c>
      <c r="B156" s="163"/>
      <c r="C156" s="160"/>
      <c r="D156" s="76"/>
    </row>
    <row r="157" spans="1:9" ht="15" thickBot="1" x14ac:dyDescent="0.4">
      <c r="A157" s="8" t="s">
        <v>1928</v>
      </c>
      <c r="B157" s="163"/>
      <c r="C157" s="160"/>
      <c r="D157" s="76"/>
    </row>
    <row r="158" spans="1:9" ht="15" thickBot="1" x14ac:dyDescent="0.4">
      <c r="A158" s="8" t="s">
        <v>1929</v>
      </c>
      <c r="B158" s="306"/>
      <c r="C158" s="240"/>
      <c r="D158" s="76"/>
      <c r="F158" s="118"/>
      <c r="G158" s="1"/>
      <c r="H158" s="1"/>
      <c r="I158" s="1"/>
    </row>
    <row r="159" spans="1:9" ht="15" thickBot="1" x14ac:dyDescent="0.4">
      <c r="A159" s="8" t="s">
        <v>1930</v>
      </c>
      <c r="B159" s="306"/>
      <c r="C159" s="240"/>
      <c r="D159" s="76"/>
      <c r="F159" s="118"/>
      <c r="G159" s="1"/>
      <c r="H159" s="1"/>
      <c r="I159" s="1"/>
    </row>
    <row r="160" spans="1:9" ht="15" thickBot="1" x14ac:dyDescent="0.4">
      <c r="A160" s="9" t="s">
        <v>1931</v>
      </c>
      <c r="B160" s="306"/>
      <c r="C160" s="240"/>
      <c r="D160" s="76"/>
      <c r="F160" s="118"/>
      <c r="G160" s="1"/>
      <c r="H160" s="1"/>
      <c r="I160" s="1"/>
    </row>
    <row r="161" spans="1:9" ht="15" thickBot="1" x14ac:dyDescent="0.4">
      <c r="A161" s="9" t="s">
        <v>1932</v>
      </c>
      <c r="B161" s="306"/>
      <c r="C161" s="240"/>
      <c r="D161" s="76"/>
      <c r="F161" s="118"/>
      <c r="G161" s="1"/>
      <c r="H161" s="1"/>
      <c r="I161" s="1"/>
    </row>
    <row r="162" spans="1:9" ht="15" thickBot="1" x14ac:dyDescent="0.4">
      <c r="A162" s="9" t="s">
        <v>1933</v>
      </c>
      <c r="B162" s="306"/>
      <c r="C162" s="240"/>
      <c r="D162" s="76"/>
      <c r="F162" s="118"/>
      <c r="G162" s="1"/>
      <c r="H162" s="1"/>
      <c r="I162" s="1"/>
    </row>
    <row r="163" spans="1:9" ht="15" thickBot="1" x14ac:dyDescent="0.4">
      <c r="A163" s="9" t="s">
        <v>1934</v>
      </c>
      <c r="B163" s="306"/>
      <c r="C163" s="240"/>
      <c r="D163" s="76"/>
      <c r="F163" s="118"/>
      <c r="G163" s="1"/>
      <c r="H163" s="1"/>
      <c r="I163" s="1"/>
    </row>
    <row r="164" spans="1:9" ht="15" thickBot="1" x14ac:dyDescent="0.4">
      <c r="A164" s="22" t="s">
        <v>10</v>
      </c>
      <c r="B164" s="165"/>
      <c r="C164" s="169"/>
      <c r="D164" s="80"/>
    </row>
  </sheetData>
  <mergeCells count="20">
    <mergeCell ref="A1:D1"/>
    <mergeCell ref="F1:I1"/>
    <mergeCell ref="A14:D14"/>
    <mergeCell ref="F14:I14"/>
    <mergeCell ref="A54:D54"/>
    <mergeCell ref="F54:I54"/>
    <mergeCell ref="A153:D153"/>
    <mergeCell ref="A28:D28"/>
    <mergeCell ref="F28:I28"/>
    <mergeCell ref="A41:D41"/>
    <mergeCell ref="F41:I41"/>
    <mergeCell ref="A82:D82"/>
    <mergeCell ref="A95:D95"/>
    <mergeCell ref="A131:I131"/>
    <mergeCell ref="A143:I143"/>
    <mergeCell ref="A68:D68"/>
    <mergeCell ref="A107:D107"/>
    <mergeCell ref="F107:I107"/>
    <mergeCell ref="A120:D120"/>
    <mergeCell ref="F120:I120"/>
  </mergeCells>
  <pageMargins left="0.7" right="0.7" top="0.75" bottom="0.75" header="0.3" footer="0.3"/>
  <pageSetup scale="65" orientation="portrait" r:id="rId1"/>
  <rowBreaks count="3" manualBreakCount="3">
    <brk id="40" max="16383" man="1"/>
    <brk id="81" max="16383" man="1"/>
    <brk id="119" max="27" man="1"/>
  </rowBreaks>
  <colBreaks count="2" manualBreakCount="2">
    <brk id="5" max="182" man="1"/>
    <brk id="13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76" workbookViewId="0">
      <selection activeCell="D76" sqref="D76"/>
    </sheetView>
  </sheetViews>
  <sheetFormatPr defaultColWidth="9.1796875" defaultRowHeight="18.75" customHeight="1" x14ac:dyDescent="0.35"/>
  <cols>
    <col min="1" max="1" width="76.54296875" style="1" customWidth="1"/>
    <col min="2" max="6" width="7.81640625" style="1" customWidth="1"/>
    <col min="7" max="7" width="9.1796875" style="1" customWidth="1"/>
    <col min="8" max="11" width="7.81640625" style="1" customWidth="1"/>
    <col min="12" max="12" width="9.26953125" style="254" customWidth="1"/>
    <col min="13" max="13" width="11.54296875" style="1" bestFit="1" customWidth="1"/>
    <col min="14" max="16384" width="9.1796875" style="1"/>
  </cols>
  <sheetData>
    <row r="1" spans="1:12" s="13" customFormat="1" ht="28.5" customHeight="1" thickBot="1" x14ac:dyDescent="0.4">
      <c r="A1" s="22"/>
      <c r="B1" s="11" t="str">
        <f>'Other Social Issues'!A30</f>
        <v>TA Chauma</v>
      </c>
      <c r="C1" s="12" t="str">
        <f>'Other Social Issues'!A31</f>
        <v>TA Chilikumwendo</v>
      </c>
      <c r="D1" s="12" t="e">
        <f>'Other Social Issues'!#REF!</f>
        <v>#REF!</v>
      </c>
      <c r="E1" s="12" t="str">
        <f>'Other Social Issues'!A32</f>
        <v>TA Kachindamoto</v>
      </c>
      <c r="F1" s="309" t="str">
        <f>'Other Social Issues'!A33</f>
        <v>TA Kamenya Gwaza</v>
      </c>
      <c r="G1" s="12" t="str">
        <f>'Other Social Issues'!A34</f>
        <v>TA Kaphuka</v>
      </c>
      <c r="H1" s="12" t="str">
        <f>'Other Social Issues'!A35</f>
        <v>TA Kasumbu</v>
      </c>
      <c r="I1" s="12" t="e">
        <f>'Other Social Issues'!#REF!</f>
        <v>#REF!</v>
      </c>
      <c r="J1" s="12" t="str">
        <f>'Other Social Issues'!A36</f>
        <v>TA Pemba</v>
      </c>
      <c r="K1" s="310" t="str">
        <f>'Other Social Issues'!A37</f>
        <v>TA Tambala</v>
      </c>
      <c r="L1" s="237" t="s">
        <v>102</v>
      </c>
    </row>
    <row r="2" spans="1:12" ht="18.75" customHeight="1" x14ac:dyDescent="0.35">
      <c r="A2" s="40" t="s">
        <v>103</v>
      </c>
      <c r="B2" s="6"/>
      <c r="C2" s="7"/>
      <c r="D2" s="7"/>
      <c r="E2" s="7"/>
      <c r="F2" s="316"/>
      <c r="G2" s="7"/>
      <c r="H2" s="7"/>
      <c r="I2" s="7"/>
      <c r="J2" s="7"/>
      <c r="K2" s="311"/>
      <c r="L2" s="249"/>
    </row>
    <row r="3" spans="1:12" ht="18.75" customHeight="1" x14ac:dyDescent="0.35">
      <c r="A3" s="20" t="s">
        <v>133</v>
      </c>
      <c r="B3" s="8">
        <f>'Gen Info on District'!D16</f>
        <v>3</v>
      </c>
      <c r="C3" s="9">
        <f>'Gen Info on District'!D17</f>
        <v>17</v>
      </c>
      <c r="D3" s="9" t="e">
        <f>'Gen Info on District'!#REF!</f>
        <v>#REF!</v>
      </c>
      <c r="E3" s="9">
        <f>'Gen Info on District'!D18</f>
        <v>25</v>
      </c>
      <c r="F3" s="317">
        <f>'Gen Info on District'!D19</f>
        <v>43</v>
      </c>
      <c r="G3" s="9">
        <f>'Gen Info on District'!D20</f>
        <v>58</v>
      </c>
      <c r="H3" s="9">
        <f>'Gen Info on District'!D21</f>
        <v>106</v>
      </c>
      <c r="I3" s="9" t="e">
        <f>'Gen Info on District'!#REF!</f>
        <v>#REF!</v>
      </c>
      <c r="J3" s="9">
        <f>'Gen Info on District'!D22</f>
        <v>33</v>
      </c>
      <c r="K3" s="317">
        <f>'Gen Info on District'!D23</f>
        <v>26</v>
      </c>
      <c r="L3" s="250">
        <f>'Gen Info on District'!D24</f>
        <v>311</v>
      </c>
    </row>
    <row r="4" spans="1:12" ht="18.75" customHeight="1" x14ac:dyDescent="0.35">
      <c r="A4" s="20" t="s">
        <v>134</v>
      </c>
      <c r="B4" s="8">
        <f>'Gen Info on District'!D30</f>
        <v>0</v>
      </c>
      <c r="C4" s="9">
        <f>'Gen Info on District'!D31</f>
        <v>1</v>
      </c>
      <c r="D4" s="9" t="e">
        <f>'Gen Info on District'!#REF!</f>
        <v>#REF!</v>
      </c>
      <c r="E4" s="9">
        <f>'Gen Info on District'!D32</f>
        <v>0</v>
      </c>
      <c r="F4" s="9">
        <f>'Gen Info on District'!D33</f>
        <v>0</v>
      </c>
      <c r="G4" s="9">
        <f>'Gen Info on District'!D34</f>
        <v>0</v>
      </c>
      <c r="H4" s="9">
        <f>'Gen Info on District'!D35</f>
        <v>1</v>
      </c>
      <c r="I4" s="9" t="e">
        <f>'Gen Info on District'!#REF!</f>
        <v>#REF!</v>
      </c>
      <c r="J4" s="9">
        <f>'Gen Info on District'!D36</f>
        <v>0</v>
      </c>
      <c r="K4" s="317">
        <f>'Gen Info on District'!D37</f>
        <v>0</v>
      </c>
      <c r="L4" s="250">
        <f>'Gen Info on District'!D38</f>
        <v>2</v>
      </c>
    </row>
    <row r="5" spans="1:12" ht="18.75" customHeight="1" x14ac:dyDescent="0.35">
      <c r="A5" s="20" t="s">
        <v>135</v>
      </c>
      <c r="B5" s="8">
        <f>'Gen Info on District'!D42</f>
        <v>0</v>
      </c>
      <c r="C5" s="9">
        <f>'Gen Info on District'!D43</f>
        <v>1</v>
      </c>
      <c r="D5" s="9" t="e">
        <f>'Gen Info on District'!#REF!</f>
        <v>#REF!</v>
      </c>
      <c r="E5" s="9">
        <f>'Gen Info on District'!D44</f>
        <v>0</v>
      </c>
      <c r="F5" s="317">
        <f>'Gen Info on District'!D45</f>
        <v>0</v>
      </c>
      <c r="G5" s="9">
        <f>'Gen Info on District'!D46</f>
        <v>0</v>
      </c>
      <c r="H5" s="9">
        <f>'Gen Info on District'!D47</f>
        <v>3</v>
      </c>
      <c r="I5" s="9" t="e">
        <f>'Gen Info on District'!#REF!</f>
        <v>#REF!</v>
      </c>
      <c r="J5" s="9">
        <f>'Gen Info on District'!D48</f>
        <v>0</v>
      </c>
      <c r="K5" s="312">
        <f>'Gen Info on District'!D49</f>
        <v>0</v>
      </c>
      <c r="L5" s="250">
        <f>'Gen Info on District'!D50</f>
        <v>4</v>
      </c>
    </row>
    <row r="6" spans="1:12" ht="18.75" customHeight="1" x14ac:dyDescent="0.35">
      <c r="A6" s="20" t="s">
        <v>136</v>
      </c>
      <c r="B6" s="8">
        <f>'Gen Info on District'!D54</f>
        <v>0</v>
      </c>
      <c r="C6" s="9">
        <f>'Gen Info on District'!D55</f>
        <v>0</v>
      </c>
      <c r="D6" s="9" t="e">
        <f>'Gen Info on District'!#REF!</f>
        <v>#REF!</v>
      </c>
      <c r="E6" s="9">
        <f>'Gen Info on District'!D56</f>
        <v>1</v>
      </c>
      <c r="F6" s="317">
        <f>'Gen Info on District'!D57</f>
        <v>0</v>
      </c>
      <c r="G6" s="9">
        <f>'Gen Info on District'!D58</f>
        <v>0</v>
      </c>
      <c r="H6" s="9">
        <f>'Gen Info on District'!D59</f>
        <v>1</v>
      </c>
      <c r="I6" s="9" t="e">
        <f>'Gen Info on District'!#REF!</f>
        <v>#REF!</v>
      </c>
      <c r="J6" s="9">
        <f>'Gen Info on District'!D60</f>
        <v>2</v>
      </c>
      <c r="K6" s="312">
        <f>'Gen Info on District'!D61</f>
        <v>0</v>
      </c>
      <c r="L6" s="250">
        <f>'Gen Info on District'!D62</f>
        <v>4</v>
      </c>
    </row>
    <row r="7" spans="1:12" ht="18.75" customHeight="1" x14ac:dyDescent="0.35">
      <c r="A7" s="20" t="s">
        <v>137</v>
      </c>
      <c r="B7" s="8">
        <f>'Gen Info on District'!D66</f>
        <v>0</v>
      </c>
      <c r="C7" s="9">
        <f>'Gen Info on District'!D67</f>
        <v>0</v>
      </c>
      <c r="D7" s="9" t="e">
        <f>'Gen Info on District'!#REF!</f>
        <v>#REF!</v>
      </c>
      <c r="E7" s="9">
        <f>'Gen Info on District'!D68</f>
        <v>1</v>
      </c>
      <c r="F7" s="317">
        <f>'Gen Info on District'!D69</f>
        <v>0</v>
      </c>
      <c r="G7" s="9">
        <f>'Gen Info on District'!D70</f>
        <v>0</v>
      </c>
      <c r="H7" s="9">
        <f>'Gen Info on District'!D71</f>
        <v>4</v>
      </c>
      <c r="I7" s="9" t="e">
        <f>'Gen Info on District'!#REF!</f>
        <v>#REF!</v>
      </c>
      <c r="J7" s="9">
        <f>'Gen Info on District'!D72</f>
        <v>2</v>
      </c>
      <c r="K7" s="317">
        <f>'Gen Info on District'!D73</f>
        <v>0</v>
      </c>
      <c r="L7" s="250">
        <f>'Gen Info on District'!D74</f>
        <v>7</v>
      </c>
    </row>
    <row r="8" spans="1:12" ht="6" customHeight="1" x14ac:dyDescent="0.35">
      <c r="A8" s="37"/>
      <c r="B8" s="33"/>
      <c r="C8" s="28"/>
      <c r="D8" s="28"/>
      <c r="E8" s="28"/>
      <c r="F8" s="318"/>
      <c r="G8" s="28"/>
      <c r="H8" s="313"/>
      <c r="I8" s="313"/>
      <c r="J8" s="313"/>
      <c r="K8" s="313"/>
      <c r="L8" s="252"/>
    </row>
    <row r="9" spans="1:12" s="13" customFormat="1" ht="18.75" customHeight="1" x14ac:dyDescent="0.35">
      <c r="A9" s="36" t="s">
        <v>326</v>
      </c>
      <c r="B9" s="267"/>
      <c r="C9" s="268"/>
      <c r="D9" s="268"/>
      <c r="E9" s="268"/>
      <c r="F9" s="319"/>
      <c r="G9" s="268"/>
      <c r="H9" s="314"/>
      <c r="I9" s="314"/>
      <c r="J9" s="314"/>
      <c r="K9" s="314"/>
      <c r="L9" s="250"/>
    </row>
    <row r="10" spans="1:12" ht="18.75" customHeight="1" x14ac:dyDescent="0.35">
      <c r="A10" s="20" t="s">
        <v>132</v>
      </c>
      <c r="B10" s="8"/>
      <c r="C10" s="9"/>
      <c r="D10" s="9"/>
      <c r="E10" s="9"/>
      <c r="F10" s="317"/>
      <c r="G10" s="9"/>
      <c r="H10" s="312"/>
      <c r="I10" s="312"/>
      <c r="J10" s="312"/>
      <c r="K10" s="312"/>
      <c r="L10" s="257" t="s">
        <v>324</v>
      </c>
    </row>
    <row r="11" spans="1:12" s="258" customFormat="1" ht="18.75" customHeight="1" x14ac:dyDescent="0.35">
      <c r="A11" s="255" t="s">
        <v>316</v>
      </c>
      <c r="B11" s="256" t="s">
        <v>324</v>
      </c>
      <c r="C11" s="257" t="s">
        <v>324</v>
      </c>
      <c r="D11" s="257" t="s">
        <v>324</v>
      </c>
      <c r="E11" s="257" t="s">
        <v>324</v>
      </c>
      <c r="F11" s="257" t="s">
        <v>324</v>
      </c>
      <c r="G11" s="257" t="s">
        <v>324</v>
      </c>
      <c r="H11" s="257" t="s">
        <v>324</v>
      </c>
      <c r="I11" s="257" t="s">
        <v>324</v>
      </c>
      <c r="J11" s="257" t="s">
        <v>324</v>
      </c>
      <c r="K11" s="257" t="s">
        <v>324</v>
      </c>
      <c r="L11" s="257" t="s">
        <v>324</v>
      </c>
    </row>
    <row r="12" spans="1:12" s="258" customFormat="1" ht="18.75" customHeight="1" x14ac:dyDescent="0.35">
      <c r="A12" s="255" t="s">
        <v>317</v>
      </c>
      <c r="B12" s="256" t="s">
        <v>324</v>
      </c>
      <c r="C12" s="257" t="s">
        <v>324</v>
      </c>
      <c r="D12" s="257" t="s">
        <v>324</v>
      </c>
      <c r="E12" s="257" t="s">
        <v>324</v>
      </c>
      <c r="F12" s="257" t="s">
        <v>324</v>
      </c>
      <c r="G12" s="257" t="s">
        <v>324</v>
      </c>
      <c r="H12" s="257" t="s">
        <v>324</v>
      </c>
      <c r="I12" s="257" t="s">
        <v>324</v>
      </c>
      <c r="J12" s="257" t="s">
        <v>324</v>
      </c>
      <c r="K12" s="257" t="s">
        <v>324</v>
      </c>
      <c r="L12" s="257" t="s">
        <v>324</v>
      </c>
    </row>
    <row r="13" spans="1:12" ht="18.75" customHeight="1" x14ac:dyDescent="0.35">
      <c r="A13" s="20" t="s">
        <v>327</v>
      </c>
      <c r="B13" s="8">
        <f>'Gen Info on children'!D4</f>
        <v>166</v>
      </c>
      <c r="C13" s="9">
        <f>'Gen Info on children'!D5</f>
        <v>675</v>
      </c>
      <c r="D13" s="9" t="e">
        <f>'Gen Info on children'!#REF!</f>
        <v>#REF!</v>
      </c>
      <c r="E13" s="9">
        <f>'Gen Info on children'!D6</f>
        <v>2046</v>
      </c>
      <c r="F13" s="317">
        <f>'Gen Info on children'!D7</f>
        <v>3581</v>
      </c>
      <c r="G13" s="9">
        <f>'Gen Info on children'!D8</f>
        <v>3530</v>
      </c>
      <c r="H13" s="312">
        <f>'Gen Info on children'!D9</f>
        <v>5531</v>
      </c>
      <c r="I13" s="312" t="e">
        <f>'Gen Info on children'!#REF!</f>
        <v>#REF!</v>
      </c>
      <c r="J13" s="312">
        <f>'Gen Info on children'!D10</f>
        <v>2285</v>
      </c>
      <c r="K13" s="312">
        <f>'Gen Info on children'!D11</f>
        <v>1794</v>
      </c>
      <c r="L13" s="250">
        <f>'Gen Info on children'!D12</f>
        <v>19608</v>
      </c>
    </row>
    <row r="14" spans="1:12" s="258" customFormat="1" ht="18.75" customHeight="1" x14ac:dyDescent="0.35">
      <c r="A14" s="255" t="s">
        <v>316</v>
      </c>
      <c r="B14" s="256">
        <f>'Gen Info on children'!B4</f>
        <v>80</v>
      </c>
      <c r="C14" s="257">
        <f>'Gen Info on children'!B5</f>
        <v>311</v>
      </c>
      <c r="D14" s="257" t="e">
        <f>'Gen Info on children'!#REF!</f>
        <v>#REF!</v>
      </c>
      <c r="E14" s="257">
        <f>'Gen Info on children'!B6</f>
        <v>861</v>
      </c>
      <c r="F14" s="320">
        <f>'Gen Info on children'!B7</f>
        <v>1553</v>
      </c>
      <c r="G14" s="257">
        <f>'Gen Info on children'!B8</f>
        <v>1566</v>
      </c>
      <c r="H14" s="315">
        <f>'Gen Info on children'!B9</f>
        <v>2419</v>
      </c>
      <c r="I14" s="315" t="e">
        <f>'Gen Info on children'!#REF!</f>
        <v>#REF!</v>
      </c>
      <c r="J14" s="315">
        <f>'Gen Info on children'!B10</f>
        <v>1070</v>
      </c>
      <c r="K14" s="315">
        <f>'Gen Info on children'!B11</f>
        <v>758</v>
      </c>
      <c r="L14" s="251">
        <f>'Gen Info on children'!B12</f>
        <v>8618</v>
      </c>
    </row>
    <row r="15" spans="1:12" s="258" customFormat="1" ht="18.75" customHeight="1" x14ac:dyDescent="0.35">
      <c r="A15" s="255" t="s">
        <v>317</v>
      </c>
      <c r="B15" s="256">
        <f>'Gen Info on children'!C4</f>
        <v>86</v>
      </c>
      <c r="C15" s="257">
        <f>'Gen Info on children'!C5</f>
        <v>364</v>
      </c>
      <c r="D15" s="257" t="e">
        <f>'Gen Info on children'!#REF!</f>
        <v>#REF!</v>
      </c>
      <c r="E15" s="257">
        <f>'Gen Info on children'!C6</f>
        <v>1185</v>
      </c>
      <c r="F15" s="257">
        <f>'Gen Info on children'!C7</f>
        <v>2028</v>
      </c>
      <c r="G15" s="257">
        <f>'Gen Info on children'!C8</f>
        <v>1964</v>
      </c>
      <c r="H15" s="257">
        <f>'Gen Info on children'!C9</f>
        <v>3112</v>
      </c>
      <c r="I15" s="257" t="e">
        <f>'Gen Info on children'!#REF!</f>
        <v>#REF!</v>
      </c>
      <c r="J15" s="257">
        <f>'Gen Info on children'!C10</f>
        <v>1215</v>
      </c>
      <c r="K15" s="257">
        <f>'Gen Info on children'!C11</f>
        <v>1036</v>
      </c>
      <c r="L15" s="251">
        <f>'Gen Info on children'!C12</f>
        <v>10990</v>
      </c>
    </row>
    <row r="16" spans="1:12" ht="18.75" customHeight="1" x14ac:dyDescent="0.35">
      <c r="A16" s="20" t="s">
        <v>19</v>
      </c>
      <c r="B16" s="238">
        <f>'Gen Info on children'!I17</f>
        <v>0.66867469879518071</v>
      </c>
      <c r="C16" s="239">
        <f>'Gen Info on children'!I18</f>
        <v>0.71851851851851856</v>
      </c>
      <c r="D16" s="239" t="e">
        <f>'Gen Info on children'!#REF!</f>
        <v>#REF!</v>
      </c>
      <c r="E16" s="239">
        <f>'Gen Info on children'!I19</f>
        <v>0.58260019550342135</v>
      </c>
      <c r="F16" s="239">
        <f>'Gen Info on children'!I20</f>
        <v>0.39234850600390953</v>
      </c>
      <c r="G16" s="239">
        <f>'Gen Info on children'!I21</f>
        <v>0.44362606232294616</v>
      </c>
      <c r="H16" s="239">
        <f>'Gen Info on children'!I22</f>
        <v>0.5505333574398843</v>
      </c>
      <c r="I16" s="239" t="e">
        <f>'Gen Info on children'!#REF!</f>
        <v>#REF!</v>
      </c>
      <c r="J16" s="239">
        <f>'Gen Info on children'!I23</f>
        <v>0.58293216630196931</v>
      </c>
      <c r="K16" s="239">
        <f>'Gen Info on children'!I24</f>
        <v>0.64604236343366783</v>
      </c>
      <c r="L16" s="253">
        <f>'Gen Info on children'!I25</f>
        <v>0.52504079967360262</v>
      </c>
    </row>
    <row r="17" spans="1:12" s="258" customFormat="1" ht="18.75" customHeight="1" x14ac:dyDescent="0.35">
      <c r="A17" s="255" t="s">
        <v>316</v>
      </c>
      <c r="B17" s="270">
        <f>'Gen Info on children'!G17</f>
        <v>0.66249999999999998</v>
      </c>
      <c r="C17" s="271">
        <f>'Gen Info on children'!G18</f>
        <v>0.6463022508038585</v>
      </c>
      <c r="D17" s="271" t="e">
        <f>'Gen Info on children'!#REF!</f>
        <v>#REF!</v>
      </c>
      <c r="E17" s="271">
        <f>'Gen Info on children'!G19</f>
        <v>0.59233449477351918</v>
      </c>
      <c r="F17" s="271">
        <f>'Gen Info on children'!G20</f>
        <v>0.38248551191242758</v>
      </c>
      <c r="G17" s="271">
        <f>'Gen Info on children'!G21</f>
        <v>0.42528735632183906</v>
      </c>
      <c r="H17" s="271">
        <f>'Gen Info on children'!G22</f>
        <v>0.58495245969408849</v>
      </c>
      <c r="I17" s="271" t="e">
        <f>'Gen Info on children'!#REF!</f>
        <v>#REF!</v>
      </c>
      <c r="J17" s="271">
        <f>'Gen Info on children'!G23</f>
        <v>0.51028037383177571</v>
      </c>
      <c r="K17" s="271">
        <f>'Gen Info on children'!G24</f>
        <v>0.65171503957783639</v>
      </c>
      <c r="L17" s="269">
        <f>'Gen Info on children'!G25</f>
        <v>0.51972615456022275</v>
      </c>
    </row>
    <row r="18" spans="1:12" s="258" customFormat="1" ht="18.75" customHeight="1" x14ac:dyDescent="0.35">
      <c r="A18" s="255" t="s">
        <v>317</v>
      </c>
      <c r="B18" s="270">
        <f>'Gen Info on children'!H17</f>
        <v>0.67441860465116277</v>
      </c>
      <c r="C18" s="271">
        <f>'Gen Info on children'!H18</f>
        <v>0.78021978021978022</v>
      </c>
      <c r="D18" s="271" t="e">
        <f>'Gen Info on children'!#REF!</f>
        <v>#REF!</v>
      </c>
      <c r="E18" s="271">
        <f>'Gen Info on children'!H19</f>
        <v>0.57552742616033759</v>
      </c>
      <c r="F18" s="271">
        <f>'Gen Info on children'!H20</f>
        <v>0.39990138067061143</v>
      </c>
      <c r="G18" s="271">
        <f>'Gen Info on children'!H21</f>
        <v>0.45824847250509165</v>
      </c>
      <c r="H18" s="271">
        <f>'Gen Info on children'!H22</f>
        <v>0.52377892030848328</v>
      </c>
      <c r="I18" s="271" t="e">
        <f>'Gen Info on children'!#REF!</f>
        <v>#REF!</v>
      </c>
      <c r="J18" s="271">
        <f>'Gen Info on children'!H23</f>
        <v>0.64691358024691359</v>
      </c>
      <c r="K18" s="271">
        <f>'Gen Info on children'!H24</f>
        <v>0.64189189189189189</v>
      </c>
      <c r="L18" s="269">
        <f>'Gen Info on children'!H25</f>
        <v>0.52920837124658782</v>
      </c>
    </row>
    <row r="19" spans="1:12" ht="20.25" customHeight="1" x14ac:dyDescent="0.35">
      <c r="A19" s="20" t="s">
        <v>22</v>
      </c>
      <c r="B19" s="238">
        <f>'Gen Info on children'!I30</f>
        <v>0.10240963855421686</v>
      </c>
      <c r="C19" s="239">
        <f>'Gen Info on children'!I31</f>
        <v>0.25481481481481483</v>
      </c>
      <c r="D19" s="239" t="e">
        <f>'Gen Info on children'!#REF!</f>
        <v>#REF!</v>
      </c>
      <c r="E19" s="239">
        <f>'Gen Info on children'!I32</f>
        <v>0.1852394916911046</v>
      </c>
      <c r="F19" s="239">
        <f>'Gen Info on children'!I33</f>
        <v>0.18123429209717956</v>
      </c>
      <c r="G19" s="239">
        <f>'Gen Info on children'!I34</f>
        <v>0.12152974504249292</v>
      </c>
      <c r="H19" s="239">
        <f>'Gen Info on children'!I35</f>
        <v>0.14319291267401915</v>
      </c>
      <c r="I19" s="239" t="e">
        <f>'Gen Info on children'!#REF!</f>
        <v>#REF!</v>
      </c>
      <c r="J19" s="239">
        <f>'Gen Info on children'!I36</f>
        <v>0.25339168490153174</v>
      </c>
      <c r="K19" s="239">
        <f>'Gen Info on children'!I37</f>
        <v>0.23132664437012262</v>
      </c>
      <c r="L19" s="253">
        <f>'Gen Info on children'!I38</f>
        <v>0.17503059975520197</v>
      </c>
    </row>
    <row r="20" spans="1:12" s="258" customFormat="1" ht="18.75" customHeight="1" x14ac:dyDescent="0.35">
      <c r="A20" s="255" t="s">
        <v>316</v>
      </c>
      <c r="B20" s="270">
        <f>'Gen Info on children'!G30</f>
        <v>0.1125</v>
      </c>
      <c r="C20" s="271">
        <f>'Gen Info on children'!G31</f>
        <v>0.26045016077170419</v>
      </c>
      <c r="D20" s="271" t="e">
        <f>'Gen Info on children'!#REF!</f>
        <v>#REF!</v>
      </c>
      <c r="E20" s="271">
        <f>'Gen Info on children'!G32</f>
        <v>0.21022067363530778</v>
      </c>
      <c r="F20" s="271">
        <f>'Gen Info on children'!G33</f>
        <v>0.15453960077269802</v>
      </c>
      <c r="G20" s="271">
        <f>'Gen Info on children'!G34</f>
        <v>0.1277139208173691</v>
      </c>
      <c r="H20" s="271">
        <f>'Gen Info on children'!G35</f>
        <v>0.1343530384456387</v>
      </c>
      <c r="I20" s="271" t="e">
        <f>'Gen Info on children'!#REF!</f>
        <v>#REF!</v>
      </c>
      <c r="J20" s="271">
        <f>'Gen Info on children'!G36</f>
        <v>0.22803738317757008</v>
      </c>
      <c r="K20" s="271">
        <f>'Gen Info on children'!G37</f>
        <v>0.25461741424802109</v>
      </c>
      <c r="L20" s="269">
        <f>'Gen Info on children'!G38</f>
        <v>0.17092132745416569</v>
      </c>
    </row>
    <row r="21" spans="1:12" s="258" customFormat="1" ht="18.75" customHeight="1" x14ac:dyDescent="0.35">
      <c r="A21" s="255" t="s">
        <v>317</v>
      </c>
      <c r="B21" s="270">
        <f>'Gen Info on children'!H30</f>
        <v>9.3023255813953487E-2</v>
      </c>
      <c r="C21" s="271">
        <f>'Gen Info on children'!H31</f>
        <v>0.25</v>
      </c>
      <c r="D21" s="271" t="e">
        <f>'Gen Info on children'!#REF!</f>
        <v>#REF!</v>
      </c>
      <c r="E21" s="271">
        <f>'Gen Info on children'!H32</f>
        <v>0.16708860759493671</v>
      </c>
      <c r="F21" s="271">
        <f>'Gen Info on children'!H33</f>
        <v>0.20167652859960553</v>
      </c>
      <c r="G21" s="271">
        <f>'Gen Info on children'!H34</f>
        <v>0.11659877800407333</v>
      </c>
      <c r="H21" s="271">
        <f>'Gen Info on children'!H35</f>
        <v>0.15006426735218509</v>
      </c>
      <c r="I21" s="271" t="e">
        <f>'Gen Info on children'!#REF!</f>
        <v>#REF!</v>
      </c>
      <c r="J21" s="271">
        <f>'Gen Info on children'!H36</f>
        <v>0.27572016460905352</v>
      </c>
      <c r="K21" s="271">
        <f>'Gen Info on children'!H37</f>
        <v>0.21428571428571427</v>
      </c>
      <c r="L21" s="269">
        <f>'Gen Info on children'!H38</f>
        <v>0.17825295723384896</v>
      </c>
    </row>
    <row r="22" spans="1:12" ht="18.75" customHeight="1" x14ac:dyDescent="0.35">
      <c r="A22" s="20" t="s">
        <v>26</v>
      </c>
      <c r="B22" s="238">
        <f>'Gen Info on children'!I43</f>
        <v>6.024096385542169E-3</v>
      </c>
      <c r="C22" s="239">
        <f>'Gen Info on children'!I44</f>
        <v>1.3333333333333334E-2</v>
      </c>
      <c r="D22" s="239" t="e">
        <f>'Gen Info on children'!#REF!</f>
        <v>#REF!</v>
      </c>
      <c r="E22" s="239">
        <f>'Gen Info on children'!I45</f>
        <v>9.2864125122189643E-3</v>
      </c>
      <c r="F22" s="239">
        <f>'Gen Info on children'!I46</f>
        <v>3.351019268360793E-3</v>
      </c>
      <c r="G22" s="239">
        <f>'Gen Info on children'!I47</f>
        <v>3.1161473087818695E-3</v>
      </c>
      <c r="H22" s="239">
        <f>'Gen Info on children'!I48</f>
        <v>9.5823540047007775E-3</v>
      </c>
      <c r="I22" s="239" t="e">
        <f>'Gen Info on children'!#REF!</f>
        <v>#REF!</v>
      </c>
      <c r="J22" s="239">
        <f>'Gen Info on children'!I49</f>
        <v>1.7943107221006564E-2</v>
      </c>
      <c r="K22" s="239">
        <f>'Gen Info on children'!I50</f>
        <v>5.5741360089186179E-3</v>
      </c>
      <c r="L22" s="253">
        <f>'Gen Info on children'!I51</f>
        <v>7.9559363525091801E-3</v>
      </c>
    </row>
    <row r="23" spans="1:12" ht="18.75" customHeight="1" x14ac:dyDescent="0.35">
      <c r="A23" s="255" t="s">
        <v>316</v>
      </c>
      <c r="B23" s="238">
        <f>'Gen Info on children'!G43</f>
        <v>1.2500000000000001E-2</v>
      </c>
      <c r="C23" s="239">
        <f>'Gen Info on children'!G44</f>
        <v>1.607717041800643E-2</v>
      </c>
      <c r="D23" s="239" t="e">
        <f>'Gen Info on children'!#REF!</f>
        <v>#REF!</v>
      </c>
      <c r="E23" s="239">
        <f>'Gen Info on children'!G45</f>
        <v>1.0452961672473868E-2</v>
      </c>
      <c r="F23" s="239">
        <f>'Gen Info on children'!G46</f>
        <v>5.7952350289761749E-3</v>
      </c>
      <c r="G23" s="239">
        <f>'Gen Info on children'!G47</f>
        <v>4.4699872286079181E-3</v>
      </c>
      <c r="H23" s="239">
        <f>'Gen Info on children'!G48</f>
        <v>1.4055394791236048E-2</v>
      </c>
      <c r="I23" s="239" t="e">
        <f>'Gen Info on children'!#REF!</f>
        <v>#REF!</v>
      </c>
      <c r="J23" s="239">
        <f>'Gen Info on children'!G49</f>
        <v>2.0560747663551402E-2</v>
      </c>
      <c r="K23" s="239">
        <f>'Gen Info on children'!G50</f>
        <v>1.0554089709762533E-2</v>
      </c>
      <c r="L23" s="253">
        <f>'Gen Info on children'!G51</f>
        <v>1.1023439313065677E-2</v>
      </c>
    </row>
    <row r="24" spans="1:12" ht="18.75" customHeight="1" x14ac:dyDescent="0.35">
      <c r="A24" s="255" t="s">
        <v>317</v>
      </c>
      <c r="B24" s="238">
        <f>'Gen Info on children'!H43</f>
        <v>0</v>
      </c>
      <c r="C24" s="239">
        <f>'Gen Info on children'!H44</f>
        <v>1.098901098901099E-2</v>
      </c>
      <c r="D24" s="239" t="e">
        <f>'Gen Info on children'!#REF!</f>
        <v>#REF!</v>
      </c>
      <c r="E24" s="239">
        <f>'Gen Info on children'!H45</f>
        <v>8.4388185654008432E-3</v>
      </c>
      <c r="F24" s="239">
        <f>'Gen Info on children'!H46</f>
        <v>1.4792899408284023E-3</v>
      </c>
      <c r="G24" s="239">
        <f>'Gen Info on children'!H47</f>
        <v>2.0366598778004071E-3</v>
      </c>
      <c r="H24" s="239">
        <f>'Gen Info on children'!H48</f>
        <v>6.1053984575835472E-3</v>
      </c>
      <c r="I24" s="239" t="e">
        <f>'Gen Info on children'!#REF!</f>
        <v>#REF!</v>
      </c>
      <c r="J24" s="239">
        <f>'Gen Info on children'!H49</f>
        <v>1.5637860082304528E-2</v>
      </c>
      <c r="K24" s="239">
        <f>'Gen Info on children'!H50</f>
        <v>1.9305019305019305E-3</v>
      </c>
      <c r="L24" s="253">
        <f>'Gen Info on children'!H51</f>
        <v>5.5505004549590538E-3</v>
      </c>
    </row>
    <row r="25" spans="1:12" ht="18.75" customHeight="1" x14ac:dyDescent="0.35">
      <c r="A25" s="20" t="s">
        <v>328</v>
      </c>
      <c r="B25" s="238">
        <f>'Gen Info on children'!I56</f>
        <v>3.614457831325301E-2</v>
      </c>
      <c r="C25" s="239">
        <f>'Gen Info on children'!I57</f>
        <v>8.4444444444444447E-2</v>
      </c>
      <c r="D25" s="239" t="e">
        <f>'Gen Info on children'!#REF!</f>
        <v>#REF!</v>
      </c>
      <c r="E25" s="239">
        <f>'Gen Info on children'!I58</f>
        <v>8.6510263929618775E-2</v>
      </c>
      <c r="F25" s="239">
        <f>'Gen Info on children'!I59</f>
        <v>4.7752024574141301E-2</v>
      </c>
      <c r="G25" s="239">
        <f>'Gen Info on children'!I60</f>
        <v>0.13937677053824363</v>
      </c>
      <c r="H25" s="239">
        <f>'Gen Info on children'!I61</f>
        <v>2.6215874163804012E-2</v>
      </c>
      <c r="I25" s="239" t="e">
        <f>'Gen Info on children'!#REF!</f>
        <v>#REF!</v>
      </c>
      <c r="J25" s="239">
        <f>'Gen Info on children'!I62</f>
        <v>6.3019693654266962E-2</v>
      </c>
      <c r="K25" s="239">
        <f>'Gen Info on children'!I63</f>
        <v>0.71627647714604237</v>
      </c>
      <c r="L25" s="253">
        <f>'Gen Info on children'!I64</f>
        <v>6.5534475724194213E-2</v>
      </c>
    </row>
    <row r="26" spans="1:12" ht="18.75" customHeight="1" x14ac:dyDescent="0.35">
      <c r="A26" s="255" t="s">
        <v>316</v>
      </c>
      <c r="B26" s="238">
        <f>'Gen Info on children'!G56</f>
        <v>0.05</v>
      </c>
      <c r="C26" s="239">
        <f>'Gen Info on children'!G57</f>
        <v>8.0385852090032156E-2</v>
      </c>
      <c r="D26" s="239" t="e">
        <f>'Gen Info on children'!#REF!</f>
        <v>#REF!</v>
      </c>
      <c r="E26" s="239">
        <f>'Gen Info on children'!G58</f>
        <v>8.4785133565621368E-2</v>
      </c>
      <c r="F26" s="239">
        <f>'Gen Info on children'!G59</f>
        <v>4.6361880231809399E-2</v>
      </c>
      <c r="G26" s="239">
        <f>'Gen Info on children'!G60</f>
        <v>0.13026819923371646</v>
      </c>
      <c r="H26" s="239">
        <f>'Gen Info on children'!G61</f>
        <v>2.1496486151302192E-2</v>
      </c>
      <c r="I26" s="239" t="e">
        <f>'Gen Info on children'!#REF!</f>
        <v>#REF!</v>
      </c>
      <c r="J26" s="239">
        <f>'Gen Info on children'!G62</f>
        <v>6.9158878504672894E-2</v>
      </c>
      <c r="K26" s="239">
        <f>'Gen Info on children'!G63</f>
        <v>0.71899736147757254</v>
      </c>
      <c r="L26" s="253">
        <f>'Gen Info on children'!G64</f>
        <v>6.323973079600835E-2</v>
      </c>
    </row>
    <row r="27" spans="1:12" ht="18.75" customHeight="1" x14ac:dyDescent="0.35">
      <c r="A27" s="255" t="s">
        <v>317</v>
      </c>
      <c r="B27" s="238">
        <f>'Gen Info on children'!H56</f>
        <v>2.3255813953488372E-2</v>
      </c>
      <c r="C27" s="239">
        <f>'Gen Info on children'!H57</f>
        <v>8.7912087912087919E-2</v>
      </c>
      <c r="D27" s="239" t="e">
        <f>'Gen Info on children'!#REF!</f>
        <v>#REF!</v>
      </c>
      <c r="E27" s="239">
        <f>'Gen Info on children'!H58</f>
        <v>8.7763713080168781E-2</v>
      </c>
      <c r="F27" s="239">
        <f>'Gen Info on children'!H59</f>
        <v>4.8816568047337278E-2</v>
      </c>
      <c r="G27" s="239">
        <f>'Gen Info on children'!H60</f>
        <v>0.14663951120162932</v>
      </c>
      <c r="H27" s="239">
        <f>'Gen Info on children'!H61</f>
        <v>2.9884318766066838E-2</v>
      </c>
      <c r="I27" s="239" t="e">
        <f>'Gen Info on children'!#REF!</f>
        <v>#REF!</v>
      </c>
      <c r="J27" s="239">
        <f>'Gen Info on children'!H62</f>
        <v>5.7613168724279837E-2</v>
      </c>
      <c r="K27" s="239">
        <f>'Gen Info on children'!H63</f>
        <v>0.7142857142857143</v>
      </c>
      <c r="L27" s="253">
        <f>'Gen Info on children'!H64</f>
        <v>6.7333939945404916E-2</v>
      </c>
    </row>
    <row r="28" spans="1:12" ht="6" customHeight="1" x14ac:dyDescent="0.35">
      <c r="A28" s="37"/>
      <c r="B28" s="33"/>
      <c r="C28" s="28"/>
      <c r="D28" s="28"/>
      <c r="E28" s="28"/>
      <c r="F28" s="318"/>
      <c r="G28" s="28"/>
      <c r="H28" s="313"/>
      <c r="I28" s="313"/>
      <c r="J28" s="313"/>
      <c r="K28" s="313"/>
      <c r="L28" s="252"/>
    </row>
    <row r="29" spans="1:12" ht="18.75" customHeight="1" x14ac:dyDescent="0.35">
      <c r="A29" s="36" t="s">
        <v>104</v>
      </c>
      <c r="B29" s="8"/>
      <c r="C29" s="9"/>
      <c r="D29" s="9"/>
      <c r="E29" s="9"/>
      <c r="F29" s="317"/>
      <c r="G29" s="9"/>
      <c r="H29" s="312"/>
      <c r="I29" s="312"/>
      <c r="J29" s="312"/>
      <c r="K29" s="312"/>
      <c r="L29" s="250"/>
    </row>
    <row r="30" spans="1:12" ht="18.75" customHeight="1" x14ac:dyDescent="0.35">
      <c r="A30" s="20" t="str">
        <f>'Care Givers &amp; Pt Comm'!A1:D1</f>
        <v>Number of Care Givers</v>
      </c>
      <c r="B30" s="8">
        <f>'Care Givers &amp; Pt Comm'!D3</f>
        <v>6</v>
      </c>
      <c r="C30" s="317">
        <f>'Care Givers &amp; Pt Comm'!D4</f>
        <v>11</v>
      </c>
      <c r="D30" s="9" t="e">
        <f>'Care Givers &amp; Pt Comm'!#REF!</f>
        <v>#REF!</v>
      </c>
      <c r="E30" s="9">
        <f>'Care Givers &amp; Pt Comm'!D5</f>
        <v>51</v>
      </c>
      <c r="F30" s="9">
        <f>'Care Givers &amp; Pt Comm'!D6</f>
        <v>40</v>
      </c>
      <c r="G30" s="9">
        <f>'Care Givers &amp; Pt Comm'!D7</f>
        <v>93</v>
      </c>
      <c r="H30" s="9">
        <f>'Care Givers &amp; Pt Comm'!D8</f>
        <v>84</v>
      </c>
      <c r="I30" s="9" t="e">
        <f>'Care Givers &amp; Pt Comm'!#REF!</f>
        <v>#REF!</v>
      </c>
      <c r="J30" s="9">
        <f>'Care Givers &amp; Pt Comm'!D9</f>
        <v>52</v>
      </c>
      <c r="K30" s="9">
        <f>'Care Givers &amp; Pt Comm'!D10</f>
        <v>40</v>
      </c>
      <c r="L30" s="250">
        <f>'Care Givers &amp; Pt Comm'!D11</f>
        <v>377</v>
      </c>
    </row>
    <row r="31" spans="1:12" ht="18.75" customHeight="1" x14ac:dyDescent="0.35">
      <c r="A31" s="255" t="s">
        <v>11</v>
      </c>
      <c r="B31" s="8">
        <f>'Care Givers &amp; Pt Comm'!B3</f>
        <v>0</v>
      </c>
      <c r="C31" s="317">
        <f>'Care Givers &amp; Pt Comm'!B4</f>
        <v>0</v>
      </c>
      <c r="D31" s="8" t="e">
        <f>'Care Givers &amp; Pt Comm'!#REF!</f>
        <v>#REF!</v>
      </c>
      <c r="E31" s="8">
        <f>'Care Givers &amp; Pt Comm'!B5</f>
        <v>14</v>
      </c>
      <c r="F31" s="8">
        <f>'Care Givers &amp; Pt Comm'!B6</f>
        <v>2</v>
      </c>
      <c r="G31" s="8">
        <f>'Care Givers &amp; Pt Comm'!B7</f>
        <v>21</v>
      </c>
      <c r="H31" s="8">
        <f>'Care Givers &amp; Pt Comm'!B8</f>
        <v>9</v>
      </c>
      <c r="I31" s="8" t="e">
        <f>'Care Givers &amp; Pt Comm'!#REF!</f>
        <v>#REF!</v>
      </c>
      <c r="J31" s="8">
        <f>'Care Givers &amp; Pt Comm'!B9</f>
        <v>10</v>
      </c>
      <c r="K31" s="8">
        <f>'Care Givers &amp; Pt Comm'!B10</f>
        <v>9</v>
      </c>
      <c r="L31" s="250">
        <f>'Care Givers &amp; Pt Comm'!B11</f>
        <v>65</v>
      </c>
    </row>
    <row r="32" spans="1:12" ht="18.75" customHeight="1" x14ac:dyDescent="0.35">
      <c r="A32" s="255" t="s">
        <v>12</v>
      </c>
      <c r="B32" s="8">
        <f>'Care Givers &amp; Pt Comm'!C3</f>
        <v>6</v>
      </c>
      <c r="C32" s="317">
        <f>'Care Givers &amp; Pt Comm'!C4</f>
        <v>11</v>
      </c>
      <c r="D32" s="8" t="e">
        <f>'Care Givers &amp; Pt Comm'!#REF!</f>
        <v>#REF!</v>
      </c>
      <c r="E32" s="8">
        <f>'Care Givers &amp; Pt Comm'!C5</f>
        <v>37</v>
      </c>
      <c r="F32" s="8">
        <f>'Care Givers &amp; Pt Comm'!C6</f>
        <v>38</v>
      </c>
      <c r="G32" s="8">
        <f>'Care Givers &amp; Pt Comm'!C7</f>
        <v>72</v>
      </c>
      <c r="H32" s="8">
        <f>'Care Givers &amp; Pt Comm'!C8</f>
        <v>75</v>
      </c>
      <c r="I32" s="8" t="e">
        <f>'Care Givers &amp; Pt Comm'!#REF!</f>
        <v>#REF!</v>
      </c>
      <c r="J32" s="8">
        <f>'Care Givers &amp; Pt Comm'!C9</f>
        <v>42</v>
      </c>
      <c r="K32" s="8">
        <f>'Care Givers &amp; Pt Comm'!C10</f>
        <v>31</v>
      </c>
      <c r="L32" s="250">
        <f>'Care Givers &amp; Pt Comm'!C11</f>
        <v>312</v>
      </c>
    </row>
    <row r="33" spans="1:12" ht="18.75" customHeight="1" x14ac:dyDescent="0.35">
      <c r="A33" s="20" t="s">
        <v>330</v>
      </c>
      <c r="B33" s="8">
        <f>'Care Givers &amp; Pt Comm'!D16</f>
        <v>0</v>
      </c>
      <c r="C33" s="317">
        <f>'Care Givers &amp; Pt Comm'!D17</f>
        <v>16</v>
      </c>
      <c r="D33" s="8" t="e">
        <f>'Care Givers &amp; Pt Comm'!#REF!</f>
        <v>#REF!</v>
      </c>
      <c r="E33" s="8">
        <f>'Care Givers &amp; Pt Comm'!D18</f>
        <v>24</v>
      </c>
      <c r="F33" s="8">
        <f>'Care Givers &amp; Pt Comm'!D19</f>
        <v>45</v>
      </c>
      <c r="G33" s="8">
        <f>'Care Givers &amp; Pt Comm'!D20</f>
        <v>38</v>
      </c>
      <c r="H33" s="8">
        <f>'Care Givers &amp; Pt Comm'!D21</f>
        <v>192</v>
      </c>
      <c r="I33" s="8" t="e">
        <f>'Care Givers &amp; Pt Comm'!#REF!</f>
        <v>#REF!</v>
      </c>
      <c r="J33" s="8">
        <f>'Care Givers &amp; Pt Comm'!D22</f>
        <v>29</v>
      </c>
      <c r="K33" s="8">
        <f>'Care Givers &amp; Pt Comm'!D23</f>
        <v>22</v>
      </c>
      <c r="L33" s="250">
        <f>'Care Givers &amp; Pt Comm'!D24</f>
        <v>366</v>
      </c>
    </row>
    <row r="34" spans="1:12" ht="18.75" customHeight="1" x14ac:dyDescent="0.35">
      <c r="A34" s="255" t="s">
        <v>11</v>
      </c>
      <c r="B34" s="8">
        <f>'Care Givers &amp; Pt Comm'!B16</f>
        <v>0</v>
      </c>
      <c r="C34" s="317">
        <f>'Care Givers &amp; Pt Comm'!B17</f>
        <v>5</v>
      </c>
      <c r="D34" s="8" t="e">
        <f>'Care Givers &amp; Pt Comm'!#REF!</f>
        <v>#REF!</v>
      </c>
      <c r="E34" s="8">
        <f>'Care Givers &amp; Pt Comm'!B18</f>
        <v>5</v>
      </c>
      <c r="F34" s="8">
        <f>'Care Givers &amp; Pt Comm'!B19</f>
        <v>6</v>
      </c>
      <c r="G34" s="8">
        <f>'Care Givers &amp; Pt Comm'!B20</f>
        <v>0</v>
      </c>
      <c r="H34" s="8">
        <f>'Care Givers &amp; Pt Comm'!B21</f>
        <v>32</v>
      </c>
      <c r="I34" s="8" t="e">
        <f>'Care Givers &amp; Pt Comm'!#REF!</f>
        <v>#REF!</v>
      </c>
      <c r="J34" s="8">
        <f>'Care Givers &amp; Pt Comm'!B22</f>
        <v>5</v>
      </c>
      <c r="K34" s="8">
        <f>'Care Givers &amp; Pt Comm'!B23</f>
        <v>7</v>
      </c>
      <c r="L34" s="250">
        <f>'Care Givers &amp; Pt Comm'!B24</f>
        <v>60</v>
      </c>
    </row>
    <row r="35" spans="1:12" ht="18.75" customHeight="1" x14ac:dyDescent="0.35">
      <c r="A35" s="255" t="s">
        <v>12</v>
      </c>
      <c r="B35" s="8">
        <f>'Care Givers &amp; Pt Comm'!C16</f>
        <v>0</v>
      </c>
      <c r="C35" s="317">
        <f>'Care Givers &amp; Pt Comm'!C17</f>
        <v>11</v>
      </c>
      <c r="D35" s="8" t="e">
        <f>'Care Givers &amp; Pt Comm'!#REF!</f>
        <v>#REF!</v>
      </c>
      <c r="E35" s="8">
        <f>'Care Givers &amp; Pt Comm'!C18</f>
        <v>19</v>
      </c>
      <c r="F35" s="8">
        <f>'Care Givers &amp; Pt Comm'!C19</f>
        <v>39</v>
      </c>
      <c r="G35" s="8">
        <f>'Care Givers &amp; Pt Comm'!C20</f>
        <v>38</v>
      </c>
      <c r="H35" s="8">
        <f>'Care Givers &amp; Pt Comm'!C21</f>
        <v>160</v>
      </c>
      <c r="I35" s="8" t="e">
        <f>'Care Givers &amp; Pt Comm'!#REF!</f>
        <v>#REF!</v>
      </c>
      <c r="J35" s="8">
        <f>'Care Givers &amp; Pt Comm'!C22</f>
        <v>24</v>
      </c>
      <c r="K35" s="8">
        <f>'Care Givers &amp; Pt Comm'!C23</f>
        <v>15</v>
      </c>
      <c r="L35" s="250">
        <f>'Care Givers &amp; Pt Comm'!C24</f>
        <v>306</v>
      </c>
    </row>
    <row r="36" spans="1:12" ht="18.75" customHeight="1" x14ac:dyDescent="0.35">
      <c r="A36" s="20" t="s">
        <v>91</v>
      </c>
      <c r="B36" s="238">
        <f>'Care Givers &amp; Pt Comm'!I29</f>
        <v>0.5</v>
      </c>
      <c r="C36" s="239">
        <f>'Care Givers &amp; Pt Comm'!I30</f>
        <v>0</v>
      </c>
      <c r="D36" s="239" t="e">
        <f>'Care Givers &amp; Pt Comm'!#REF!</f>
        <v>#REF!</v>
      </c>
      <c r="E36" s="239">
        <f>'Care Givers &amp; Pt Comm'!I31</f>
        <v>0.27450980392156865</v>
      </c>
      <c r="F36" s="239">
        <f>'Care Givers &amp; Pt Comm'!I32</f>
        <v>0.1</v>
      </c>
      <c r="G36" s="239">
        <f>'Care Givers &amp; Pt Comm'!I33</f>
        <v>0</v>
      </c>
      <c r="H36" s="239">
        <f>'Care Givers &amp; Pt Comm'!I34</f>
        <v>0.2857142857142857</v>
      </c>
      <c r="I36" s="239" t="e">
        <f>'Care Givers &amp; Pt Comm'!#REF!</f>
        <v>#REF!</v>
      </c>
      <c r="J36" s="239">
        <f>'Care Givers &amp; Pt Comm'!I35</f>
        <v>0.23076923076923078</v>
      </c>
      <c r="K36" s="239">
        <f>'Care Givers &amp; Pt Comm'!I36</f>
        <v>0.375</v>
      </c>
      <c r="L36" s="253">
        <f>'Care Givers &amp; Pt Comm'!I37</f>
        <v>0.19098143236074269</v>
      </c>
    </row>
    <row r="37" spans="1:12" ht="18.75" customHeight="1" x14ac:dyDescent="0.35">
      <c r="A37" s="20" t="s">
        <v>329</v>
      </c>
      <c r="B37" s="272">
        <f>'Care Givers &amp; Pt Comm'!H152+'Care Givers &amp; Pt Comm'!I152</f>
        <v>0.83333333333333326</v>
      </c>
      <c r="C37" s="273">
        <f>'Care Givers &amp; Pt Comm'!H153+'Care Givers &amp; Pt Comm'!I153</f>
        <v>0.63636363636363635</v>
      </c>
      <c r="D37" s="273" t="e">
        <f>'Care Givers &amp; Pt Comm'!#REF!+'Care Givers &amp; Pt Comm'!#REF!</f>
        <v>#REF!</v>
      </c>
      <c r="E37" s="273">
        <f>'Care Givers &amp; Pt Comm'!H154+'Care Givers &amp; Pt Comm'!I154</f>
        <v>0.74509803921568629</v>
      </c>
      <c r="F37" s="273">
        <f>'Care Givers &amp; Pt Comm'!H155+'Care Givers &amp; Pt Comm'!I155</f>
        <v>0.52500000000000002</v>
      </c>
      <c r="G37" s="273">
        <f>'Care Givers &amp; Pt Comm'!H156+'Care Givers &amp; Pt Comm'!I156</f>
        <v>0.78494623655913975</v>
      </c>
      <c r="H37" s="273">
        <f>'Care Givers &amp; Pt Comm'!H157+'Care Givers &amp; Pt Comm'!I157</f>
        <v>0.88095238095238093</v>
      </c>
      <c r="I37" s="273" t="e">
        <f>'Care Givers &amp; Pt Comm'!#REF!+'Care Givers &amp; Pt Comm'!#REF!</f>
        <v>#REF!</v>
      </c>
      <c r="J37" s="273">
        <f>'Care Givers &amp; Pt Comm'!H158+'Care Givers &amp; Pt Comm'!I158</f>
        <v>0.59615384615384615</v>
      </c>
      <c r="K37" s="273">
        <f>'Care Givers &amp; Pt Comm'!H159+'Care Givers &amp; Pt Comm'!I159</f>
        <v>0.75</v>
      </c>
      <c r="L37" s="274">
        <f>'Care Givers &amp; Pt Comm'!H160+'Care Givers &amp; Pt Comm'!I160</f>
        <v>0.74005305039787805</v>
      </c>
    </row>
    <row r="38" spans="1:12" ht="18.75" customHeight="1" x14ac:dyDescent="0.35">
      <c r="A38" s="38" t="s">
        <v>92</v>
      </c>
      <c r="B38" s="275">
        <f>'Care Givers &amp; Pt Comm'!I42</f>
        <v>0.5</v>
      </c>
      <c r="C38" s="276">
        <f>'Care Givers &amp; Pt Comm'!I43</f>
        <v>0</v>
      </c>
      <c r="D38" s="276" t="e">
        <f>'Care Givers &amp; Pt Comm'!#REF!</f>
        <v>#REF!</v>
      </c>
      <c r="E38" s="276">
        <f>'Care Givers &amp; Pt Comm'!I44</f>
        <v>0.23529411764705882</v>
      </c>
      <c r="F38" s="276">
        <f>'Care Givers &amp; Pt Comm'!I45</f>
        <v>0.15</v>
      </c>
      <c r="G38" s="276">
        <f>'Care Givers &amp; Pt Comm'!I46</f>
        <v>0</v>
      </c>
      <c r="H38" s="276">
        <f>'Care Givers &amp; Pt Comm'!I47</f>
        <v>0.10714285714285714</v>
      </c>
      <c r="I38" s="276" t="e">
        <f>'Care Givers &amp; Pt Comm'!#REF!</f>
        <v>#REF!</v>
      </c>
      <c r="J38" s="276">
        <f>'Care Givers &amp; Pt Comm'!I48</f>
        <v>7.6923076923076927E-2</v>
      </c>
      <c r="K38" s="276">
        <f>'Care Givers &amp; Pt Comm'!I49</f>
        <v>0.2</v>
      </c>
      <c r="L38" s="274">
        <f>'Care Givers &amp; Pt Comm'!I50</f>
        <v>0.11140583554376658</v>
      </c>
    </row>
    <row r="39" spans="1:12" ht="18.75" customHeight="1" x14ac:dyDescent="0.35">
      <c r="A39" s="38" t="s">
        <v>93</v>
      </c>
      <c r="B39" s="275">
        <f>'Care Givers &amp; Pt Comm'!I55</f>
        <v>0</v>
      </c>
      <c r="C39" s="276" t="e">
        <f>'Care Givers &amp; Pt Comm'!I56</f>
        <v>#DIV/0!</v>
      </c>
      <c r="D39" s="276" t="e">
        <f>'Care Givers &amp; Pt Comm'!#REF!</f>
        <v>#REF!</v>
      </c>
      <c r="E39" s="276">
        <f>'Care Givers &amp; Pt Comm'!I57</f>
        <v>8.3333333333333329E-2</v>
      </c>
      <c r="F39" s="276">
        <f>'Care Givers &amp; Pt Comm'!I58</f>
        <v>0</v>
      </c>
      <c r="G39" s="276" t="e">
        <f>'Care Givers &amp; Pt Comm'!I59</f>
        <v>#DIV/0!</v>
      </c>
      <c r="H39" s="276">
        <f>'Care Givers &amp; Pt Comm'!I60</f>
        <v>1.6666666666666667</v>
      </c>
      <c r="I39" s="276" t="e">
        <f>'Care Givers &amp; Pt Comm'!#REF!</f>
        <v>#REF!</v>
      </c>
      <c r="J39" s="276">
        <f>'Care Givers &amp; Pt Comm'!I61</f>
        <v>0</v>
      </c>
      <c r="K39" s="276">
        <f>'Care Givers &amp; Pt Comm'!I62</f>
        <v>0</v>
      </c>
      <c r="L39" s="274">
        <f>'Care Givers &amp; Pt Comm'!I63</f>
        <v>0.38095238095238093</v>
      </c>
    </row>
    <row r="40" spans="1:12" ht="18.75" customHeight="1" x14ac:dyDescent="0.35">
      <c r="A40" s="20" t="s">
        <v>139</v>
      </c>
      <c r="B40" s="238">
        <f>'Care Givers &amp; Pt Comm'!G67</f>
        <v>0</v>
      </c>
      <c r="C40" s="239">
        <f>'Care Givers &amp; Pt Comm'!G68</f>
        <v>0.18181818181818182</v>
      </c>
      <c r="D40" s="239" t="e">
        <f>'Care Givers &amp; Pt Comm'!#REF!</f>
        <v>#REF!</v>
      </c>
      <c r="E40" s="239">
        <f>'Care Givers &amp; Pt Comm'!G69</f>
        <v>0</v>
      </c>
      <c r="F40" s="239">
        <f>'Care Givers &amp; Pt Comm'!G70</f>
        <v>0</v>
      </c>
      <c r="G40" s="239">
        <f>'Care Givers &amp; Pt Comm'!G71</f>
        <v>0</v>
      </c>
      <c r="H40" s="239">
        <f>'Care Givers &amp; Pt Comm'!G72</f>
        <v>0.11904761904761904</v>
      </c>
      <c r="I40" s="239">
        <f>'Care Givers &amp; Pt Comm'!H72</f>
        <v>0.88095238095238093</v>
      </c>
      <c r="J40" s="239">
        <f>'Care Givers &amp; Pt Comm'!I72</f>
        <v>1</v>
      </c>
      <c r="K40" s="239">
        <f>'Care Givers &amp; Pt Comm'!J72</f>
        <v>0</v>
      </c>
      <c r="L40" s="253">
        <f>'Care Givers &amp; Pt Comm'!G75</f>
        <v>3.1830238726790451E-2</v>
      </c>
    </row>
    <row r="41" spans="1:12" ht="18.75" customHeight="1" x14ac:dyDescent="0.35">
      <c r="A41" s="20" t="s">
        <v>140</v>
      </c>
      <c r="B41" s="238" t="e">
        <f>'Care Givers &amp; Pt Comm'!#REF!</f>
        <v>#REF!</v>
      </c>
      <c r="C41" s="239" t="e">
        <f>'Care Givers &amp; Pt Comm'!#REF!</f>
        <v>#REF!</v>
      </c>
      <c r="D41" s="239" t="e">
        <f>'Care Givers &amp; Pt Comm'!#REF!</f>
        <v>#REF!</v>
      </c>
      <c r="E41" s="239" t="e">
        <f>'Care Givers &amp; Pt Comm'!#REF!</f>
        <v>#REF!</v>
      </c>
      <c r="F41" s="239" t="e">
        <f>'Care Givers &amp; Pt Comm'!#REF!</f>
        <v>#REF!</v>
      </c>
      <c r="G41" s="239" t="e">
        <f>'Care Givers &amp; Pt Comm'!#REF!</f>
        <v>#REF!</v>
      </c>
      <c r="H41" s="239" t="e">
        <f>'Care Givers &amp; Pt Comm'!#REF!</f>
        <v>#REF!</v>
      </c>
      <c r="I41" s="239" t="e">
        <f>'Care Givers &amp; Pt Comm'!#REF!</f>
        <v>#REF!</v>
      </c>
      <c r="J41" s="239" t="e">
        <f>'Care Givers &amp; Pt Comm'!#REF!</f>
        <v>#REF!</v>
      </c>
      <c r="K41" s="239" t="e">
        <f>'Care Givers &amp; Pt Comm'!#REF!</f>
        <v>#REF!</v>
      </c>
      <c r="L41" s="253" t="e">
        <f>'Care Givers &amp; Pt Comm'!#REF!</f>
        <v>#REF!</v>
      </c>
    </row>
    <row r="42" spans="1:12" ht="18.75" customHeight="1" x14ac:dyDescent="0.35">
      <c r="A42" s="20" t="s">
        <v>142</v>
      </c>
      <c r="B42" s="238" t="e">
        <f>'Care Givers &amp; Pt Comm'!#REF!</f>
        <v>#REF!</v>
      </c>
      <c r="C42" s="239" t="e">
        <f>'Care Givers &amp; Pt Comm'!#REF!</f>
        <v>#REF!</v>
      </c>
      <c r="D42" s="239" t="e">
        <f>'Care Givers &amp; Pt Comm'!#REF!</f>
        <v>#REF!</v>
      </c>
      <c r="E42" s="239" t="e">
        <f>'Care Givers &amp; Pt Comm'!#REF!</f>
        <v>#REF!</v>
      </c>
      <c r="F42" s="239" t="e">
        <f>'Care Givers &amp; Pt Comm'!#REF!</f>
        <v>#REF!</v>
      </c>
      <c r="G42" s="239" t="e">
        <f>'Care Givers &amp; Pt Comm'!#REF!</f>
        <v>#REF!</v>
      </c>
      <c r="H42" s="239" t="e">
        <f>'Care Givers &amp; Pt Comm'!#REF!</f>
        <v>#REF!</v>
      </c>
      <c r="I42" s="239" t="e">
        <f>'Care Givers &amp; Pt Comm'!#REF!</f>
        <v>#REF!</v>
      </c>
      <c r="J42" s="239" t="e">
        <f>'Care Givers &amp; Pt Comm'!#REF!</f>
        <v>#REF!</v>
      </c>
      <c r="K42" s="239" t="e">
        <f>'Care Givers &amp; Pt Comm'!#REF!</f>
        <v>#REF!</v>
      </c>
      <c r="L42" s="253" t="e">
        <f>'Care Givers &amp; Pt Comm'!#REF!</f>
        <v>#REF!</v>
      </c>
    </row>
    <row r="43" spans="1:12" ht="18.75" customHeight="1" x14ac:dyDescent="0.35">
      <c r="A43" s="20" t="s">
        <v>141</v>
      </c>
      <c r="B43" s="238" t="e">
        <f>'Care Givers &amp; Pt Comm'!#REF!</f>
        <v>#REF!</v>
      </c>
      <c r="C43" s="239" t="e">
        <f>'Care Givers &amp; Pt Comm'!#REF!</f>
        <v>#REF!</v>
      </c>
      <c r="D43" s="239" t="e">
        <f>'Care Givers &amp; Pt Comm'!#REF!</f>
        <v>#REF!</v>
      </c>
      <c r="E43" s="239" t="e">
        <f>'Care Givers &amp; Pt Comm'!#REF!</f>
        <v>#REF!</v>
      </c>
      <c r="F43" s="239" t="e">
        <f>'Care Givers &amp; Pt Comm'!#REF!</f>
        <v>#REF!</v>
      </c>
      <c r="G43" s="239" t="e">
        <f>'Care Givers &amp; Pt Comm'!#REF!</f>
        <v>#REF!</v>
      </c>
      <c r="H43" s="239" t="e">
        <f>'Care Givers &amp; Pt Comm'!#REF!</f>
        <v>#REF!</v>
      </c>
      <c r="I43" s="239" t="e">
        <f>'Care Givers &amp; Pt Comm'!#REF!</f>
        <v>#REF!</v>
      </c>
      <c r="J43" s="239" t="e">
        <f>'Care Givers &amp; Pt Comm'!#REF!</f>
        <v>#REF!</v>
      </c>
      <c r="K43" s="239" t="e">
        <f>'Care Givers &amp; Pt Comm'!#REF!</f>
        <v>#REF!</v>
      </c>
      <c r="L43" s="253" t="e">
        <f>'Care Givers &amp; Pt Comm'!#REF!</f>
        <v>#REF!</v>
      </c>
    </row>
    <row r="44" spans="1:12" ht="18.75" customHeight="1" x14ac:dyDescent="0.35">
      <c r="A44" s="20" t="s">
        <v>83</v>
      </c>
      <c r="B44" s="8">
        <f>'Care Givers &amp; Pt Comm'!D82</f>
        <v>27</v>
      </c>
      <c r="C44" s="9">
        <f>'Care Givers &amp; Pt Comm'!D83</f>
        <v>155</v>
      </c>
      <c r="D44" s="9" t="e">
        <f>'Care Givers &amp; Pt Comm'!#REF!</f>
        <v>#REF!</v>
      </c>
      <c r="E44" s="9">
        <f>'Care Givers &amp; Pt Comm'!D84</f>
        <v>204</v>
      </c>
      <c r="F44" s="9">
        <f>'Care Givers &amp; Pt Comm'!D85</f>
        <v>325</v>
      </c>
      <c r="G44" s="9">
        <f>'Care Givers &amp; Pt Comm'!D86</f>
        <v>498</v>
      </c>
      <c r="H44" s="9">
        <f>'Care Givers &amp; Pt Comm'!D87</f>
        <v>801</v>
      </c>
      <c r="I44" s="9" t="e">
        <f>'Care Givers &amp; Pt Comm'!#REF!</f>
        <v>#REF!</v>
      </c>
      <c r="J44" s="9">
        <f>'Care Givers &amp; Pt Comm'!D88</f>
        <v>285</v>
      </c>
      <c r="K44" s="9">
        <f>'Care Givers &amp; Pt Comm'!D89</f>
        <v>229</v>
      </c>
      <c r="L44" s="250">
        <f>'Care Givers &amp; Pt Comm'!D90</f>
        <v>2524</v>
      </c>
    </row>
    <row r="45" spans="1:12" s="258" customFormat="1" ht="18.75" customHeight="1" x14ac:dyDescent="0.35">
      <c r="A45" s="255" t="s">
        <v>11</v>
      </c>
      <c r="B45" s="256">
        <f>'Care Givers &amp; Pt Comm'!B82</f>
        <v>10</v>
      </c>
      <c r="C45" s="257">
        <f>'Care Givers &amp; Pt Comm'!B83</f>
        <v>59</v>
      </c>
      <c r="D45" s="257" t="e">
        <f>'Care Givers &amp; Pt Comm'!#REF!</f>
        <v>#REF!</v>
      </c>
      <c r="E45" s="257">
        <f>'Care Givers &amp; Pt Comm'!B84</f>
        <v>69</v>
      </c>
      <c r="F45" s="257">
        <f>'Care Givers &amp; Pt Comm'!B85</f>
        <v>68</v>
      </c>
      <c r="G45" s="257">
        <f>'Care Givers &amp; Pt Comm'!B86</f>
        <v>182</v>
      </c>
      <c r="H45" s="257">
        <f>'Care Givers &amp; Pt Comm'!B87</f>
        <v>289</v>
      </c>
      <c r="I45" s="257" t="e">
        <f>'Care Givers &amp; Pt Comm'!#REF!</f>
        <v>#REF!</v>
      </c>
      <c r="J45" s="257">
        <f>'Care Givers &amp; Pt Comm'!B88</f>
        <v>116</v>
      </c>
      <c r="K45" s="257">
        <f>'Care Givers &amp; Pt Comm'!B89</f>
        <v>88</v>
      </c>
      <c r="L45" s="251">
        <f>'Care Givers &amp; Pt Comm'!B90</f>
        <v>881</v>
      </c>
    </row>
    <row r="46" spans="1:12" s="258" customFormat="1" ht="18.75" customHeight="1" x14ac:dyDescent="0.35">
      <c r="A46" s="255" t="s">
        <v>12</v>
      </c>
      <c r="B46" s="256">
        <f>'Care Givers &amp; Pt Comm'!C82</f>
        <v>17</v>
      </c>
      <c r="C46" s="257">
        <f>'Care Givers &amp; Pt Comm'!C83</f>
        <v>96</v>
      </c>
      <c r="D46" s="257" t="e">
        <f>'Care Givers &amp; Pt Comm'!#REF!</f>
        <v>#REF!</v>
      </c>
      <c r="E46" s="257">
        <f>'Care Givers &amp; Pt Comm'!C84</f>
        <v>135</v>
      </c>
      <c r="F46" s="257">
        <f>'Care Givers &amp; Pt Comm'!C85</f>
        <v>257</v>
      </c>
      <c r="G46" s="257">
        <f>'Care Givers &amp; Pt Comm'!C86</f>
        <v>316</v>
      </c>
      <c r="H46" s="257">
        <f>'Care Givers &amp; Pt Comm'!C87</f>
        <v>512</v>
      </c>
      <c r="I46" s="257" t="e">
        <f>'Care Givers &amp; Pt Comm'!#REF!</f>
        <v>#REF!</v>
      </c>
      <c r="J46" s="257">
        <f>'Care Givers &amp; Pt Comm'!C88</f>
        <v>169</v>
      </c>
      <c r="K46" s="257">
        <f>'Care Givers &amp; Pt Comm'!C89</f>
        <v>141</v>
      </c>
      <c r="L46" s="251">
        <f>'Care Givers &amp; Pt Comm'!C90</f>
        <v>1643</v>
      </c>
    </row>
    <row r="47" spans="1:12" ht="18.75" customHeight="1" x14ac:dyDescent="0.35">
      <c r="A47" s="20" t="s">
        <v>105</v>
      </c>
      <c r="B47" s="238">
        <f>'Care Givers &amp; Pt Comm'!G95</f>
        <v>1</v>
      </c>
      <c r="C47" s="239">
        <f>'Care Givers &amp; Pt Comm'!G96</f>
        <v>0.94117647058823528</v>
      </c>
      <c r="D47" s="239" t="e">
        <f>'Care Givers &amp; Pt Comm'!#REF!</f>
        <v>#REF!</v>
      </c>
      <c r="E47" s="239">
        <f>'Care Givers &amp; Pt Comm'!G97</f>
        <v>0.88</v>
      </c>
      <c r="F47" s="239">
        <f>'Care Givers &amp; Pt Comm'!G98</f>
        <v>0.83720930232558144</v>
      </c>
      <c r="G47" s="239">
        <f>'Care Givers &amp; Pt Comm'!G99</f>
        <v>0.82758620689655171</v>
      </c>
      <c r="H47" s="239">
        <f>'Care Givers &amp; Pt Comm'!G100</f>
        <v>0.79245283018867929</v>
      </c>
      <c r="I47" s="239" t="e">
        <f>'Care Givers &amp; Pt Comm'!#REF!</f>
        <v>#REF!</v>
      </c>
      <c r="J47" s="239">
        <f>'Care Givers &amp; Pt Comm'!G101</f>
        <v>0.87878787878787878</v>
      </c>
      <c r="K47" s="239">
        <f>'Care Givers &amp; Pt Comm'!G102</f>
        <v>0.88461538461538458</v>
      </c>
      <c r="L47" s="253">
        <f>'Care Givers &amp; Pt Comm'!G103</f>
        <v>0.83922829581993574</v>
      </c>
    </row>
    <row r="48" spans="1:12" ht="18.75" customHeight="1" x14ac:dyDescent="0.35">
      <c r="A48" s="20" t="s">
        <v>106</v>
      </c>
      <c r="B48" s="238">
        <f>'Care Givers &amp; Pt Comm'!G108</f>
        <v>0</v>
      </c>
      <c r="C48" s="239">
        <f>'Care Givers &amp; Pt Comm'!G109</f>
        <v>0</v>
      </c>
      <c r="D48" s="239" t="e">
        <f>'Care Givers &amp; Pt Comm'!#REF!</f>
        <v>#REF!</v>
      </c>
      <c r="E48" s="239">
        <f>'Care Givers &amp; Pt Comm'!G110</f>
        <v>0.45454545454545453</v>
      </c>
      <c r="F48" s="239">
        <f>'Care Givers &amp; Pt Comm'!G111</f>
        <v>0</v>
      </c>
      <c r="G48" s="239">
        <f>'Care Givers &amp; Pt Comm'!G112</f>
        <v>0</v>
      </c>
      <c r="H48" s="239">
        <f>'Care Givers &amp; Pt Comm'!G113</f>
        <v>0.4642857142857143</v>
      </c>
      <c r="I48" s="239" t="e">
        <f>'Care Givers &amp; Pt Comm'!#REF!</f>
        <v>#REF!</v>
      </c>
      <c r="J48" s="239">
        <f>'Care Givers &amp; Pt Comm'!G114</f>
        <v>0.68965517241379315</v>
      </c>
      <c r="K48" s="239">
        <f>'Care Givers &amp; Pt Comm'!G115</f>
        <v>0</v>
      </c>
      <c r="L48" s="253">
        <f>'Care Givers &amp; Pt Comm'!G116</f>
        <v>0.26436781609195403</v>
      </c>
    </row>
    <row r="49" spans="1:12" ht="5.25" customHeight="1" x14ac:dyDescent="0.35">
      <c r="A49" s="37"/>
      <c r="B49" s="33"/>
      <c r="C49" s="28"/>
      <c r="D49" s="28"/>
      <c r="E49" s="28"/>
      <c r="F49" s="318"/>
      <c r="G49" s="28"/>
      <c r="H49" s="313"/>
      <c r="I49" s="313"/>
      <c r="J49" s="313"/>
      <c r="K49" s="313"/>
      <c r="L49" s="252"/>
    </row>
    <row r="50" spans="1:12" ht="18.75" customHeight="1" x14ac:dyDescent="0.35">
      <c r="A50" s="36" t="s">
        <v>107</v>
      </c>
      <c r="B50" s="238"/>
      <c r="C50" s="9"/>
      <c r="D50" s="9"/>
      <c r="E50" s="9"/>
      <c r="F50" s="317"/>
      <c r="G50" s="9"/>
      <c r="H50" s="312"/>
      <c r="I50" s="312"/>
      <c r="J50" s="312"/>
      <c r="K50" s="312"/>
      <c r="L50" s="250"/>
    </row>
    <row r="51" spans="1:12" ht="18.75" customHeight="1" x14ac:dyDescent="0.35">
      <c r="A51" s="20" t="s">
        <v>323</v>
      </c>
      <c r="B51" s="238">
        <f>'CBCC Structures'!G3</f>
        <v>0.66666666666666663</v>
      </c>
      <c r="C51" s="239">
        <f>'CBCC Structures'!G4</f>
        <v>0.70588235294117652</v>
      </c>
      <c r="D51" s="239" t="e">
        <f>'CBCC Structures'!#REF!</f>
        <v>#REF!</v>
      </c>
      <c r="E51" s="239">
        <f>'CBCC Structures'!G5</f>
        <v>0.56000000000000005</v>
      </c>
      <c r="F51" s="239">
        <f>'CBCC Structures'!G6</f>
        <v>0.27906976744186046</v>
      </c>
      <c r="G51" s="239">
        <f>'CBCC Structures'!G7</f>
        <v>0.17241379310344829</v>
      </c>
      <c r="H51" s="239">
        <f>'CBCC Structures'!G8</f>
        <v>0.24528301886792453</v>
      </c>
      <c r="I51" s="239" t="e">
        <f>'CBCC Structures'!#REF!</f>
        <v>#REF!</v>
      </c>
      <c r="J51" s="239">
        <f>'CBCC Structures'!G9</f>
        <v>0.15151515151515152</v>
      </c>
      <c r="K51" s="239">
        <f>'CBCC Structures'!G10</f>
        <v>0.34615384615384615</v>
      </c>
      <c r="L51" s="253">
        <f>'CBCC Structures'!G11</f>
        <v>0.28938906752411575</v>
      </c>
    </row>
    <row r="52" spans="1:12" ht="18.75" customHeight="1" x14ac:dyDescent="0.35">
      <c r="A52" s="20" t="s">
        <v>108</v>
      </c>
      <c r="B52" s="238">
        <f>'CBCC Structures'!H3</f>
        <v>0.33333333333333331</v>
      </c>
      <c r="C52" s="239">
        <f>'CBCC Structures'!H4</f>
        <v>0.23529411764705882</v>
      </c>
      <c r="D52" s="239" t="e">
        <f>'CBCC Structures'!#REF!</f>
        <v>#REF!</v>
      </c>
      <c r="E52" s="239">
        <f>'CBCC Structures'!H5</f>
        <v>0.12</v>
      </c>
      <c r="F52" s="239">
        <f>'CBCC Structures'!H6</f>
        <v>0.44186046511627908</v>
      </c>
      <c r="G52" s="239">
        <f>'CBCC Structures'!H7</f>
        <v>0.27586206896551724</v>
      </c>
      <c r="H52" s="239">
        <f>'CBCC Structures'!H8</f>
        <v>0.46226415094339623</v>
      </c>
      <c r="I52" s="239" t="e">
        <f>'CBCC Structures'!#REF!</f>
        <v>#REF!</v>
      </c>
      <c r="J52" s="239">
        <f>'CBCC Structures'!H9</f>
        <v>0.21212121212121213</v>
      </c>
      <c r="K52" s="239">
        <f>'CBCC Structures'!H10</f>
        <v>0.26923076923076922</v>
      </c>
      <c r="L52" s="253">
        <f>'CBCC Structures'!H11</f>
        <v>0.34083601286173631</v>
      </c>
    </row>
    <row r="53" spans="1:12" ht="18.75" customHeight="1" x14ac:dyDescent="0.35">
      <c r="A53" s="20" t="s">
        <v>109</v>
      </c>
      <c r="B53" s="238">
        <f>'CBCC Structures'!I3</f>
        <v>0</v>
      </c>
      <c r="C53" s="239">
        <f>'CBCC Structures'!I4</f>
        <v>5.8823529411764705E-2</v>
      </c>
      <c r="D53" s="239" t="e">
        <f>'CBCC Structures'!#REF!</f>
        <v>#REF!</v>
      </c>
      <c r="E53" s="239">
        <f>'CBCC Structures'!I5</f>
        <v>0.32</v>
      </c>
      <c r="F53" s="239">
        <f>'CBCC Structures'!I6</f>
        <v>0.27906976744186046</v>
      </c>
      <c r="G53" s="239">
        <f>'CBCC Structures'!I7</f>
        <v>0.55172413793103448</v>
      </c>
      <c r="H53" s="239">
        <f>'CBCC Structures'!I8</f>
        <v>0.29245283018867924</v>
      </c>
      <c r="I53" s="239" t="e">
        <f>'CBCC Structures'!#REF!</f>
        <v>#REF!</v>
      </c>
      <c r="J53" s="239">
        <f>'CBCC Structures'!I9</f>
        <v>0.63636363636363635</v>
      </c>
      <c r="K53" s="239">
        <f>'CBCC Structures'!I10</f>
        <v>0.38461538461538464</v>
      </c>
      <c r="L53" s="253">
        <f>'CBCC Structures'!I11</f>
        <v>0.36977491961414793</v>
      </c>
    </row>
    <row r="54" spans="1:12" ht="18.75" customHeight="1" x14ac:dyDescent="0.35">
      <c r="A54" s="20" t="s">
        <v>110</v>
      </c>
      <c r="B54" s="238">
        <f>'CBCC Structures'!G16</f>
        <v>0</v>
      </c>
      <c r="C54" s="239">
        <f>'CBCC Structures'!G17</f>
        <v>0.11764705882352941</v>
      </c>
      <c r="D54" s="239" t="e">
        <f>'CBCC Structures'!#REF!</f>
        <v>#REF!</v>
      </c>
      <c r="E54" s="239">
        <f>'CBCC Structures'!G18</f>
        <v>0.32</v>
      </c>
      <c r="F54" s="239">
        <f>'CBCC Structures'!G19</f>
        <v>0.30232558139534882</v>
      </c>
      <c r="G54" s="239">
        <f>'CBCC Structures'!G20</f>
        <v>0.36206896551724138</v>
      </c>
      <c r="H54" s="239">
        <f>'CBCC Structures'!G21</f>
        <v>0.24528301886792453</v>
      </c>
      <c r="I54" s="239" t="e">
        <f>'CBCC Structures'!#REF!</f>
        <v>#REF!</v>
      </c>
      <c r="J54" s="239">
        <f>'CBCC Structures'!G22</f>
        <v>0.36363636363636365</v>
      </c>
      <c r="K54" s="239">
        <f>'CBCC Structures'!G23</f>
        <v>0.26923076923076922</v>
      </c>
      <c r="L54" s="253">
        <f>'CBCC Structures'!G24</f>
        <v>0.2861736334405145</v>
      </c>
    </row>
    <row r="55" spans="1:12" ht="18.75" customHeight="1" x14ac:dyDescent="0.35">
      <c r="A55" s="20" t="s">
        <v>111</v>
      </c>
      <c r="B55" s="238">
        <f>'CBCC Structures'!H16</f>
        <v>0</v>
      </c>
      <c r="C55" s="239">
        <f>'CBCC Structures'!H17</f>
        <v>0.35294117647058826</v>
      </c>
      <c r="D55" s="239" t="e">
        <f>'CBCC Structures'!#REF!</f>
        <v>#REF!</v>
      </c>
      <c r="E55" s="239">
        <f>'CBCC Structures'!H18</f>
        <v>0.36</v>
      </c>
      <c r="F55" s="239">
        <f>'CBCC Structures'!H19</f>
        <v>2.3255813953488372E-2</v>
      </c>
      <c r="G55" s="239">
        <f>'CBCC Structures'!H20</f>
        <v>0.22413793103448276</v>
      </c>
      <c r="H55" s="239">
        <f>'CBCC Structures'!H21</f>
        <v>0.14150943396226415</v>
      </c>
      <c r="I55" s="239" t="e">
        <f>'CBCC Structures'!#REF!</f>
        <v>#REF!</v>
      </c>
      <c r="J55" s="239">
        <f>'CBCC Structures'!H22</f>
        <v>0.24242424242424243</v>
      </c>
      <c r="K55" s="239">
        <f>'CBCC Structures'!H23</f>
        <v>7.6923076923076927E-2</v>
      </c>
      <c r="L55" s="253">
        <f>'CBCC Structures'!H24</f>
        <v>0.17363344051446947</v>
      </c>
    </row>
    <row r="56" spans="1:12" ht="18.75" customHeight="1" x14ac:dyDescent="0.35">
      <c r="A56" s="20" t="s">
        <v>112</v>
      </c>
      <c r="B56" s="238">
        <f>'CBCC Structures'!I16</f>
        <v>1</v>
      </c>
      <c r="C56" s="239">
        <f>'CBCC Structures'!I17</f>
        <v>0.52941176470588236</v>
      </c>
      <c r="D56" s="239" t="e">
        <f>'CBCC Structures'!#REF!</f>
        <v>#REF!</v>
      </c>
      <c r="E56" s="239">
        <f>'CBCC Structures'!I18</f>
        <v>0.32</v>
      </c>
      <c r="F56" s="239">
        <f>'CBCC Structures'!I19</f>
        <v>0.67441860465116277</v>
      </c>
      <c r="G56" s="239">
        <f>'CBCC Structures'!I20</f>
        <v>0.41379310344827586</v>
      </c>
      <c r="H56" s="239">
        <f>'CBCC Structures'!$I21</f>
        <v>0.6132075471698113</v>
      </c>
      <c r="I56" s="239" t="e">
        <f>'CBCC Structures'!#REF!</f>
        <v>#REF!</v>
      </c>
      <c r="J56" s="239">
        <f>'CBCC Structures'!I22</f>
        <v>0.39393939393939392</v>
      </c>
      <c r="K56" s="239">
        <f>'CBCC Structures'!I23</f>
        <v>0.65384615384615385</v>
      </c>
      <c r="L56" s="253">
        <f>'CBCC Structures'!I24</f>
        <v>0.54019292604501612</v>
      </c>
    </row>
    <row r="57" spans="1:12" ht="18.75" customHeight="1" x14ac:dyDescent="0.35">
      <c r="A57" s="20" t="s">
        <v>113</v>
      </c>
      <c r="B57" s="238">
        <f>'CBCC Structures'!G37</f>
        <v>0.33333333333333331</v>
      </c>
      <c r="C57" s="239">
        <f>'CBCC Structures'!G38</f>
        <v>0.52941176470588236</v>
      </c>
      <c r="D57" s="239" t="e">
        <f>'CBCC Structures'!#REF!</f>
        <v>#REF!</v>
      </c>
      <c r="E57" s="239">
        <f>'CBCC Structures'!G39</f>
        <v>0.6</v>
      </c>
      <c r="F57" s="239">
        <f>'CBCC Structures'!G40</f>
        <v>0.2558139534883721</v>
      </c>
      <c r="G57" s="239">
        <f>'CBCC Structures'!G41</f>
        <v>0.39655172413793105</v>
      </c>
      <c r="H57" s="239">
        <f>'CBCC Structures'!G42</f>
        <v>0.46226415094339623</v>
      </c>
      <c r="I57" s="239" t="e">
        <f>'CBCC Structures'!#REF!</f>
        <v>#REF!</v>
      </c>
      <c r="J57" s="239">
        <f>'CBCC Structures'!G43</f>
        <v>0.39393939393939392</v>
      </c>
      <c r="K57" s="239">
        <f>'CBCC Structures'!G44</f>
        <v>0.30769230769230771</v>
      </c>
      <c r="L57" s="253">
        <f>'CBCC Structures'!G45</f>
        <v>0.41479099678456594</v>
      </c>
    </row>
    <row r="58" spans="1:12" ht="18.75" customHeight="1" x14ac:dyDescent="0.35">
      <c r="A58" s="20" t="s">
        <v>115</v>
      </c>
      <c r="B58" s="238">
        <f>'CBCC Structures'!G50</f>
        <v>0.33333333333333331</v>
      </c>
      <c r="C58" s="239">
        <f>'CBCC Structures'!G51</f>
        <v>0.23529411764705882</v>
      </c>
      <c r="D58" s="239" t="e">
        <f>'CBCC Structures'!#REF!</f>
        <v>#REF!</v>
      </c>
      <c r="E58" s="239">
        <f>'CBCC Structures'!G52</f>
        <v>0.24</v>
      </c>
      <c r="F58" s="239">
        <f>'CBCC Structures'!G53</f>
        <v>6.9767441860465115E-2</v>
      </c>
      <c r="G58" s="239">
        <f>'CBCC Structures'!G54</f>
        <v>0.2413793103448276</v>
      </c>
      <c r="H58" s="239">
        <f>'CBCC Structures'!G55</f>
        <v>0.330188679245283</v>
      </c>
      <c r="I58" s="239" t="e">
        <f>'CBCC Structures'!#REF!</f>
        <v>#REF!</v>
      </c>
      <c r="J58" s="239">
        <f>'CBCC Structures'!G56</f>
        <v>6.0606060606060608E-2</v>
      </c>
      <c r="K58" s="239">
        <f>'CBCC Structures'!G57</f>
        <v>0.11538461538461539</v>
      </c>
      <c r="L58" s="253">
        <f>'CBCC Structures'!G58</f>
        <v>0.21864951768488747</v>
      </c>
    </row>
    <row r="59" spans="1:12" ht="18.75" customHeight="1" x14ac:dyDescent="0.35">
      <c r="A59" s="20" t="s">
        <v>114</v>
      </c>
      <c r="B59" s="238">
        <f>'CBCC Structures'!G76</f>
        <v>0.33333333333333331</v>
      </c>
      <c r="C59" s="239">
        <f>'CBCC Structures'!G77</f>
        <v>0.23529411764705882</v>
      </c>
      <c r="D59" s="239" t="e">
        <f>'CBCC Structures'!#REF!</f>
        <v>#REF!</v>
      </c>
      <c r="E59" s="239">
        <f>'CBCC Structures'!G78</f>
        <v>0.2</v>
      </c>
      <c r="F59" s="239">
        <f>'CBCC Structures'!G79</f>
        <v>4.6511627906976744E-2</v>
      </c>
      <c r="G59" s="239">
        <f>'CBCC Structures'!G80</f>
        <v>0</v>
      </c>
      <c r="H59" s="239">
        <f>'CBCC Structures'!G81</f>
        <v>7.5471698113207544E-2</v>
      </c>
      <c r="I59" s="239" t="e">
        <f>'CBCC Structures'!#REF!</f>
        <v>#REF!</v>
      </c>
      <c r="J59" s="239">
        <f>'CBCC Structures'!G82</f>
        <v>0</v>
      </c>
      <c r="K59" s="239">
        <f>'CBCC Structures'!G83</f>
        <v>7.6923076923076927E-2</v>
      </c>
      <c r="L59" s="253">
        <f>'CBCC Structures'!G84</f>
        <v>7.0739549839228297E-2</v>
      </c>
    </row>
    <row r="60" spans="1:12" ht="18.75" customHeight="1" x14ac:dyDescent="0.35">
      <c r="A60" s="20" t="s">
        <v>116</v>
      </c>
      <c r="B60" s="238">
        <f>'CBCC Structures'!G114</f>
        <v>0.33333333333333331</v>
      </c>
      <c r="C60" s="239">
        <f>'CBCC Structures'!G115</f>
        <v>0</v>
      </c>
      <c r="D60" s="239" t="e">
        <f>'CBCC Structures'!#REF!</f>
        <v>#REF!</v>
      </c>
      <c r="E60" s="239">
        <f>'CBCC Structures'!G116</f>
        <v>0</v>
      </c>
      <c r="F60" s="239">
        <f>'CBCC Structures'!G117</f>
        <v>2.3255813953488372E-2</v>
      </c>
      <c r="G60" s="239">
        <f>'CBCC Structures'!G118</f>
        <v>0</v>
      </c>
      <c r="H60" s="239">
        <f>'CBCC Structures'!G119</f>
        <v>2.8301886792452831E-2</v>
      </c>
      <c r="I60" s="239" t="e">
        <f>'CBCC Structures'!#REF!</f>
        <v>#REF!</v>
      </c>
      <c r="J60" s="239">
        <f>'CBCC Structures'!G120</f>
        <v>0</v>
      </c>
      <c r="K60" s="239">
        <f>'CBCC Structures'!G121</f>
        <v>0</v>
      </c>
      <c r="L60" s="253">
        <f>'CBCC Structures'!G122</f>
        <v>1.607717041800643E-2</v>
      </c>
    </row>
    <row r="61" spans="1:12" ht="18.75" customHeight="1" x14ac:dyDescent="0.35">
      <c r="A61" s="20" t="s">
        <v>118</v>
      </c>
      <c r="B61" s="238">
        <f>'CBCC Structures'!G102</f>
        <v>0</v>
      </c>
      <c r="C61" s="239">
        <f>'CBCC Structures'!G103</f>
        <v>0.66666666666666663</v>
      </c>
      <c r="D61" s="239" t="e">
        <f>'CBCC Structures'!#REF!</f>
        <v>#REF!</v>
      </c>
      <c r="E61" s="239">
        <f>'CBCC Structures'!G104</f>
        <v>0.8</v>
      </c>
      <c r="F61" s="239">
        <f>'CBCC Structures'!G105</f>
        <v>0.6</v>
      </c>
      <c r="G61" s="239">
        <f>'CBCC Structures'!G106</f>
        <v>1</v>
      </c>
      <c r="H61" s="239">
        <f>'CBCC Structures'!G107</f>
        <v>0.7</v>
      </c>
      <c r="I61" s="239" t="e">
        <f>'CBCC Structures'!#REF!</f>
        <v>#REF!</v>
      </c>
      <c r="J61" s="239">
        <f>'CBCC Structures'!G108</f>
        <v>1</v>
      </c>
      <c r="K61" s="239">
        <f>'CBCC Structures'!G109</f>
        <v>0.84615384615384615</v>
      </c>
      <c r="L61" s="253">
        <f>'CBCC Structures'!G110</f>
        <v>0.8</v>
      </c>
    </row>
    <row r="62" spans="1:12" ht="18.75" customHeight="1" x14ac:dyDescent="0.35">
      <c r="A62" s="20" t="s">
        <v>119</v>
      </c>
      <c r="B62" s="238">
        <f>'CBCC Structures'!G126</f>
        <v>0.33333333333333331</v>
      </c>
      <c r="C62" s="239">
        <f>'CBCC Structures'!G127</f>
        <v>0.29411764705882354</v>
      </c>
      <c r="D62" s="239">
        <f>'CBCC Structures'!G128</f>
        <v>0.32</v>
      </c>
      <c r="E62" s="239">
        <f>'CBCC Structures'!G129</f>
        <v>4.6511627906976744E-2</v>
      </c>
      <c r="F62" s="239">
        <f>'CBCC Structures'!G130</f>
        <v>0</v>
      </c>
      <c r="G62" s="239">
        <f>'CBCC Structures'!G131</f>
        <v>0.13207547169811321</v>
      </c>
      <c r="H62" s="239" t="e">
        <f>'CBCC Structures'!#REF!</f>
        <v>#REF!</v>
      </c>
      <c r="I62" s="239">
        <f>'CBCC Structures'!G132</f>
        <v>3.0303030303030304E-2</v>
      </c>
      <c r="J62" s="239">
        <f>'CBCC Structures'!G133</f>
        <v>0.15384615384615385</v>
      </c>
      <c r="K62" s="239" t="e">
        <f>'CBCC Structures'!#REF!</f>
        <v>#REF!</v>
      </c>
      <c r="L62" s="253">
        <f>'CBCC Structures'!G134</f>
        <v>0.11254019292604502</v>
      </c>
    </row>
    <row r="63" spans="1:12" ht="4.5" customHeight="1" x14ac:dyDescent="0.35">
      <c r="A63" s="37"/>
      <c r="B63" s="33"/>
      <c r="C63" s="28"/>
      <c r="D63" s="28"/>
      <c r="E63" s="28"/>
      <c r="F63" s="318"/>
      <c r="G63" s="28"/>
      <c r="H63" s="313"/>
      <c r="I63" s="313"/>
      <c r="J63" s="313"/>
      <c r="K63" s="313"/>
      <c r="L63" s="252"/>
    </row>
    <row r="64" spans="1:12" ht="18.75" customHeight="1" x14ac:dyDescent="0.35">
      <c r="A64" s="36" t="s">
        <v>120</v>
      </c>
      <c r="B64" s="8"/>
      <c r="C64" s="9"/>
      <c r="D64" s="9"/>
      <c r="E64" s="9"/>
      <c r="F64" s="317"/>
      <c r="G64" s="9"/>
      <c r="H64" s="312"/>
      <c r="I64" s="312"/>
      <c r="J64" s="312"/>
      <c r="K64" s="312"/>
      <c r="L64" s="250"/>
    </row>
    <row r="65" spans="1:12" ht="18.75" customHeight="1" x14ac:dyDescent="0.35">
      <c r="A65" s="20" t="s">
        <v>117</v>
      </c>
      <c r="B65" s="238">
        <f>'Other Social Issues'!G3</f>
        <v>0.33333333333333331</v>
      </c>
      <c r="C65" s="239">
        <f>'Other Social Issues'!G4</f>
        <v>0.35294117647058826</v>
      </c>
      <c r="D65" s="239" t="e">
        <f>'Other Social Issues'!#REF!</f>
        <v>#REF!</v>
      </c>
      <c r="E65" s="239">
        <f>'Other Social Issues'!G5</f>
        <v>0.4</v>
      </c>
      <c r="F65" s="239">
        <f>'Other Social Issues'!G6</f>
        <v>0.11627906976744186</v>
      </c>
      <c r="G65" s="239">
        <f>'Other Social Issues'!G7</f>
        <v>0.10344827586206896</v>
      </c>
      <c r="H65" s="239">
        <f>'Other Social Issues'!G8</f>
        <v>9.4339622641509441E-2</v>
      </c>
      <c r="I65" s="239" t="e">
        <f>'Other Social Issues'!#REF!</f>
        <v>#REF!</v>
      </c>
      <c r="J65" s="239">
        <f>'Other Social Issues'!G9</f>
        <v>0.27272727272727271</v>
      </c>
      <c r="K65" s="239">
        <f>'Other Social Issues'!G10</f>
        <v>0.5</v>
      </c>
      <c r="L65" s="253">
        <f>'Other Social Issues'!G11</f>
        <v>0.19292604501607716</v>
      </c>
    </row>
    <row r="66" spans="1:12" ht="18.75" customHeight="1" x14ac:dyDescent="0.35">
      <c r="A66" s="20" t="s">
        <v>121</v>
      </c>
      <c r="B66" s="238">
        <f>'Other Social Issues'!G43</f>
        <v>0.33333333333333331</v>
      </c>
      <c r="C66" s="239">
        <f>'Other Social Issues'!G44</f>
        <v>0.17647058823529413</v>
      </c>
      <c r="D66" s="239" t="e">
        <f>'Other Social Issues'!#REF!</f>
        <v>#REF!</v>
      </c>
      <c r="E66" s="239">
        <f>'Other Social Issues'!G45</f>
        <v>0.32</v>
      </c>
      <c r="F66" s="239">
        <f>'Other Social Issues'!G46</f>
        <v>4.6511627906976744E-2</v>
      </c>
      <c r="G66" s="239">
        <f>'Other Social Issues'!G47</f>
        <v>0</v>
      </c>
      <c r="H66" s="239">
        <f>'Other Social Issues'!G48</f>
        <v>8.4905660377358486E-2</v>
      </c>
      <c r="I66" s="239" t="e">
        <f>'Other Social Issues'!#REF!</f>
        <v>#REF!</v>
      </c>
      <c r="J66" s="239">
        <f>'Other Social Issues'!G49</f>
        <v>0.12121212121212122</v>
      </c>
      <c r="K66" s="239">
        <f>'Other Social Issues'!G50</f>
        <v>0.26923076923076922</v>
      </c>
      <c r="L66" s="253">
        <f>'Other Social Issues'!G51</f>
        <v>0.10932475884244373</v>
      </c>
    </row>
    <row r="67" spans="1:12" ht="18.75" customHeight="1" x14ac:dyDescent="0.35">
      <c r="A67" s="20" t="s">
        <v>122</v>
      </c>
      <c r="B67" s="238">
        <f>'Other Social Issues'!G56</f>
        <v>0</v>
      </c>
      <c r="C67" s="239">
        <f>'Other Social Issues'!G57</f>
        <v>0.2</v>
      </c>
      <c r="D67" s="239" t="e">
        <f>'Other Social Issues'!#REF!</f>
        <v>#REF!</v>
      </c>
      <c r="E67" s="239">
        <f>'Other Social Issues'!G58</f>
        <v>0</v>
      </c>
      <c r="F67" s="239">
        <f>'Other Social Issues'!G59</f>
        <v>0</v>
      </c>
      <c r="G67" s="239">
        <f>'Other Social Issues'!G60</f>
        <v>0</v>
      </c>
      <c r="H67" s="239">
        <f>'Other Social Issues'!G61</f>
        <v>0</v>
      </c>
      <c r="I67" s="239" t="e">
        <f>'Other Social Issues'!#REF!</f>
        <v>#REF!</v>
      </c>
      <c r="J67" s="239">
        <f>'Other Social Issues'!G62</f>
        <v>0</v>
      </c>
      <c r="K67" s="239">
        <f>'Other Social Issues'!G63</f>
        <v>0</v>
      </c>
      <c r="L67" s="253">
        <f>'Other Social Issues'!G64</f>
        <v>2.5000000000000001E-2</v>
      </c>
    </row>
    <row r="68" spans="1:12" ht="18.75" customHeight="1" x14ac:dyDescent="0.35">
      <c r="A68" s="20" t="s">
        <v>123</v>
      </c>
      <c r="B68" s="238">
        <f>'CBCC Structures'!H102</f>
        <v>1</v>
      </c>
      <c r="C68" s="238">
        <f>'CBCC Structures'!H103</f>
        <v>0.33333333333333331</v>
      </c>
      <c r="D68" s="238" t="e">
        <f>'CBCC Structures'!#REF!</f>
        <v>#REF!</v>
      </c>
      <c r="E68" s="238">
        <f>'CBCC Structures'!H104</f>
        <v>0.2</v>
      </c>
      <c r="F68" s="238">
        <f>'CBCC Structures'!H105</f>
        <v>0.4</v>
      </c>
      <c r="G68" s="238">
        <f>'CBCC Structures'!H106</f>
        <v>0</v>
      </c>
      <c r="H68" s="238">
        <f>'CBCC Structures'!H107</f>
        <v>0.3</v>
      </c>
      <c r="I68" s="238" t="e">
        <f>'CBCC Structures'!#REF!</f>
        <v>#REF!</v>
      </c>
      <c r="J68" s="238">
        <f>'CBCC Structures'!H108</f>
        <v>0</v>
      </c>
      <c r="K68" s="238">
        <f>'CBCC Structures'!H109</f>
        <v>0.15384615384615385</v>
      </c>
      <c r="L68" s="253">
        <f>'CBCC Structures'!H110</f>
        <v>0.2</v>
      </c>
    </row>
    <row r="69" spans="1:12" ht="18.75" customHeight="1" x14ac:dyDescent="0.35">
      <c r="A69" s="20" t="s">
        <v>124</v>
      </c>
      <c r="B69" s="238">
        <f>'Other Social Issues'!G16</f>
        <v>0.33333333333333331</v>
      </c>
      <c r="C69" s="239">
        <f>'Other Social Issues'!G17</f>
        <v>0.41176470588235292</v>
      </c>
      <c r="D69" s="239" t="e">
        <f>'Other Social Issues'!#REF!</f>
        <v>#REF!</v>
      </c>
      <c r="E69" s="239">
        <f>'Other Social Issues'!G18</f>
        <v>0.4</v>
      </c>
      <c r="F69" s="239">
        <f>'Other Social Issues'!G19</f>
        <v>2.3255813953488372E-2</v>
      </c>
      <c r="G69" s="239">
        <f>'Other Social Issues'!G20</f>
        <v>0.13793103448275862</v>
      </c>
      <c r="H69" s="239">
        <f>'Other Social Issues'!G21</f>
        <v>0.16981132075471697</v>
      </c>
      <c r="I69" s="239" t="e">
        <f>'Other Social Issues'!#REF!</f>
        <v>#REF!</v>
      </c>
      <c r="J69" s="239">
        <f>'Other Social Issues'!G22</f>
        <v>0.30303030303030304</v>
      </c>
      <c r="K69" s="239">
        <f>'Other Social Issues'!G23</f>
        <v>0.46153846153846156</v>
      </c>
      <c r="L69" s="253">
        <f>'Other Social Issues'!G24</f>
        <v>0.21543408360128619</v>
      </c>
    </row>
    <row r="70" spans="1:12" ht="18.75" customHeight="1" x14ac:dyDescent="0.35">
      <c r="A70" s="20" t="s">
        <v>125</v>
      </c>
      <c r="B70" s="238">
        <f>'Other Social Issues'!G30</f>
        <v>0</v>
      </c>
      <c r="C70" s="239">
        <f>'Other Social Issues'!G31</f>
        <v>0.23529411764705882</v>
      </c>
      <c r="D70" s="239" t="e">
        <f>'Other Social Issues'!#REF!</f>
        <v>#REF!</v>
      </c>
      <c r="E70" s="239">
        <f>'Other Social Issues'!G32</f>
        <v>0.16</v>
      </c>
      <c r="F70" s="239">
        <f>'Other Social Issues'!G33</f>
        <v>0</v>
      </c>
      <c r="G70" s="239">
        <f>'Other Social Issues'!G34</f>
        <v>3.4482758620689655E-2</v>
      </c>
      <c r="H70" s="239">
        <f>'Other Social Issues'!G35</f>
        <v>0.12264150943396226</v>
      </c>
      <c r="I70" s="239" t="e">
        <f>'Other Social Issues'!#REF!</f>
        <v>#REF!</v>
      </c>
      <c r="J70" s="239">
        <f>'Other Social Issues'!G36</f>
        <v>0.21212121212121213</v>
      </c>
      <c r="K70" s="239">
        <f>'Other Social Issues'!G37</f>
        <v>0.15384615384615385</v>
      </c>
      <c r="L70" s="253">
        <f>'Other Social Issues'!G38</f>
        <v>0.10932475884244373</v>
      </c>
    </row>
    <row r="71" spans="1:12" ht="18.75" customHeight="1" x14ac:dyDescent="0.35">
      <c r="A71" s="20" t="s">
        <v>127</v>
      </c>
      <c r="B71" s="8">
        <f>'Other Social Issues'!I16</f>
        <v>1</v>
      </c>
      <c r="C71" s="263">
        <f>'Other Social Issues'!I17</f>
        <v>1.1599999999999999</v>
      </c>
      <c r="D71" s="9" t="e">
        <f>'Other Social Issues'!#REF!</f>
        <v>#REF!</v>
      </c>
      <c r="E71" s="9">
        <f>'Other Social Issues'!I18</f>
        <v>0.81</v>
      </c>
      <c r="F71" s="263">
        <f>'Other Social Issues'!I19</f>
        <v>1.5</v>
      </c>
      <c r="G71" s="263">
        <f>'Other Social Issues'!I20</f>
        <v>0.625</v>
      </c>
      <c r="H71" s="263">
        <f>'Other Social Issues'!I21</f>
        <v>1.2050000000000001</v>
      </c>
      <c r="I71" s="263" t="e">
        <f>'Other Social Issues'!#REF!</f>
        <v>#REF!</v>
      </c>
      <c r="J71" s="263">
        <f>'Other Social Issues'!I22</f>
        <v>0.88</v>
      </c>
      <c r="K71" s="263">
        <f>'Other Social Issues'!I23</f>
        <v>1.1100000000000001</v>
      </c>
      <c r="L71" s="265">
        <f>'Other Social Issues'!I24</f>
        <v>1</v>
      </c>
    </row>
    <row r="72" spans="1:12" ht="18.75" customHeight="1" x14ac:dyDescent="0.35">
      <c r="A72" s="20" t="s">
        <v>128</v>
      </c>
      <c r="B72" s="8">
        <f>'Other Social Issues'!I30</f>
        <v>0</v>
      </c>
      <c r="C72" s="8">
        <f>'Other Social Issues'!I31</f>
        <v>1.0249999999999999</v>
      </c>
      <c r="D72" s="8" t="e">
        <f>'Other Social Issues'!#REF!</f>
        <v>#REF!</v>
      </c>
      <c r="E72" s="9">
        <f>'Other Social Issues'!I32</f>
        <v>0.73</v>
      </c>
      <c r="F72" s="9">
        <f>'Other Social Issues'!I33</f>
        <v>0</v>
      </c>
      <c r="G72" s="9">
        <f>'Other Social Issues'!I34</f>
        <v>0.65</v>
      </c>
      <c r="H72" s="9">
        <f>'Other Social Issues'!I35</f>
        <v>0.57999999999999996</v>
      </c>
      <c r="I72" s="9" t="e">
        <f>'Other Social Issues'!#REF!</f>
        <v>#REF!</v>
      </c>
      <c r="J72" s="9">
        <f>'Other Social Issues'!I36</f>
        <v>0.54</v>
      </c>
      <c r="K72" s="9">
        <f>'Other Social Issues'!I37</f>
        <v>0.63</v>
      </c>
      <c r="L72" s="250">
        <f>'Other Social Issues'!I38</f>
        <v>0.65</v>
      </c>
    </row>
    <row r="73" spans="1:12" ht="18.75" customHeight="1" x14ac:dyDescent="0.35">
      <c r="A73" s="20" t="s">
        <v>126</v>
      </c>
      <c r="B73" s="238">
        <f>'Other Social Issues'!G109</f>
        <v>1</v>
      </c>
      <c r="C73" s="239">
        <f>'Other Social Issues'!G110</f>
        <v>0.82352941176470584</v>
      </c>
      <c r="D73" s="239" t="e">
        <f>'Other Social Issues'!#REF!</f>
        <v>#REF!</v>
      </c>
      <c r="E73" s="239">
        <f>'Other Social Issues'!G111</f>
        <v>0.96</v>
      </c>
      <c r="F73" s="239">
        <f>'Other Social Issues'!G112</f>
        <v>0.58139534883720934</v>
      </c>
      <c r="G73" s="239">
        <f>'Other Social Issues'!G113</f>
        <v>0.68965517241379315</v>
      </c>
      <c r="H73" s="239">
        <f>'Other Social Issues'!G114</f>
        <v>0.57547169811320753</v>
      </c>
      <c r="I73" s="239" t="e">
        <f>'Other Social Issues'!#REF!</f>
        <v>#REF!</v>
      </c>
      <c r="J73" s="239">
        <f>'Other Social Issues'!G115</f>
        <v>0.96969696969696972</v>
      </c>
      <c r="K73" s="239">
        <f>'Other Social Issues'!G116</f>
        <v>0.92307692307692313</v>
      </c>
      <c r="L73" s="253">
        <f>'Other Social Issues'!G117</f>
        <v>0.71704180064308687</v>
      </c>
    </row>
    <row r="74" spans="1:12" ht="18.75" customHeight="1" x14ac:dyDescent="0.35">
      <c r="A74" s="20" t="s">
        <v>325</v>
      </c>
      <c r="B74" s="238">
        <f>'Other Social Issues'!I109</f>
        <v>0.66666666666666663</v>
      </c>
      <c r="C74" s="239">
        <f>'Other Social Issues'!I110</f>
        <v>0.8571428571428571</v>
      </c>
      <c r="D74" s="239" t="e">
        <f>'Other Social Issues'!#REF!</f>
        <v>#REF!</v>
      </c>
      <c r="E74" s="239">
        <f>'Other Social Issues'!I111</f>
        <v>0.9285714285714286</v>
      </c>
      <c r="F74" s="239">
        <f>'Other Social Issues'!I112</f>
        <v>0.21428571428571427</v>
      </c>
      <c r="G74" s="239">
        <f>'Other Social Issues'!I113</f>
        <v>1</v>
      </c>
      <c r="H74" s="239">
        <f>'Other Social Issues'!I114</f>
        <v>0.9</v>
      </c>
      <c r="I74" s="239" t="e">
        <f>'Other Social Issues'!#REF!</f>
        <v>#REF!</v>
      </c>
      <c r="J74" s="239">
        <f>'Other Social Issues'!I115</f>
        <v>0.97499999999999998</v>
      </c>
      <c r="K74" s="239">
        <f>'Other Social Issues'!I116</f>
        <v>0.875</v>
      </c>
      <c r="L74" s="253">
        <f>'Other Social Issues'!I117</f>
        <v>1</v>
      </c>
    </row>
    <row r="75" spans="1:12" ht="18.75" customHeight="1" x14ac:dyDescent="0.35">
      <c r="A75" s="20" t="s">
        <v>129</v>
      </c>
      <c r="B75" s="8">
        <f>'Other Social Issues'!D70</f>
        <v>250</v>
      </c>
      <c r="C75" s="9">
        <f>'Other Social Issues'!D71</f>
        <v>167.38</v>
      </c>
      <c r="D75" s="9" t="e">
        <f>'Other Social Issues'!#REF!</f>
        <v>#REF!</v>
      </c>
      <c r="E75" s="9">
        <f>'Other Social Issues'!D72</f>
        <v>121.56</v>
      </c>
      <c r="F75" s="9">
        <f>'Other Social Issues'!D73</f>
        <v>197.17</v>
      </c>
      <c r="G75" s="9">
        <f>'Other Social Issues'!D74</f>
        <v>161.32</v>
      </c>
      <c r="H75" s="9">
        <f>'Other Social Issues'!D75</f>
        <v>107.41</v>
      </c>
      <c r="I75" s="9" t="e">
        <f>'Other Social Issues'!#REF!</f>
        <v>#REF!</v>
      </c>
      <c r="J75" s="9">
        <f>'Other Social Issues'!D76</f>
        <v>123.91</v>
      </c>
      <c r="K75" s="9">
        <f>'Other Social Issues'!D77</f>
        <v>135.55000000000001</v>
      </c>
      <c r="L75" s="250">
        <f>'Other Social Issues'!D78</f>
        <v>139.33000000000001</v>
      </c>
    </row>
    <row r="76" spans="1:12" ht="18.75" customHeight="1" x14ac:dyDescent="0.35">
      <c r="A76" s="20" t="s">
        <v>131</v>
      </c>
      <c r="B76" s="8">
        <f>'Other Social Issues'!D84</f>
        <v>0.4</v>
      </c>
      <c r="C76" s="9">
        <f>'Other Social Issues'!D85</f>
        <v>1.38</v>
      </c>
      <c r="D76" s="9" t="e">
        <f>'Other Social Issues'!#REF!</f>
        <v>#REF!</v>
      </c>
      <c r="E76" s="9">
        <f>'Other Social Issues'!D86</f>
        <v>1.47</v>
      </c>
      <c r="F76" s="9">
        <f>'Other Social Issues'!D87</f>
        <v>1.03</v>
      </c>
      <c r="G76" s="9">
        <f>'Other Social Issues'!D88</f>
        <v>1.35</v>
      </c>
      <c r="H76" s="9">
        <f>'Other Social Issues'!D89</f>
        <v>1.26</v>
      </c>
      <c r="I76" s="9" t="e">
        <f>'Other Social Issues'!#REF!</f>
        <v>#REF!</v>
      </c>
      <c r="J76" s="9">
        <f>'Other Social Issues'!D90</f>
        <v>1.05</v>
      </c>
      <c r="K76" s="9">
        <f>'Other Social Issues'!D91</f>
        <v>1.63</v>
      </c>
      <c r="L76" s="264">
        <f>'Other Social Issues'!D92</f>
        <v>1.28</v>
      </c>
    </row>
    <row r="77" spans="1:12" ht="18.75" customHeight="1" thickBot="1" x14ac:dyDescent="0.4">
      <c r="A77" s="39" t="s">
        <v>130</v>
      </c>
      <c r="B77" s="34">
        <f>'Other Social Issues'!D97</f>
        <v>3.53</v>
      </c>
      <c r="C77" s="35">
        <f>'Other Social Issues'!D98</f>
        <v>3.22</v>
      </c>
      <c r="D77" s="35" t="e">
        <f>'Other Social Issues'!#REF!</f>
        <v>#REF!</v>
      </c>
      <c r="E77" s="35">
        <f>'Other Social Issues'!D99</f>
        <v>3.32</v>
      </c>
      <c r="F77" s="35">
        <f>'Other Social Issues'!D100</f>
        <v>2.73</v>
      </c>
      <c r="G77" s="35">
        <f>'Other Social Issues'!D101</f>
        <v>3.42</v>
      </c>
      <c r="H77" s="35">
        <f>'Other Social Issues'!D102</f>
        <v>2.2799999999999998</v>
      </c>
      <c r="I77" s="35" t="e">
        <f>'Other Social Issues'!#REF!</f>
        <v>#REF!</v>
      </c>
      <c r="J77" s="35">
        <f>'Other Social Issues'!D103</f>
        <v>3.59</v>
      </c>
      <c r="K77" s="35">
        <f>'Other Social Issues'!D104</f>
        <v>2.79</v>
      </c>
      <c r="L77" s="266">
        <f>'Other Social Issues'!D105</f>
        <v>2.98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18" sqref="M18"/>
    </sheetView>
  </sheetViews>
  <sheetFormatPr defaultRowHeight="14.5" x14ac:dyDescent="0.35"/>
  <cols>
    <col min="2" max="11" width="12" customWidth="1"/>
    <col min="12" max="12" width="27.7265625" customWidth="1"/>
  </cols>
  <sheetData>
    <row r="1" spans="1:13" ht="15" thickBot="1" x14ac:dyDescent="0.4">
      <c r="A1" s="453" t="s">
        <v>224</v>
      </c>
      <c r="B1" s="454"/>
      <c r="C1" s="454"/>
      <c r="D1" s="454"/>
      <c r="E1" s="454"/>
      <c r="F1" s="454"/>
      <c r="G1" s="454"/>
      <c r="H1" s="454"/>
      <c r="I1" s="454"/>
      <c r="J1" s="454"/>
      <c r="K1" s="455"/>
    </row>
    <row r="2" spans="1:13" ht="15" thickBot="1" x14ac:dyDescent="0.4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</row>
    <row r="3" spans="1:13" ht="44.25" customHeight="1" thickBot="1" x14ac:dyDescent="0.4">
      <c r="A3" s="456" t="s">
        <v>225</v>
      </c>
      <c r="B3" s="456" t="s">
        <v>226</v>
      </c>
      <c r="C3" s="456" t="s">
        <v>227</v>
      </c>
      <c r="D3" s="453" t="s">
        <v>228</v>
      </c>
      <c r="E3" s="454"/>
      <c r="F3" s="455"/>
      <c r="G3" s="456" t="s">
        <v>229</v>
      </c>
      <c r="H3" s="456" t="s">
        <v>230</v>
      </c>
      <c r="I3" s="453" t="s">
        <v>231</v>
      </c>
      <c r="J3" s="454"/>
      <c r="K3" s="455"/>
    </row>
    <row r="4" spans="1:13" ht="15" thickBot="1" x14ac:dyDescent="0.4">
      <c r="A4" s="457"/>
      <c r="B4" s="457"/>
      <c r="C4" s="457"/>
      <c r="D4" s="232" t="s">
        <v>232</v>
      </c>
      <c r="E4" s="232" t="s">
        <v>233</v>
      </c>
      <c r="F4" s="232" t="s">
        <v>234</v>
      </c>
      <c r="G4" s="457"/>
      <c r="H4" s="457"/>
      <c r="I4" s="232" t="s">
        <v>232</v>
      </c>
      <c r="J4" s="232" t="s">
        <v>233</v>
      </c>
      <c r="K4" s="232" t="s">
        <v>234</v>
      </c>
    </row>
    <row r="5" spans="1:13" ht="15" thickBot="1" x14ac:dyDescent="0.4">
      <c r="A5" s="233">
        <v>2008</v>
      </c>
      <c r="B5" s="234">
        <v>1420122</v>
      </c>
      <c r="C5" s="234">
        <v>1385873</v>
      </c>
      <c r="D5" s="234">
        <v>2037566</v>
      </c>
      <c r="E5" s="234">
        <v>1009681</v>
      </c>
      <c r="F5" s="234">
        <v>1027885</v>
      </c>
      <c r="G5" s="234">
        <v>805342</v>
      </c>
      <c r="H5" s="234">
        <v>1681098</v>
      </c>
      <c r="I5" s="234">
        <v>7062640</v>
      </c>
      <c r="J5" s="234">
        <v>3491053</v>
      </c>
      <c r="K5" s="234">
        <v>3571587</v>
      </c>
    </row>
    <row r="6" spans="1:13" ht="15" thickBot="1" x14ac:dyDescent="0.4">
      <c r="A6" s="233">
        <v>2009</v>
      </c>
      <c r="B6" s="234" t="s">
        <v>235</v>
      </c>
      <c r="C6" s="234" t="s">
        <v>236</v>
      </c>
      <c r="D6" s="234" t="s">
        <v>237</v>
      </c>
      <c r="E6" s="234" t="s">
        <v>238</v>
      </c>
      <c r="F6" s="234" t="s">
        <v>239</v>
      </c>
      <c r="G6" s="234" t="s">
        <v>240</v>
      </c>
      <c r="H6" s="234" t="s">
        <v>241</v>
      </c>
      <c r="I6" s="234" t="s">
        <v>242</v>
      </c>
      <c r="J6" s="234" t="s">
        <v>243</v>
      </c>
      <c r="K6" s="234" t="s">
        <v>244</v>
      </c>
    </row>
    <row r="7" spans="1:13" ht="15" thickBot="1" x14ac:dyDescent="0.4">
      <c r="A7" s="233">
        <v>2010</v>
      </c>
      <c r="B7" s="234" t="s">
        <v>245</v>
      </c>
      <c r="C7" s="234" t="s">
        <v>246</v>
      </c>
      <c r="D7" s="234" t="s">
        <v>247</v>
      </c>
      <c r="E7" s="234" t="s">
        <v>248</v>
      </c>
      <c r="F7" s="234" t="s">
        <v>249</v>
      </c>
      <c r="G7" s="234" t="s">
        <v>250</v>
      </c>
      <c r="H7" s="234" t="s">
        <v>251</v>
      </c>
      <c r="I7" s="234" t="s">
        <v>252</v>
      </c>
      <c r="J7" s="234" t="s">
        <v>253</v>
      </c>
      <c r="K7" s="234" t="s">
        <v>254</v>
      </c>
    </row>
    <row r="8" spans="1:13" ht="15" thickBot="1" x14ac:dyDescent="0.4">
      <c r="A8" s="233">
        <v>2011</v>
      </c>
      <c r="B8" s="234" t="s">
        <v>255</v>
      </c>
      <c r="C8" s="234" t="s">
        <v>256</v>
      </c>
      <c r="D8" s="234" t="s">
        <v>257</v>
      </c>
      <c r="E8" s="234" t="s">
        <v>258</v>
      </c>
      <c r="F8" s="234" t="s">
        <v>259</v>
      </c>
      <c r="G8" s="234" t="s">
        <v>260</v>
      </c>
      <c r="H8" s="234" t="s">
        <v>261</v>
      </c>
      <c r="I8" s="234" t="s">
        <v>262</v>
      </c>
      <c r="J8" s="234" t="s">
        <v>263</v>
      </c>
      <c r="K8" s="234" t="s">
        <v>264</v>
      </c>
    </row>
    <row r="9" spans="1:13" ht="15" thickBot="1" x14ac:dyDescent="0.4">
      <c r="A9" s="233">
        <v>2012</v>
      </c>
      <c r="B9" s="234" t="s">
        <v>265</v>
      </c>
      <c r="C9" s="234" t="s">
        <v>266</v>
      </c>
      <c r="D9" s="234" t="s">
        <v>267</v>
      </c>
      <c r="E9" s="234" t="s">
        <v>268</v>
      </c>
      <c r="F9" s="234" t="s">
        <v>269</v>
      </c>
      <c r="G9" s="234" t="s">
        <v>270</v>
      </c>
      <c r="H9" s="234" t="s">
        <v>271</v>
      </c>
      <c r="I9" s="234" t="s">
        <v>272</v>
      </c>
      <c r="J9" s="234" t="s">
        <v>273</v>
      </c>
      <c r="K9" s="234" t="s">
        <v>274</v>
      </c>
    </row>
    <row r="10" spans="1:13" ht="15" thickBot="1" x14ac:dyDescent="0.4">
      <c r="A10" s="233">
        <v>2013</v>
      </c>
      <c r="B10" s="234" t="s">
        <v>275</v>
      </c>
      <c r="C10" s="234" t="s">
        <v>276</v>
      </c>
      <c r="D10" s="234" t="s">
        <v>277</v>
      </c>
      <c r="E10" s="234" t="s">
        <v>278</v>
      </c>
      <c r="F10" s="234" t="s">
        <v>279</v>
      </c>
      <c r="G10" s="234" t="s">
        <v>280</v>
      </c>
      <c r="H10" s="234" t="s">
        <v>281</v>
      </c>
      <c r="I10" s="234" t="s">
        <v>282</v>
      </c>
      <c r="J10" s="234" t="s">
        <v>283</v>
      </c>
      <c r="K10" s="234" t="s">
        <v>284</v>
      </c>
    </row>
    <row r="11" spans="1:13" ht="15" thickBot="1" x14ac:dyDescent="0.4">
      <c r="A11" s="233">
        <v>2014</v>
      </c>
      <c r="B11" s="234" t="s">
        <v>285</v>
      </c>
      <c r="C11" s="234" t="s">
        <v>286</v>
      </c>
      <c r="D11" s="234" t="s">
        <v>287</v>
      </c>
      <c r="E11" s="234" t="s">
        <v>288</v>
      </c>
      <c r="F11" s="234" t="s">
        <v>289</v>
      </c>
      <c r="G11" s="234" t="s">
        <v>290</v>
      </c>
      <c r="H11" s="234" t="s">
        <v>291</v>
      </c>
      <c r="I11" s="234" t="s">
        <v>292</v>
      </c>
      <c r="J11" s="234" t="s">
        <v>293</v>
      </c>
      <c r="K11" s="234" t="s">
        <v>294</v>
      </c>
      <c r="L11">
        <v>15805239</v>
      </c>
    </row>
    <row r="12" spans="1:13" ht="15" thickBot="1" x14ac:dyDescent="0.4">
      <c r="A12" s="233">
        <v>2015</v>
      </c>
      <c r="B12" s="234" t="s">
        <v>295</v>
      </c>
      <c r="C12" s="234" t="s">
        <v>296</v>
      </c>
      <c r="D12" s="234" t="s">
        <v>297</v>
      </c>
      <c r="E12" s="234" t="s">
        <v>298</v>
      </c>
      <c r="F12" s="234" t="s">
        <v>299</v>
      </c>
      <c r="G12" s="234" t="s">
        <v>300</v>
      </c>
      <c r="H12" s="234" t="s">
        <v>301</v>
      </c>
      <c r="I12" s="234" t="s">
        <v>302</v>
      </c>
      <c r="J12" s="234" t="s">
        <v>303</v>
      </c>
      <c r="K12" s="234" t="s">
        <v>304</v>
      </c>
      <c r="L12" s="235">
        <f>1666729/L11</f>
        <v>0.10545421046780754</v>
      </c>
    </row>
    <row r="13" spans="1:13" ht="15" thickBot="1" x14ac:dyDescent="0.4">
      <c r="A13" s="233">
        <v>2016</v>
      </c>
      <c r="B13" s="234" t="s">
        <v>305</v>
      </c>
      <c r="C13" s="234" t="s">
        <v>306</v>
      </c>
      <c r="D13" s="234" t="s">
        <v>307</v>
      </c>
      <c r="E13" s="234" t="s">
        <v>308</v>
      </c>
      <c r="F13" s="234" t="s">
        <v>309</v>
      </c>
      <c r="G13" s="234" t="s">
        <v>310</v>
      </c>
      <c r="H13" s="234" t="s">
        <v>311</v>
      </c>
      <c r="I13" s="234" t="s">
        <v>312</v>
      </c>
      <c r="J13" s="234" t="s">
        <v>313</v>
      </c>
      <c r="K13" s="234" t="s">
        <v>314</v>
      </c>
      <c r="L13">
        <f>L12*55538</f>
        <v>5856.7159409610949</v>
      </c>
    </row>
    <row r="14" spans="1:13" ht="15" thickBot="1" x14ac:dyDescent="0.4">
      <c r="A14" s="230"/>
      <c r="B14" s="231"/>
      <c r="C14" s="231"/>
      <c r="D14" s="231"/>
      <c r="E14" s="231"/>
      <c r="F14" s="231"/>
      <c r="G14" s="231"/>
      <c r="H14" s="231"/>
      <c r="I14" s="236"/>
      <c r="J14" s="231"/>
      <c r="K14" s="231"/>
    </row>
    <row r="15" spans="1:13" ht="15" thickBot="1" x14ac:dyDescent="0.4">
      <c r="A15" s="450" t="s">
        <v>315</v>
      </c>
      <c r="B15" s="451"/>
      <c r="C15" s="451"/>
      <c r="D15" s="452"/>
      <c r="E15" s="231"/>
      <c r="F15" s="231"/>
      <c r="G15" s="231"/>
      <c r="H15" s="231"/>
      <c r="I15" s="231"/>
      <c r="J15" s="231"/>
      <c r="K15" s="231"/>
    </row>
    <row r="16" spans="1:13" x14ac:dyDescent="0.35">
      <c r="L16" s="235">
        <v>0.47798630207765219</v>
      </c>
      <c r="M16" s="235">
        <v>0.52201369792234786</v>
      </c>
    </row>
    <row r="17" spans="12:13" x14ac:dyDescent="0.35">
      <c r="L17">
        <v>2799</v>
      </c>
      <c r="M17">
        <v>3057</v>
      </c>
    </row>
  </sheetData>
  <mergeCells count="9">
    <mergeCell ref="A15:D15"/>
    <mergeCell ref="A1:K1"/>
    <mergeCell ref="A3:A4"/>
    <mergeCell ref="B3:B4"/>
    <mergeCell ref="C3:C4"/>
    <mergeCell ref="D3:F3"/>
    <mergeCell ref="G3:G4"/>
    <mergeCell ref="H3:H4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DD - 1</vt:lpstr>
      <vt:lpstr>DD-2</vt:lpstr>
      <vt:lpstr>Gen Info on District</vt:lpstr>
      <vt:lpstr>Care Givers &amp; Pt Comm</vt:lpstr>
      <vt:lpstr>Gen Info on children</vt:lpstr>
      <vt:lpstr>CBCC Structures</vt:lpstr>
      <vt:lpstr>Other Social Issues</vt:lpstr>
      <vt:lpstr>Indicators</vt:lpstr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GIS-IT</dc:creator>
  <cp:lastModifiedBy>agile systems</cp:lastModifiedBy>
  <cp:lastPrinted>2015-12-10T13:29:05Z</cp:lastPrinted>
  <dcterms:created xsi:type="dcterms:W3CDTF">2014-02-04T12:07:25Z</dcterms:created>
  <dcterms:modified xsi:type="dcterms:W3CDTF">2022-05-09T07:55:10Z</dcterms:modified>
</cp:coreProperties>
</file>